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externalLinks/externalLink10.xml" ContentType="application/vnd.openxmlformats-officedocument.spreadsheetml.externalLink+xml"/>
  <Override PartName="/xl/tables/table1.xml" ContentType="application/vnd.openxmlformats-officedocument.spreadsheetml.table+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https://invimagovco-my.sharepoint.com/personal/wolivaresb_invima_gov_co/Documents/2022_contigencia/2023_Invima/Ene_Feb/Obligacion_2_Socializacion_POAI/Publicacion_POAI_DIC_2022/"/>
    </mc:Choice>
  </mc:AlternateContent>
  <xr:revisionPtr revIDLastSave="393" documentId="8_{128DC1AE-F267-4302-B111-828C2BAFD27B}" xr6:coauthVersionLast="47" xr6:coauthVersionMax="47" xr10:uidLastSave="{2736EB21-D2EE-43E7-A48F-BEB49A97406F}"/>
  <bookViews>
    <workbookView xWindow="-120" yWindow="-120" windowWidth="24240" windowHeight="13140" tabRatio="607" activeTab="2" xr2:uid="{00000000-000D-0000-FFFF-FFFF00000000}"/>
  </bookViews>
  <sheets>
    <sheet name="Proyectos" sheetId="2" r:id="rId1"/>
    <sheet name="Dependencias" sheetId="3" r:id="rId2"/>
    <sheet name="Ejecucion por Actividad" sheetId="22" r:id="rId3"/>
    <sheet name="Reservas_Presupuestales" sheetId="2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p" localSheetId="2">#REF!</definedName>
    <definedName name="\p">#REF!</definedName>
    <definedName name="_xlnm._FilterDatabase" localSheetId="2" hidden="1">'Ejecucion por Actividad'!$A$8:$V$143</definedName>
    <definedName name="_ftn1">#REF!</definedName>
    <definedName name="_ftnref1">#REF!</definedName>
    <definedName name="_Hlk46438001">#REF!</definedName>
    <definedName name="_Hlk57726254">#REF!</definedName>
    <definedName name="_Hlk59136997">#REF!</definedName>
    <definedName name="_Hlk61343981">#REF!</definedName>
    <definedName name="_Hlk67581243">#REF!</definedName>
    <definedName name="_Hlk88138074">#REF!</definedName>
    <definedName name="_Hlk88661871">#REF!</definedName>
    <definedName name="_Hlk91501014">#REF!</definedName>
    <definedName name="_Hlk91508880">#REF!</definedName>
    <definedName name="_Hlk92187241">#REF!</definedName>
    <definedName name="_Hlk92270743">#REF!</definedName>
    <definedName name="_Hlk94116502">#REF!</definedName>
    <definedName name="ABC" localSheetId="2">#REF!</definedName>
    <definedName name="ABC">#REF!</definedName>
    <definedName name="Año">[1]Referencias!$D$3:$D$9</definedName>
    <definedName name="_xlnm.Print_Area" localSheetId="2">'Ejecucion por Actividad'!$A$1:$V$141</definedName>
    <definedName name="B_D">'[1]Indicadores Ejecución '!$A$1:$V$300</definedName>
    <definedName name="clase">[2]Hoja1!$B$1:$B$65536</definedName>
    <definedName name="Cuadro5" localSheetId="2">#REF!</definedName>
    <definedName name="Cuadro5">#REF!</definedName>
    <definedName name="Cuadro5_Otras" localSheetId="2">#REF!</definedName>
    <definedName name="Cuadro5_Otras">#REF!</definedName>
    <definedName name="ddd" localSheetId="2">#REF!</definedName>
    <definedName name="ddd">#REF!</definedName>
    <definedName name="dddd" localSheetId="2">#REF!</definedName>
    <definedName name="dddd">#REF!</definedName>
    <definedName name="ddddddd" localSheetId="2">[3]HTI!#REF!</definedName>
    <definedName name="ddddddd">[3]HTI!#REF!</definedName>
    <definedName name="dddddddddddd" localSheetId="2">[3]HTI!#REF!</definedName>
    <definedName name="dddddddddddd">[3]HTI!#REF!</definedName>
    <definedName name="ddddddddddddddd" localSheetId="2">#REF!</definedName>
    <definedName name="ddddddddddddddd">#REF!</definedName>
    <definedName name="ddddddddddddddddddddddddd" localSheetId="2">#REF!</definedName>
    <definedName name="ddddddddddddddddddddddddd">#REF!</definedName>
    <definedName name="ddddgrt6">'[4]lista despl '!$B$4:$B$8</definedName>
    <definedName name="Departamento">[5]procesos!$A$54</definedName>
    <definedName name="dependencias">[6]Hoja1!$E$3:$E$17</definedName>
    <definedName name="DIVIDENDOS">#N/A</definedName>
    <definedName name="DMI">[7]!Tabla10[Nombre Proyecto de Inversión]</definedName>
    <definedName name="EEET454">'[8]lista despl '!$B$4:$B$8</definedName>
    <definedName name="ENSAYO" localSheetId="2">#REF!</definedName>
    <definedName name="ENSAYO">#REF!</definedName>
    <definedName name="I" localSheetId="2">[3]HTI!#REF!</definedName>
    <definedName name="I">[3]HTI!#REF!</definedName>
    <definedName name="IA" localSheetId="2">[3]HTI!#REF!</definedName>
    <definedName name="IA">[3]HTI!#REF!</definedName>
    <definedName name="Indicadores">[1]Referencias!$A$3:$A$157</definedName>
    <definedName name="inversion">'[9]lista despl '!$B$14:$B$17</definedName>
    <definedName name="MACRO" localSheetId="2">#REF!</definedName>
    <definedName name="MACRO">#REF!</definedName>
    <definedName name="Municipio">[5]procesos!$K$54</definedName>
    <definedName name="OAP">[7]!Tabla9[Nombre Proyecto de Inversión]</definedName>
    <definedName name="OTI">[7]!Tabla8[Nombre Proyecto de Inversión]</definedName>
    <definedName name="OTR">[7]!Tabla6[Nombre Proyecto de Inversión]</definedName>
    <definedName name="PAAG">#N/A</definedName>
    <definedName name="par" localSheetId="2">#REF!</definedName>
    <definedName name="par">#REF!</definedName>
    <definedName name="PLAZO_DEPREC">#N/A</definedName>
    <definedName name="PRINT_AREA">#N/A</definedName>
    <definedName name="Producto">'[9]lista despl '!$B$4:$B$8</definedName>
    <definedName name="programas">[6]Hoja1!$B$3:$B$20</definedName>
    <definedName name="ROTCC" localSheetId="2">#REF!</definedName>
    <definedName name="ROTCC">#REF!</definedName>
    <definedName name="ROTINV" localSheetId="2">#REF!</definedName>
    <definedName name="ROTINV">#REF!</definedName>
    <definedName name="SGE">[7]!Tabla7[Nombre Proyecto de Inversión]</definedName>
    <definedName name="SUIFP">'[9]lista despl '!$B$20:$B$65</definedName>
    <definedName name="SUPUESTOS">#N/A</definedName>
    <definedName name="TABLATIR">#N/A</definedName>
    <definedName name="TCentrosPoblados">[5]procesos!$CD$2:$CD$9450</definedName>
    <definedName name="TIQ">[7]!Tabla815[Nombre Proyecto de Inversión]</definedName>
    <definedName name="TMunicipios">[5]procesos!$BI$2:$BI$1120</definedName>
    <definedName name="wwwwwwwwwwwwww" localSheetId="2">#REF!</definedName>
    <definedName name="wwwwwwwwwwwwww">#REF!</definedName>
    <definedName name="ZONA">#N/A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0" i="24" l="1"/>
  <c r="G29" i="24"/>
  <c r="G28" i="24"/>
  <c r="G27" i="24"/>
  <c r="G26" i="24"/>
  <c r="G25" i="24"/>
  <c r="G24" i="24"/>
  <c r="G23" i="24"/>
  <c r="G22" i="24"/>
  <c r="G21" i="24"/>
  <c r="G20" i="24"/>
  <c r="G19" i="24"/>
  <c r="G18" i="24"/>
  <c r="G17" i="24"/>
  <c r="G16" i="24"/>
  <c r="G15" i="24"/>
  <c r="G14" i="24"/>
  <c r="G13" i="24"/>
  <c r="G12" i="24"/>
  <c r="G11" i="24"/>
  <c r="G10" i="24"/>
  <c r="G9" i="24"/>
  <c r="G8" i="24"/>
  <c r="G7" i="24"/>
  <c r="G6" i="24"/>
  <c r="G5" i="24"/>
  <c r="G31" i="24" l="1"/>
  <c r="B35" i="24" s="1"/>
  <c r="D5" i="3"/>
  <c r="D6" i="3"/>
  <c r="D7" i="3"/>
  <c r="D8" i="3"/>
  <c r="D9" i="3"/>
  <c r="D10" i="3"/>
  <c r="D11" i="3"/>
  <c r="D12" i="3"/>
  <c r="D13" i="3"/>
  <c r="D14" i="3"/>
  <c r="D15" i="3"/>
  <c r="D16" i="3"/>
  <c r="D17" i="3"/>
  <c r="D18" i="3"/>
  <c r="D19" i="3"/>
  <c r="D20" i="3"/>
  <c r="D21" i="3"/>
  <c r="M127" i="22"/>
  <c r="M79" i="22"/>
  <c r="M19" i="22"/>
  <c r="M121" i="22"/>
  <c r="M105" i="22"/>
  <c r="M97" i="22"/>
  <c r="M89" i="22"/>
  <c r="M81" i="22"/>
  <c r="M73" i="22"/>
  <c r="M57" i="22"/>
  <c r="M41" i="22"/>
  <c r="M33" i="22"/>
  <c r="M27" i="22"/>
  <c r="M25" i="22"/>
  <c r="M17" i="22"/>
  <c r="M11" i="22"/>
  <c r="M126" i="22"/>
  <c r="M125" i="22"/>
  <c r="M124" i="22"/>
  <c r="M118" i="22"/>
  <c r="M117" i="22"/>
  <c r="M116" i="22"/>
  <c r="M110" i="22"/>
  <c r="M109" i="22"/>
  <c r="M108" i="22"/>
  <c r="M102" i="22"/>
  <c r="M101" i="22"/>
  <c r="M100" i="22"/>
  <c r="M94" i="22"/>
  <c r="M93" i="22"/>
  <c r="M92" i="22"/>
  <c r="M86" i="22"/>
  <c r="M85" i="22"/>
  <c r="M84" i="22"/>
  <c r="M78" i="22"/>
  <c r="M77" i="22"/>
  <c r="M76" i="22"/>
  <c r="M70" i="22"/>
  <c r="M69" i="22"/>
  <c r="M68" i="22"/>
  <c r="M62" i="22"/>
  <c r="M61" i="22"/>
  <c r="M60" i="22"/>
  <c r="M54" i="22"/>
  <c r="M53" i="22"/>
  <c r="M52" i="22"/>
  <c r="M46" i="22"/>
  <c r="M45" i="22"/>
  <c r="M44" i="22"/>
  <c r="M38" i="22"/>
  <c r="M37" i="22"/>
  <c r="M36" i="22"/>
  <c r="M30" i="22"/>
  <c r="M29" i="22"/>
  <c r="M28" i="22"/>
  <c r="M22" i="22"/>
  <c r="M21" i="22"/>
  <c r="M20" i="22"/>
  <c r="M14" i="22"/>
  <c r="M13" i="22"/>
  <c r="M12" i="22"/>
  <c r="K10" i="2"/>
  <c r="I10" i="2"/>
  <c r="G10" i="2"/>
  <c r="E10" i="2"/>
  <c r="M10" i="22"/>
  <c r="M16" i="22"/>
  <c r="M18" i="22"/>
  <c r="M24" i="22"/>
  <c r="M26" i="22"/>
  <c r="M32" i="22"/>
  <c r="M34" i="22"/>
  <c r="M35" i="22"/>
  <c r="M40" i="22"/>
  <c r="M42" i="22"/>
  <c r="M43" i="22"/>
  <c r="M48" i="22"/>
  <c r="M49" i="22"/>
  <c r="M50" i="22"/>
  <c r="M51" i="22"/>
  <c r="M56" i="22"/>
  <c r="M58" i="22"/>
  <c r="M59" i="22"/>
  <c r="M64" i="22"/>
  <c r="M65" i="22"/>
  <c r="M66" i="22"/>
  <c r="M67" i="22"/>
  <c r="M72" i="22"/>
  <c r="M74" i="22"/>
  <c r="M75" i="22"/>
  <c r="M80" i="22"/>
  <c r="M82" i="22"/>
  <c r="M83" i="22"/>
  <c r="M88" i="22"/>
  <c r="M90" i="22"/>
  <c r="M91" i="22"/>
  <c r="M96" i="22"/>
  <c r="M98" i="22"/>
  <c r="M99" i="22"/>
  <c r="M104" i="22"/>
  <c r="M106" i="22"/>
  <c r="M107" i="22"/>
  <c r="M112" i="22"/>
  <c r="M113" i="22"/>
  <c r="M114" i="22"/>
  <c r="M115" i="22"/>
  <c r="M120" i="22"/>
  <c r="M122" i="22"/>
  <c r="M123" i="22"/>
  <c r="M128" i="22"/>
  <c r="M129" i="22"/>
  <c r="M130" i="22"/>
  <c r="M131" i="22"/>
  <c r="M132" i="22"/>
  <c r="M133" i="22"/>
  <c r="M134" i="22"/>
  <c r="M15" i="22" l="1"/>
  <c r="M23" i="22"/>
  <c r="M31" i="22"/>
  <c r="M39" i="22"/>
  <c r="M47" i="22"/>
  <c r="M55" i="22"/>
  <c r="M63" i="22"/>
  <c r="M71" i="22"/>
  <c r="M87" i="22"/>
  <c r="M95" i="22"/>
  <c r="M103" i="22"/>
  <c r="M111" i="22"/>
  <c r="M119" i="22"/>
  <c r="I135" i="22"/>
  <c r="L136" i="22"/>
  <c r="L135" i="22" l="1"/>
  <c r="L137" i="22" s="1"/>
  <c r="P138" i="22" l="1"/>
  <c r="K136" i="22"/>
  <c r="J136" i="22"/>
  <c r="I136" i="22"/>
  <c r="K135" i="22"/>
  <c r="M135" i="22" s="1"/>
  <c r="J135" i="22"/>
  <c r="N138" i="22"/>
  <c r="N136" i="22"/>
  <c r="N135" i="22"/>
  <c r="R138" i="22"/>
  <c r="P136" i="22"/>
  <c r="P135" i="22"/>
  <c r="R136" i="22"/>
  <c r="I137" i="22" l="1"/>
  <c r="M136" i="22"/>
  <c r="J138" i="22"/>
  <c r="R135" i="22"/>
  <c r="M9" i="22"/>
  <c r="Q136" i="22" l="1"/>
  <c r="N137" i="22"/>
  <c r="N139" i="22" s="1"/>
  <c r="R137" i="22"/>
  <c r="P137" i="22"/>
  <c r="K137" i="22"/>
  <c r="I139" i="22" s="1"/>
  <c r="S10" i="22"/>
  <c r="S11" i="22"/>
  <c r="S12" i="22"/>
  <c r="S13" i="22"/>
  <c r="S14" i="22"/>
  <c r="S15" i="22"/>
  <c r="S16" i="22"/>
  <c r="S17" i="22"/>
  <c r="S18" i="22"/>
  <c r="S19" i="22"/>
  <c r="S20" i="22"/>
  <c r="S21" i="22"/>
  <c r="S22" i="22"/>
  <c r="S23" i="22"/>
  <c r="S24" i="22"/>
  <c r="S25" i="22"/>
  <c r="S26" i="22"/>
  <c r="S27" i="22"/>
  <c r="S28" i="22"/>
  <c r="S29" i="22"/>
  <c r="S30" i="22"/>
  <c r="S31" i="22"/>
  <c r="S32" i="22"/>
  <c r="S33" i="22"/>
  <c r="S34" i="22"/>
  <c r="S35" i="22"/>
  <c r="S36" i="22"/>
  <c r="S37" i="22"/>
  <c r="S38" i="22"/>
  <c r="S39" i="22"/>
  <c r="S40" i="22"/>
  <c r="S41" i="22"/>
  <c r="S42" i="22"/>
  <c r="S43" i="22"/>
  <c r="S44" i="22"/>
  <c r="S45" i="22"/>
  <c r="S46" i="22"/>
  <c r="S47" i="22"/>
  <c r="S48" i="22"/>
  <c r="S49" i="22"/>
  <c r="S50" i="22"/>
  <c r="S51" i="22"/>
  <c r="S52" i="22"/>
  <c r="S53" i="22"/>
  <c r="S54" i="22"/>
  <c r="S55" i="22"/>
  <c r="S56" i="22"/>
  <c r="S57" i="22"/>
  <c r="S58" i="22"/>
  <c r="S59" i="22"/>
  <c r="S60" i="22"/>
  <c r="S61" i="22"/>
  <c r="S62" i="22"/>
  <c r="S63" i="22"/>
  <c r="S64" i="22"/>
  <c r="S65" i="22"/>
  <c r="S66" i="22"/>
  <c r="S67" i="22"/>
  <c r="S68" i="22"/>
  <c r="S69" i="22"/>
  <c r="S70" i="22"/>
  <c r="S71" i="22"/>
  <c r="S72" i="22"/>
  <c r="S73" i="22"/>
  <c r="S74" i="22"/>
  <c r="S75" i="22"/>
  <c r="S76" i="22"/>
  <c r="S77" i="22"/>
  <c r="S78" i="22"/>
  <c r="S79" i="22"/>
  <c r="S80" i="22"/>
  <c r="S81" i="22"/>
  <c r="S82" i="22"/>
  <c r="S83" i="22"/>
  <c r="S84" i="22"/>
  <c r="S85" i="22"/>
  <c r="S86" i="22"/>
  <c r="S87" i="22"/>
  <c r="S88" i="22"/>
  <c r="S89" i="22"/>
  <c r="S90" i="22"/>
  <c r="S91" i="22"/>
  <c r="S92" i="22"/>
  <c r="S93" i="22"/>
  <c r="S94" i="22"/>
  <c r="S95" i="22"/>
  <c r="S96" i="22"/>
  <c r="S97" i="22"/>
  <c r="S98" i="22"/>
  <c r="S99" i="22"/>
  <c r="S100" i="22"/>
  <c r="S101" i="22"/>
  <c r="S102" i="22"/>
  <c r="S103" i="22"/>
  <c r="S104" i="22"/>
  <c r="S105" i="22"/>
  <c r="S106" i="22"/>
  <c r="S107" i="22"/>
  <c r="S108" i="22"/>
  <c r="S109" i="22"/>
  <c r="S110" i="22"/>
  <c r="S111" i="22"/>
  <c r="S112" i="22"/>
  <c r="S113" i="22"/>
  <c r="S114" i="22"/>
  <c r="S115" i="22"/>
  <c r="S116" i="22"/>
  <c r="S117" i="22"/>
  <c r="S118" i="22"/>
  <c r="S119" i="22"/>
  <c r="S120" i="22"/>
  <c r="S121" i="22"/>
  <c r="S122" i="22"/>
  <c r="S123" i="22"/>
  <c r="S124" i="22"/>
  <c r="S125" i="22"/>
  <c r="S126" i="22"/>
  <c r="S127" i="22"/>
  <c r="S128" i="22"/>
  <c r="S129" i="22"/>
  <c r="S130" i="22"/>
  <c r="S131" i="22"/>
  <c r="S132" i="22"/>
  <c r="S133" i="22"/>
  <c r="S134" i="22"/>
  <c r="Q10"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7" i="22"/>
  <c r="Q108" i="22"/>
  <c r="Q109" i="22"/>
  <c r="Q110" i="22"/>
  <c r="Q111" i="22"/>
  <c r="Q112" i="22"/>
  <c r="Q113" i="22"/>
  <c r="Q114" i="22"/>
  <c r="Q115" i="22"/>
  <c r="Q116" i="22"/>
  <c r="Q117" i="22"/>
  <c r="Q118" i="22"/>
  <c r="Q119" i="22"/>
  <c r="Q120" i="22"/>
  <c r="Q121" i="22"/>
  <c r="Q122" i="22"/>
  <c r="Q123" i="22"/>
  <c r="Q124" i="22"/>
  <c r="Q125" i="22"/>
  <c r="Q126" i="22"/>
  <c r="Q127" i="22"/>
  <c r="Q128" i="22"/>
  <c r="Q129" i="22"/>
  <c r="Q130" i="22"/>
  <c r="Q131" i="22"/>
  <c r="Q132" i="22"/>
  <c r="Q133" i="22"/>
  <c r="Q134" i="22"/>
  <c r="O10" i="22"/>
  <c r="O11" i="22"/>
  <c r="O12" i="22"/>
  <c r="O13" i="22"/>
  <c r="O14" i="22"/>
  <c r="O15" i="22"/>
  <c r="O16" i="22"/>
  <c r="O17" i="22"/>
  <c r="O18" i="22"/>
  <c r="O19" i="22"/>
  <c r="O20" i="22"/>
  <c r="O21" i="22"/>
  <c r="O2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O63" i="22"/>
  <c r="O64" i="22"/>
  <c r="O65" i="22"/>
  <c r="O66" i="22"/>
  <c r="O67" i="22"/>
  <c r="O68" i="22"/>
  <c r="O69" i="22"/>
  <c r="O70" i="22"/>
  <c r="O71" i="22"/>
  <c r="O72" i="22"/>
  <c r="O73" i="22"/>
  <c r="O74" i="22"/>
  <c r="O75" i="22"/>
  <c r="O76" i="22"/>
  <c r="O77" i="22"/>
  <c r="O78" i="22"/>
  <c r="O79" i="22"/>
  <c r="O80" i="22"/>
  <c r="O81" i="22"/>
  <c r="O82" i="22"/>
  <c r="O83" i="22"/>
  <c r="O84" i="22"/>
  <c r="O85" i="22"/>
  <c r="O86" i="22"/>
  <c r="O87" i="22"/>
  <c r="O88" i="22"/>
  <c r="O89" i="22"/>
  <c r="O90" i="22"/>
  <c r="O91" i="22"/>
  <c r="O92" i="22"/>
  <c r="O93" i="22"/>
  <c r="O94" i="22"/>
  <c r="O95" i="22"/>
  <c r="O96" i="22"/>
  <c r="O97" i="22"/>
  <c r="O98" i="22"/>
  <c r="O99" i="22"/>
  <c r="O100" i="22"/>
  <c r="O101" i="22"/>
  <c r="O102" i="22"/>
  <c r="O103" i="22"/>
  <c r="O104" i="22"/>
  <c r="O105" i="22"/>
  <c r="O106" i="22"/>
  <c r="O107" i="22"/>
  <c r="O108" i="22"/>
  <c r="O109" i="22"/>
  <c r="O110" i="22"/>
  <c r="O111" i="22"/>
  <c r="O112" i="22"/>
  <c r="O113" i="22"/>
  <c r="O114" i="22"/>
  <c r="O115" i="22"/>
  <c r="O116" i="22"/>
  <c r="O117" i="22"/>
  <c r="O118" i="22"/>
  <c r="O119" i="22"/>
  <c r="O120" i="22"/>
  <c r="O121" i="22"/>
  <c r="O122" i="22"/>
  <c r="O123" i="22"/>
  <c r="O124" i="22"/>
  <c r="O125" i="22"/>
  <c r="O126" i="22"/>
  <c r="O127" i="22"/>
  <c r="O128" i="22"/>
  <c r="O129" i="22"/>
  <c r="O130" i="22"/>
  <c r="O131" i="22"/>
  <c r="O132" i="22"/>
  <c r="O133" i="22"/>
  <c r="O134" i="22"/>
  <c r="O9" i="22"/>
  <c r="Q9" i="22"/>
  <c r="S9" i="22"/>
  <c r="B6" i="22"/>
  <c r="F18" i="3"/>
  <c r="F20" i="3"/>
  <c r="E22" i="3"/>
  <c r="I22" i="3"/>
  <c r="J6" i="3"/>
  <c r="J7" i="3"/>
  <c r="J8" i="3"/>
  <c r="J9" i="3"/>
  <c r="J10" i="3"/>
  <c r="J11" i="3"/>
  <c r="J12" i="3"/>
  <c r="J13" i="3"/>
  <c r="J14" i="3"/>
  <c r="J15" i="3"/>
  <c r="J17" i="3"/>
  <c r="J18" i="3"/>
  <c r="J19" i="3"/>
  <c r="J20" i="3"/>
  <c r="J21" i="3"/>
  <c r="J5" i="3"/>
  <c r="H6" i="3"/>
  <c r="H7" i="3"/>
  <c r="H8" i="3"/>
  <c r="H9" i="3"/>
  <c r="H10" i="3"/>
  <c r="H11" i="3"/>
  <c r="H12" i="3"/>
  <c r="H13" i="3"/>
  <c r="H14" i="3"/>
  <c r="H15" i="3"/>
  <c r="H17" i="3"/>
  <c r="H18" i="3"/>
  <c r="H19" i="3"/>
  <c r="H20" i="3"/>
  <c r="H21" i="3"/>
  <c r="H5" i="3"/>
  <c r="F6" i="3"/>
  <c r="F7" i="3"/>
  <c r="F8" i="3"/>
  <c r="F9" i="3"/>
  <c r="F10" i="3"/>
  <c r="F11" i="3"/>
  <c r="F12" i="3"/>
  <c r="F13" i="3"/>
  <c r="F14" i="3"/>
  <c r="F15" i="3"/>
  <c r="F17" i="3"/>
  <c r="F19" i="3"/>
  <c r="F21" i="3"/>
  <c r="F5" i="3"/>
  <c r="G22" i="3"/>
  <c r="C22" i="3"/>
  <c r="L6" i="2"/>
  <c r="L7" i="2"/>
  <c r="L8" i="2"/>
  <c r="L5" i="2"/>
  <c r="J6" i="2"/>
  <c r="J7" i="2"/>
  <c r="J8" i="2"/>
  <c r="J5" i="2"/>
  <c r="H6" i="2"/>
  <c r="H7" i="2"/>
  <c r="H8" i="2"/>
  <c r="H5" i="2"/>
  <c r="F6" i="2"/>
  <c r="F7" i="2"/>
  <c r="F8" i="2"/>
  <c r="F5" i="2"/>
  <c r="J10" i="2"/>
  <c r="F10" i="2" l="1"/>
  <c r="M137" i="22"/>
  <c r="D22" i="3"/>
  <c r="F22" i="3"/>
  <c r="H10" i="2"/>
  <c r="L10" i="2"/>
  <c r="I23" i="3"/>
  <c r="E23" i="3"/>
  <c r="C23" i="3"/>
  <c r="H22" i="3"/>
  <c r="H23" i="3" s="1"/>
  <c r="N141" i="22"/>
  <c r="N142" i="22"/>
  <c r="Q135" i="22"/>
  <c r="M142" i="22"/>
  <c r="G23" i="3"/>
  <c r="J22" i="3"/>
  <c r="F23" i="3" l="1"/>
  <c r="J23" i="3"/>
  <c r="D23" i="3"/>
  <c r="D2" i="3"/>
  <c r="O136" i="22" l="1"/>
  <c r="S136" i="22"/>
  <c r="S135" i="22" l="1"/>
  <c r="O135" i="22"/>
  <c r="P7" i="22"/>
  <c r="J7" i="22"/>
  <c r="I7" i="22" l="1"/>
  <c r="K7" i="22"/>
  <c r="N7" i="22"/>
  <c r="R7" i="22"/>
  <c r="S138" i="22" l="1"/>
  <c r="R139" i="22"/>
  <c r="M7" i="22"/>
  <c r="K6" i="22"/>
  <c r="R141" i="22" l="1"/>
  <c r="R142" i="22"/>
  <c r="I6" i="22"/>
  <c r="Q138" i="22"/>
  <c r="O138" i="22"/>
  <c r="O137" i="22"/>
  <c r="P139" i="22"/>
  <c r="P141" i="22" l="1"/>
  <c r="P142" i="22"/>
  <c r="S139" i="22"/>
  <c r="O139" i="22"/>
  <c r="S137" i="22"/>
  <c r="Q137" i="22"/>
  <c r="Q139" i="22"/>
</calcChain>
</file>

<file path=xl/sharedStrings.xml><?xml version="1.0" encoding="utf-8"?>
<sst xmlns="http://schemas.openxmlformats.org/spreadsheetml/2006/main" count="1363" uniqueCount="416">
  <si>
    <t>Vigencia:</t>
  </si>
  <si>
    <t>Rubro Presupestal</t>
  </si>
  <si>
    <t>BPIN</t>
  </si>
  <si>
    <t>Proyecto de Inversión</t>
  </si>
  <si>
    <t>Objetivo General</t>
  </si>
  <si>
    <t>Apropiación_SUIFP</t>
  </si>
  <si>
    <t>Presupuesto_Disponible</t>
  </si>
  <si>
    <t>CDP</t>
  </si>
  <si>
    <t>% CDP</t>
  </si>
  <si>
    <t>CRP</t>
  </si>
  <si>
    <t>%CRP</t>
  </si>
  <si>
    <t>OBLIGADO</t>
  </si>
  <si>
    <t>%OBLIGADO</t>
  </si>
  <si>
    <t>C-1999-0300-5</t>
  </si>
  <si>
    <t>Fortalecimiento institucional en la gestión administrativa y de apoyo del Invima a nivel nacional</t>
  </si>
  <si>
    <t>Fortalecer la gestión de los procesos administrativos y de apoyo de la Entidad</t>
  </si>
  <si>
    <t>C-1903-0300-6</t>
  </si>
  <si>
    <t>Fortalecimiento de la arquitectura tecnológica y los procesos asociados a la gestión de las tecnologías de la información y comunicaciones nacional</t>
  </si>
  <si>
    <t>Fortalecer la capacidad de los procesos misionales del Invima soportados en la infraestructura tecnologica</t>
  </si>
  <si>
    <t>C-1903-0300-7</t>
  </si>
  <si>
    <t>Fortalecimiento  de la inspección  vigilancia y control de los productos competencia del Invima a nivel Nacional</t>
  </si>
  <si>
    <t xml:space="preserve">Fortalecer la capacidad de respuesta del modelo de  Inspección, vigilancia y control Sanitario de los productos de uso y consumo humano </t>
  </si>
  <si>
    <t>C-1903-0300-9</t>
  </si>
  <si>
    <t>Mejoramiento de la capacidad analitica de los laboratorios relacionada con los productos competencia del Invima Nacional</t>
  </si>
  <si>
    <t>Aumentar la cobertura en el procesamiento de muestras de los productos objeto de inspeccion, vigilancia y control sanitario</t>
  </si>
  <si>
    <t>TOTAL</t>
  </si>
  <si>
    <t>id Dependencia</t>
  </si>
  <si>
    <t>Apropiación_</t>
  </si>
  <si>
    <t>Obligado</t>
  </si>
  <si>
    <t>%Obligado</t>
  </si>
  <si>
    <t xml:space="preserve">Dirección de Alimentos y Bebidas </t>
  </si>
  <si>
    <t>Dirección de Cosmeticos, Aseo, Plaguicidas y Productos de Higiene Doméstica</t>
  </si>
  <si>
    <t>Dirección de Dispositivos Médicos y otras Tecnologías</t>
  </si>
  <si>
    <t>Dirección de Medicamentos y Productos Biológicos</t>
  </si>
  <si>
    <t>Dirección de Operaciones Sanitarias</t>
  </si>
  <si>
    <t>Dirección de Responsabilidad Sanitaria</t>
  </si>
  <si>
    <t>Dirección General</t>
  </si>
  <si>
    <t>Oficina Asesora de Planeación</t>
  </si>
  <si>
    <t>Oficina Asesora Jurídica</t>
  </si>
  <si>
    <t>Oficina de Asuntos Internacionales</t>
  </si>
  <si>
    <t>Oficina de Atención al Ciudadano</t>
  </si>
  <si>
    <t>Oficina de Control Interno</t>
  </si>
  <si>
    <t>Oficina de Laboratorios y Control de Calidad</t>
  </si>
  <si>
    <t>Oficina de Tecnologías de la Información</t>
  </si>
  <si>
    <t>Secretaría General</t>
  </si>
  <si>
    <t>Otros</t>
  </si>
  <si>
    <t>Tiquetes</t>
  </si>
  <si>
    <t>GESTIÓN DIRECTIVA</t>
  </si>
  <si>
    <t>FORMULACIÓN 
Y SEGUIMIENTO D
E PLANES 
OPERATIVOS</t>
  </si>
  <si>
    <t>PLAN OPERATIVO ANUAL DE INVERSION</t>
  </si>
  <si>
    <t>Código: GDI-FPO-FM003</t>
  </si>
  <si>
    <t>Versión: 04</t>
  </si>
  <si>
    <t>Fecha de emisión: 12/04/2019</t>
  </si>
  <si>
    <t xml:space="preserve">MATRIZ DE CONSOLIDACIÓN DE INFORMACIÓN  POAI </t>
  </si>
  <si>
    <t xml:space="preserve">Objetivo Estrategico </t>
  </si>
  <si>
    <t>Línea estratégica</t>
  </si>
  <si>
    <t>Dependencia Líder</t>
  </si>
  <si>
    <t xml:space="preserve">Programa </t>
  </si>
  <si>
    <t>Proyecto</t>
  </si>
  <si>
    <t>Descripción Accion Institucional  y/o Subproyecto Institucional</t>
  </si>
  <si>
    <t>Act Interna</t>
  </si>
  <si>
    <t>Subproyecto/Acción POA</t>
  </si>
  <si>
    <t>Costo Total Viaticos</t>
  </si>
  <si>
    <t>Apropiacion  Tiquetes</t>
  </si>
  <si>
    <t>Costo Total Contratos PN</t>
  </si>
  <si>
    <t>Costo Total otros Contratos</t>
  </si>
  <si>
    <r>
      <t xml:space="preserve">Total Apropiacion </t>
    </r>
    <r>
      <rPr>
        <b/>
        <u val="singleAccounting"/>
        <sz val="8"/>
        <color theme="3" tint="0.39997558519241921"/>
        <rFont val="Arial"/>
        <family val="2"/>
      </rPr>
      <t xml:space="preserve">SIN </t>
    </r>
    <r>
      <rPr>
        <b/>
        <sz val="8"/>
        <color theme="3" tint="0.39997558519241921"/>
        <rFont val="Arial"/>
        <family val="2"/>
      </rPr>
      <t>Tiquetes</t>
    </r>
  </si>
  <si>
    <t>%</t>
  </si>
  <si>
    <t>OBL</t>
  </si>
  <si>
    <t>Proyecto de
Inversión</t>
  </si>
  <si>
    <t>Actividad SUIFP</t>
  </si>
  <si>
    <t>1 Contribuir a la mejora continua del estatus sanitario del país mediante el fortalecimiento de la inspección, vigilancia  y control sanitario con enfoque de riesgo garantizando la protección de la salud de los colombianos y el reconocimiento nacional e internacional.</t>
  </si>
  <si>
    <t>Estatus Sanitario</t>
  </si>
  <si>
    <t>Fortalecimiento  de la inspección  vigilancia y control de los productos competencia del Invima</t>
  </si>
  <si>
    <t>Accion POA</t>
  </si>
  <si>
    <t>1-9-9</t>
  </si>
  <si>
    <t xml:space="preserve">
Brindar apoyo en acciones de articulación en representación del Instituto en los puntos CIIIP, para contrarrestar la ilegalidad y fortalecer el monitoreo, vigilancia y control. </t>
  </si>
  <si>
    <t>1903-300-7 Fortalecimiento  de la inspección  vigilancia y control de los productos competencia del Invima a nivel Nacional</t>
  </si>
  <si>
    <t xml:space="preserve">Desarrollar acciones  tecnicas y administrativas asociados a inspección, vigilancia y control </t>
  </si>
  <si>
    <t>1.- 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</si>
  <si>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Fortalecimiento  de la inspección  vigilancia y control de los productos competencia del Invima </t>
  </si>
  <si>
    <t>1-10-014</t>
  </si>
  <si>
    <t>Realizar visitas de verificación de cumplimiento de lineamientos a la DIROS</t>
  </si>
  <si>
    <t>1-10-015</t>
  </si>
  <si>
    <t>Realizar visitas de IVC competencia de la Dirección</t>
  </si>
  <si>
    <t>1-11-09</t>
  </si>
  <si>
    <t>Realizar visitas de acompañamiento a las autoridades sanitarias de terceros paises para la habilitación y certificación de establecimientos colombianos que quieren exportar</t>
  </si>
  <si>
    <t>1-11-10</t>
  </si>
  <si>
    <t>Realizar visitas de seguimiento técnico en actividades relacionadas con IVC a la Dir. Operaciones sanitarias</t>
  </si>
  <si>
    <t>1-11-11</t>
  </si>
  <si>
    <t>Realizar visitas de auditorias o  seguimientos técnico en actividades relacionadas con IVC y circulares 046 de 2014 a las Entidades territriales  de Salud -ETS</t>
  </si>
  <si>
    <t>1-12-16</t>
  </si>
  <si>
    <t>Realizar Acompañamiento técnico en actividades relacionadas con IVC a la Dir. Operaciones sanitarias</t>
  </si>
  <si>
    <t>1-12-9</t>
  </si>
  <si>
    <t xml:space="preserve">Realizar Inspección, Vigilancia y Control a establecimientos de competencia de la Dirección Bancos de Tejido y Medula Osea, Bancos de Medicina Reproductiva </t>
  </si>
  <si>
    <t>1-13-20</t>
  </si>
  <si>
    <t>Realizar visitas de articulación y  seguimiento a la calidad de las visitas IVC  frente al cumplimiento de la resolución No. 039 del 2016  a las entidades territoriales</t>
  </si>
  <si>
    <t>Estatus sanitario</t>
  </si>
  <si>
    <t>1-14-3</t>
  </si>
  <si>
    <t xml:space="preserve">Realizar Inspección , vigilancia y control  a establecimientos de competencia de la Direcciòn (PBA) </t>
  </si>
  <si>
    <t>1-14-4</t>
  </si>
  <si>
    <t>Realizar toma de muestras  (Demuestra de la Calidad)</t>
  </si>
  <si>
    <t>1-14-20</t>
  </si>
  <si>
    <t>Realizar actividades de Inspección , vigilancia y control en Disciplinas Medicas de cosméticos, medicamentos, Dispositivos, Bancos de Sangre, VUCE y trafico postal a establecimientos y productos competencia de la Dirección.</t>
  </si>
  <si>
    <t>1-14-9</t>
  </si>
  <si>
    <t xml:space="preserve">Realizar Inspección , vigilancia y control  a establecimientos de competencia de la Direcciòn (Alimentos) </t>
  </si>
  <si>
    <t>1-14-19</t>
  </si>
  <si>
    <t>Desarrollar un programa  de  inspección Vigilancia y Control a nivel Nacional fortaleciendo la  IVC con enfoque de Riesgo</t>
  </si>
  <si>
    <t>Subproyecto</t>
  </si>
  <si>
    <t>1-14-31</t>
  </si>
  <si>
    <t>Realizar Inspección , vigilancia y control  a establecimientos de competencia de la Direcciòn (PBA-Proyecto PINES). - RP</t>
  </si>
  <si>
    <t>2-14-30</t>
  </si>
  <si>
    <t xml:space="preserve">Aplicar las medidas sanitarias de seguridad de acuerdo con lo dispuesto en la normatividad sanitaria vigente </t>
  </si>
  <si>
    <t>3-10-39</t>
  </si>
  <si>
    <t xml:space="preserve">Realizar la recolección de las muestras requeridas para el proyecto demuestra de calidad de cosmeticos, higiene doméstica, absorbentes de higiene personal y plaguicidas </t>
  </si>
  <si>
    <t>Desarrollar acciones técnicas y administrativas asociadas a vigilancia epidemiológica , postcomercialización y control de residuos quimicos</t>
  </si>
  <si>
    <t>2. Proyecto de Vigilancia Sanitaria de productos de Alimentos</t>
  </si>
  <si>
    <t>3-11-34</t>
  </si>
  <si>
    <t xml:space="preserve">III. CONTROL DE ESTABLECIMIENTOS QUE PREPARAN Y ENSAMBLAN ALIMENTOS -PAE </t>
  </si>
  <si>
    <t>3-11-35</t>
  </si>
  <si>
    <t>I. CONTROL OFICIAL PARA ESTABLECIMIENTOS 
Dirigido a establecimientos  vinculado a IVC</t>
  </si>
  <si>
    <t>3-11-36</t>
  </si>
  <si>
    <t xml:space="preserve">II.ALIMENTOS PRODUCTOS IMPORTADOS 
Aceptacion de lotes de productos </t>
  </si>
  <si>
    <t>3-11-371</t>
  </si>
  <si>
    <t>IV. VIGILANCIA EPIDEMIOLOGICA 
(ACTIVA Y PASIVA) - RAM</t>
  </si>
  <si>
    <t>3.- Fortalecer la gestión del conocimiento, capacidades y competencias de los servidores públicos de la institución.</t>
  </si>
  <si>
    <t>3-11-372</t>
  </si>
  <si>
    <t>IV. VIGILANCIA EPIDEMIOLOGICA 
(ACTIVA Y PASIVA): Linea base nueva normatividad</t>
  </si>
  <si>
    <t>3-11-373</t>
  </si>
  <si>
    <t>IV. VIGILANCIA EPIDEMIOLOGICA 
(ACTIVA Y PASIVA): Trichinella</t>
  </si>
  <si>
    <t>3-11-374</t>
  </si>
  <si>
    <t>IV. VIGILANCIA EPIDEMIOLOGICA 
(ACTIVA Y PASIVA): CMP</t>
  </si>
  <si>
    <t>3-11-375</t>
  </si>
  <si>
    <t>IV. VIGILANCIA EPIDEMIOLOGICA 
(ACTIVA Y PASIVA): EVENTOS ADVERSOS</t>
  </si>
  <si>
    <t>3-11-38</t>
  </si>
  <si>
    <t xml:space="preserve">Control Residuos y otros contaminates químicos en Alimentos y Bebidas Subproyecto Procesados   </t>
  </si>
  <si>
    <t>3-11-39</t>
  </si>
  <si>
    <t>Control Residuos y otros contaminates químicos en Alimentos y Bebidas  Subproyectos  ANIMAL</t>
  </si>
  <si>
    <t>3-11-40</t>
  </si>
  <si>
    <t>Control Residuos y otros contaminates químicos en Alimentos y Bebidas Subproyectos  VEGETAL  así  como el programa de vigilancia de productos obtenidos por biotecnologia moderna.</t>
  </si>
  <si>
    <t>3-11-41</t>
  </si>
  <si>
    <t>Elaborar informe sobre el análisis de las piezas publicitarias aportadas por el contrato de monitoreo de medios masivos de publicidad de los productos de interes de la Direccion de Alimentos y Bebidas</t>
  </si>
  <si>
    <t>9. Apoyo al emprendimiento y la competitividad Sanitaria del país</t>
  </si>
  <si>
    <t>3-11-44</t>
  </si>
  <si>
    <t xml:space="preserve">Subproyecto PINES - RP_Monitoreo y caracterización de residuos y otros contaminantes químicos en Alimentos y Bebidas_  </t>
  </si>
  <si>
    <t>3-11-45</t>
  </si>
  <si>
    <t xml:space="preserve"> Subproyecto PINES. -RP_Realizar actividades de monitoreo de patógenos, caracterización de peligros biológicos.</t>
  </si>
  <si>
    <t>Dirección de Dispositivos Médicos y Otras Tecnologías</t>
  </si>
  <si>
    <t>4. Proyecto de Vigilancia Sanitaria de productos de Dispositivos Médicos</t>
  </si>
  <si>
    <t>3-12-38</t>
  </si>
  <si>
    <t>De muestra de la calidad de Dispositivos Médicos</t>
  </si>
  <si>
    <t>3-12-39</t>
  </si>
  <si>
    <t xml:space="preserve">Analizar la causalidad y gestionar los reportes de eventos e incidentes adversos asociados al uso de los dispositivos médicos notificados al programa nacional de tecnovigilancia </t>
  </si>
  <si>
    <t>5. Proyecto Vigilancia Sanitaria de Medicamentos y Productos Biológicos</t>
  </si>
  <si>
    <t>3-13-37</t>
  </si>
  <si>
    <t>Proyecto Demuestra de la Calidad 2022</t>
  </si>
  <si>
    <t>3-13-33</t>
  </si>
  <si>
    <t>Proyecto Farmacovigilancia 2022</t>
  </si>
  <si>
    <t>3-13-34</t>
  </si>
  <si>
    <t>Realizar visitas de seguimiento al programa Nacional de Farmacovigilancia en Laboratorios de Medicamentos, IPS y APB  Farm</t>
  </si>
  <si>
    <t>3-13-42</t>
  </si>
  <si>
    <t>Evaluar  trámites de publicidad de productos competencia de la Dirección de Medicamentos y Productos Biológicos.</t>
  </si>
  <si>
    <t>Eficiencia</t>
  </si>
  <si>
    <t>Desarrollo y promulgación del conocimiento institucional</t>
  </si>
  <si>
    <t>4-9-44</t>
  </si>
  <si>
    <t xml:space="preserve">Realizar la capacitación a los Inspectores del Instituto </t>
  </si>
  <si>
    <t>Brindar capacitación informal  en Inspección, Vigilancia y Control a los Inspectores que intervienen en la inspección, vigilancia y control sanitario</t>
  </si>
  <si>
    <t>8-Diplomacia Sanitaria</t>
  </si>
  <si>
    <t>5-8-046</t>
  </si>
  <si>
    <t>Proyecto fortalecimiento institucional</t>
  </si>
  <si>
    <t xml:space="preserve">Desarrollar acciones  técnicas y administrativas de relacionamiento con instituciones publico/privadas del orden territorial, nacional e internacional </t>
  </si>
  <si>
    <t>5-8-047</t>
  </si>
  <si>
    <t>Apoyar la Estrategia #1 de Fortalecimiento y sus 7 acciones específicas en las cuales se plantean las prioridades de gestión internacional mediante acciones de intercambio</t>
  </si>
  <si>
    <t>5-8-048</t>
  </si>
  <si>
    <t xml:space="preserve">Gestión de cooperación con autoridades homólogas priorizadas que impacten en el fortalecimiento y reconocimiento del instituto </t>
  </si>
  <si>
    <t>5-8-049</t>
  </si>
  <si>
    <t>Participación del  Invima  en escenarios de carácter internacional que impacten en el reconocimiento del instituto.</t>
  </si>
  <si>
    <t>5-8-050</t>
  </si>
  <si>
    <t>Representar al INVIMA en negociaciones de acuerdos comerciales y sanitarios, comisiones de vecindad,  mesas sanitarias de los TLC y de las Comisiones bilaterales de monitoreo a relaciones comerciales</t>
  </si>
  <si>
    <t>5-11-45</t>
  </si>
  <si>
    <t>Elaborar  informes de la participación en los Comites de CODEX ALIMENTARIUS-DAB</t>
  </si>
  <si>
    <t>10. Proyecto Educación sanitaria y asistencia tecnica</t>
  </si>
  <si>
    <t>5-3-055</t>
  </si>
  <si>
    <t>La norma sanitaria en las plataformas digitales</t>
  </si>
  <si>
    <t>15. Proyecto fortalecimiento institucional</t>
  </si>
  <si>
    <t>5-3-056</t>
  </si>
  <si>
    <t>Gira Sanitaria Virtual 2022</t>
  </si>
  <si>
    <t>6-5-51</t>
  </si>
  <si>
    <t>Realizar el proceso de Acreditación de la ONAC Norma ISO IEC 17025:2005</t>
  </si>
  <si>
    <t>Fotalecer el sistema de gestión de calidad de los laboratorios del Invima</t>
  </si>
  <si>
    <t>6-5-052</t>
  </si>
  <si>
    <t xml:space="preserve">Realizar Inscripción  y participar  en interlaboratorios o pruebas de desempeño, a nivel Nacional y/o internacional acorde con la oferta y productos, analitos o matrices a evaluar  que apliquen. </t>
  </si>
  <si>
    <t>7-5-33</t>
  </si>
  <si>
    <t>Atender y gestionar las diferentes solicitudes de análisis de los productos competencia del INVIMA, Laboratorio de Microbiología de alimentos y Bebidas - RP</t>
  </si>
  <si>
    <t>Desarrollar acciones tecnicas y administrativas para el  control de calidad de los productos competencia del Invima</t>
  </si>
  <si>
    <t>7-5-52</t>
  </si>
  <si>
    <t>Atender y gestionar las diferentes solicitudes de análisis de los productos competencia del INVIMA, Laboratorio Fisicoquímico de Alimentos y Bebidas</t>
  </si>
  <si>
    <t>7-5-53</t>
  </si>
  <si>
    <t>Atender y gestionar las diferentes solicitudes de análisis de los productos competencia del INVIMA, Laboratorio de Microbiología de alimentos y Bebidas</t>
  </si>
  <si>
    <t>7-5-54</t>
  </si>
  <si>
    <t xml:space="preserve">Atender y gestionar las diferentes solicitudes de análisis de los productos competencia del INVIMA, Laboratorio de OGM </t>
  </si>
  <si>
    <t>7-5-055</t>
  </si>
  <si>
    <t>Atender y gestionar las diferentes solicitudes de análisis de los productos competencia del INVIMA, Laboratorio de Productos Farmaceuticos - área microbiología</t>
  </si>
  <si>
    <t>7-5-056</t>
  </si>
  <si>
    <t>Atender y gestionar las diferentes solicitudes de análisis de los productos competencia del INVIMA  Laboratorio de Productos Farmaceuticos- Area fisicoquímico</t>
  </si>
  <si>
    <t>7-5-057</t>
  </si>
  <si>
    <t>Atender y gestionar las diferentes solicitudes de análisis de los productos competencia del INVIMA-Dispositivos médicos</t>
  </si>
  <si>
    <t>7-5-058</t>
  </si>
  <si>
    <t>Emitir conceptos de lotes de productos biológicos.</t>
  </si>
  <si>
    <t>7-5-060</t>
  </si>
  <si>
    <t xml:space="preserve"> Validar y/o verificar técnicas requeridas en el laboratorio para la realización de análisis de productos competencia del INVIMA.</t>
  </si>
  <si>
    <t>7-5-061</t>
  </si>
  <si>
    <t>Estandarizar técnicas requeridas en el laboratorio para la realización de análisis de productos competencia del INVIMA.</t>
  </si>
  <si>
    <t>7-5-062</t>
  </si>
  <si>
    <t>Actividades de control de calidad de los productos competencia de la entidad.</t>
  </si>
  <si>
    <t>8-5-60</t>
  </si>
  <si>
    <t>Gestionar  Interlaboratorios para los Laboratorios departamentales de salud pública</t>
  </si>
  <si>
    <t>Establecer lineamientos para solicitar, administrar, consolidar y analizar los resultados analíticos de control de calidad de productos competencia del Invima, emitidos por los Laboratorios de Salud Pública</t>
  </si>
  <si>
    <t>9-10-101</t>
  </si>
  <si>
    <t>Realizar capacitación a entes descentralizados y otros Actores</t>
  </si>
  <si>
    <t xml:space="preserve">Brindar asistencia tecnica  en Inspección, Vigilancia y Control a los actores que intervienen en el funcionamiento del modelo de IVC </t>
  </si>
  <si>
    <t>9-10-110</t>
  </si>
  <si>
    <t>Realizar asistencia Técnica a entes territoriales y otros actores</t>
  </si>
  <si>
    <t>9-11-108</t>
  </si>
  <si>
    <t>Realizar simposios Nacionales dentro del marco normativo y sus implicaciones en la salud</t>
  </si>
  <si>
    <t>9-11-102</t>
  </si>
  <si>
    <t>9-11-111</t>
  </si>
  <si>
    <t>9-11-116</t>
  </si>
  <si>
    <t xml:space="preserve">Desarrollar  el Programa de Educación Sanitaria Virtual 
</t>
  </si>
  <si>
    <t>9-11-107</t>
  </si>
  <si>
    <t>Fortalecimiento y apoyo al emprendimiento empresarial  en busqueda del mejoramiento sanitario y desarrollo economico y social del pais - 046</t>
  </si>
  <si>
    <t>9-13-104</t>
  </si>
  <si>
    <t xml:space="preserve">Realizar capacitación a entes descentralizados y otros Actores
</t>
  </si>
  <si>
    <t>9-13-113</t>
  </si>
  <si>
    <t>9-14-105</t>
  </si>
  <si>
    <t>9-14-114</t>
  </si>
  <si>
    <t>9-15-115</t>
  </si>
  <si>
    <t>Prevención, pedagogía y Responsabilidad Sanitaria para todos 2022</t>
  </si>
  <si>
    <t xml:space="preserve">2.- Prestar servicios con estándares de calidad para afianzar la confianza de la población </t>
  </si>
  <si>
    <t xml:space="preserve">11.Proyecto de comunicación estratégica </t>
  </si>
  <si>
    <t>10-1-117</t>
  </si>
  <si>
    <t>Fortalecimiento de la imagen del Invima como la autoridad sanitaria que protege la salud de los colombianos  2022</t>
  </si>
  <si>
    <t xml:space="preserve">Implementar  actividades  de comunicación efectiva y asertiva para  los actores que intervienen en el funcionamiento del modelo de IVC </t>
  </si>
  <si>
    <t>10-1-118</t>
  </si>
  <si>
    <t xml:space="preserve">Recopilar y divulgar internamente  la información relacionada con la entidad y con el sector salud que se publica en medios de comunicación </t>
  </si>
  <si>
    <t>11-10-121</t>
  </si>
  <si>
    <t xml:space="preserve">Realizar visitas con proposito de certificación a productos  de cosméticos, aseo y  plaguicidas de uso domèstico otorgadas
</t>
  </si>
  <si>
    <t xml:space="preserve">Realizar la visitas con proposito de otorgar certificación del cumplimiento de los requisitos establecidos en la normatividad sanitaria vigente </t>
  </si>
  <si>
    <t>11-11-135</t>
  </si>
  <si>
    <t>Realizar visitas con propósito de certificación en Alimentos y Bebidas</t>
  </si>
  <si>
    <t>11-11-139</t>
  </si>
  <si>
    <t xml:space="preserve"> Realizar visitas  de Autorización Sanitaria o Autorización Sanitaria Provisional a Plantas de Beneficio Animal, desposte y desprese, en el marco del decreto 1500 de 2007 y resoluciones reglamentarias.</t>
  </si>
  <si>
    <t>11-11-141</t>
  </si>
  <si>
    <t xml:space="preserve">Realizar visitas de habilitacion de establecimientos o de reconocimeito de equivalencia de sistemas sanitarios en terceros países </t>
  </si>
  <si>
    <t>11-12-119</t>
  </si>
  <si>
    <t>Realizar visitas con propósito de certificación en dispositivos médicos y reactivos de diagnóstico in-vitro</t>
  </si>
  <si>
    <t>11-12-137</t>
  </si>
  <si>
    <t>Realizar visitas con propósito de certificación de Buenas Practicas de Bancos de Tejido y Medula Osea</t>
  </si>
  <si>
    <t>11-12-138</t>
  </si>
  <si>
    <t>Realizar visitas con propósito de certificación en condiciones sanitarias para Bancos de Tejido y Medula Osea</t>
  </si>
  <si>
    <t>11-12-140</t>
  </si>
  <si>
    <t>Realizar Visitas de verificación de requisitos para Bancos de semen, óvulos y embriones  incluyendo visitas de verificación de requerimientos y  centros de almacenamiento temporal de los bancos de tejidos</t>
  </si>
  <si>
    <t>11-13-125</t>
  </si>
  <si>
    <t>Realizar visitas con propósito de certificación en Medicamentos y productos Biologicos</t>
  </si>
  <si>
    <t>12-10-143</t>
  </si>
  <si>
    <t>Hacer Seguimiento a las certificaciones en productos  de cosméticos, aseo y  plaguicidas de uso domèstico otorgadas</t>
  </si>
  <si>
    <t>Ejecutar visitas de seguimiento a establecimientos de productos competencia del Invima ya  certificados en ecumplimiento de los requisitos establecidos en la normatividad sanitaria vigente</t>
  </si>
  <si>
    <t>12-11-144</t>
  </si>
  <si>
    <t>Hacer Seguimiento a las certificaciones en Alimentos y Bebidas</t>
  </si>
  <si>
    <t>12-12-146</t>
  </si>
  <si>
    <t>Hacer Seguimiento a las certificaciones</t>
  </si>
  <si>
    <t>12-13-147</t>
  </si>
  <si>
    <t>Hacer Seguimiento a las certificaciones en Medicamentos y productos Biologicos</t>
  </si>
  <si>
    <t>13-11-153</t>
  </si>
  <si>
    <t>Realizar reuniones de sala de especializada de la Comisión Revisora  ordinarias y extraordinarias</t>
  </si>
  <si>
    <t>Emitir  concepto acerca de los aspectos científicos y tecnológicos de los productos que por competencia se someten a consideración de las Salas Especializadas de la Comisión Revisora</t>
  </si>
  <si>
    <t>13-11-160</t>
  </si>
  <si>
    <t>Realizar estudio, evaluación y conceptualización de la sala especializada de alimentos y bebidas de la comisión revisora del instituto, En relación con los Alimentos Para Propósitos Médicos Especiales – APME</t>
  </si>
  <si>
    <t>13-12-153</t>
  </si>
  <si>
    <t>Evaluar y Conceptualizar sobre reactivos categoria 3, provenientes de paises que no son de referencia, protocolos de investigación tanto de reactivos de diagnóstico in vitro y dispositivos médicos y sobre otras situaciones que tengan o puedan tener impacto en la salud publica .</t>
  </si>
  <si>
    <t>13-12-154</t>
  </si>
  <si>
    <t xml:space="preserve">Emitir  Evaluaciones Técnico Cientificas  por parte de las Salas Especializadas de la  Comisión Revisora </t>
  </si>
  <si>
    <t>13-13-155</t>
  </si>
  <si>
    <t>14-13-156</t>
  </si>
  <si>
    <t>Realizar tramites de registro sanitario-NS-NSO- nuevos, reconocimientos y renovaciones</t>
  </si>
  <si>
    <t>Realizar estudios de los trámites de aprobación y renovación de registros sanitarios radicados  según el tipo de producto.</t>
  </si>
  <si>
    <t>15-10-157</t>
  </si>
  <si>
    <t xml:space="preserve">Gestionar la expedición de Registros Sanitarios y trámites asociados, a los productos competencia del Invima </t>
  </si>
  <si>
    <t>15-7-160</t>
  </si>
  <si>
    <t>Realizar la radicación de  tramites de registro sanitario-NS-NSO</t>
  </si>
  <si>
    <t>15-12-158</t>
  </si>
  <si>
    <t>15-13-157</t>
  </si>
  <si>
    <t>Realizar tramites de registro sanitario-NS-NSO- nuevos, reconocimientos y renovaciones-contratistas</t>
  </si>
  <si>
    <t>15-11-159</t>
  </si>
  <si>
    <t>Oficina de Tecnologías de la información</t>
  </si>
  <si>
    <t>Mejoramiento de la calidad en los procesos y trámites de la entidad</t>
  </si>
  <si>
    <t>22-6-1</t>
  </si>
  <si>
    <t>1. Fortalecimiento Tecnológico-Hardware-Apoyo</t>
  </si>
  <si>
    <t>1999-300-5 Fortalecimiento institucional en la gestión administrativa y de apoyo del Invima a nivel nacional</t>
  </si>
  <si>
    <t xml:space="preserve">Implementar la infraestructura tecnológica y de comunicaciones </t>
  </si>
  <si>
    <t xml:space="preserve">12. Proyecto  Modernización de  la arquitectura tecnológica y los sistemas de información misionales del instituto  </t>
  </si>
  <si>
    <t>22-6-2</t>
  </si>
  <si>
    <t>2. Implementación de soluciones al Sistemas de Información de Registros Sanitarios y PQRS-Hardware-Apoyo</t>
  </si>
  <si>
    <t>23-6-1</t>
  </si>
  <si>
    <t>1. Fortalecimiento Tecnológico-software -Apoyo</t>
  </si>
  <si>
    <t>Implementar software e implantación de soluciones, desarrollos, soportes y actualizaciones para los sistemas de información.</t>
  </si>
  <si>
    <t>23-6-2</t>
  </si>
  <si>
    <t>2 Implementación de soluciones al Sistemas de Información de Registros Sanitarios y PQRS-software -Apoyo</t>
  </si>
  <si>
    <t>23-6-4</t>
  </si>
  <si>
    <t>4. Desarrollar el Subproyecto Sivicos Fase III-componente software -Apoyo</t>
  </si>
  <si>
    <t>25-9-5</t>
  </si>
  <si>
    <t>Realizar las dotaciones de acuerdo a las necesidades identificadas</t>
  </si>
  <si>
    <t>26-9-6</t>
  </si>
  <si>
    <t>Realizar el proceso de diseños,  adecuaciones y demas acciones  que soporten el desarrollo de las mismas, de acuerdo a las necesidades detectadas .</t>
  </si>
  <si>
    <t>31-9-11</t>
  </si>
  <si>
    <t>Realizar la capacitacion informal a los funcionarios  de acuerdo con las prioridades del  Instituto</t>
  </si>
  <si>
    <t xml:space="preserve">Realizar las capacitaciones y actualizaciones de acuerdo a las necesidades detectadas. </t>
  </si>
  <si>
    <t>32-9-12</t>
  </si>
  <si>
    <t>Transferir recursos al  fondo INVIMA – ICETEX en el marco del reglamento Operativo.</t>
  </si>
  <si>
    <t>36-9-16</t>
  </si>
  <si>
    <t>Actualizar los Instrumentos archivísticos para la gestión documental.</t>
  </si>
  <si>
    <t>37-9-17</t>
  </si>
  <si>
    <t xml:space="preserve">Desarrollar las actividades inherentes a la organización y transferencia de los documentos físicos y electrónicos en sus diferentes ciclos de vida </t>
  </si>
  <si>
    <t>38-9-18</t>
  </si>
  <si>
    <t>Hacer seguimiento y monitoreo a los Instrumentos archivísticos para la gestión documental.</t>
  </si>
  <si>
    <t>44-6-4</t>
  </si>
  <si>
    <t>6. Realizar el proceso de adopción de buenas prácticas, estandares y requerimientos normativos para el adecuado gobierno de TI  que deban ser adoptados por el Instituto para realizar los documentos metodológicos-Gobierno Digital-Buenas practicas TI-IVC</t>
  </si>
  <si>
    <t>1903-300-6 Fortalecimiento de la arquitectura tecnológica y los procesos asociados a la gestión de las tecnologías de la información y comunicaciones nacional</t>
  </si>
  <si>
    <t>Realizar el proceso de adopción de buenas prácticas, estandares y requerimientos normativos para el adecuado gobierno de TI  que deban ser adoptados por el Instituto mediante la cual se realizaran los documentos metodológicos</t>
  </si>
  <si>
    <t>44-2-1</t>
  </si>
  <si>
    <t>Fortalecimiento del Sistema de Seguridad de la información de la entidad.</t>
  </si>
  <si>
    <t>41-6-2</t>
  </si>
  <si>
    <t>1. Fortalecimiento Tecnológico-hardware-IVC</t>
  </si>
  <si>
    <t>Realizar el proceso de implementación de la infraestructura tecnológica  y de comunicaciones</t>
  </si>
  <si>
    <t>42-6-1</t>
  </si>
  <si>
    <t>1. Fortalecimiento Tecnológico-sotfware-IVC</t>
  </si>
  <si>
    <t>Realizar el proceso de implementación de sotware e implantación de soluciones, desarrollos, soporte y actualización para los sistemas de información</t>
  </si>
  <si>
    <t>42-6-2</t>
  </si>
  <si>
    <t>2. Implementación de soluciones al Sistemas de Información de Registros Sanitarios y PQRS-sotfware-IVC</t>
  </si>
  <si>
    <t>42-6-3</t>
  </si>
  <si>
    <t>3. Nueva Plataforma de Tramites y Servicios-sotfware-IVC</t>
  </si>
  <si>
    <t>42-6-4</t>
  </si>
  <si>
    <t>4. Desarrollar el Subproyecto Sivicos Fase III-componete sotfware-IVC</t>
  </si>
  <si>
    <t>13. Proyecto Incorporación buenas prácticas y estándares para el Gobierno de TI-Gobierno Digital</t>
  </si>
  <si>
    <t>42-6-5</t>
  </si>
  <si>
    <t>5. Inteligencia de Negocios Fase I-sotfware-IVC</t>
  </si>
  <si>
    <t>1.7- Control de Calidad de Producto</t>
  </si>
  <si>
    <t>70-9-01</t>
  </si>
  <si>
    <t>Desarrollar el Sub proyecto Fortalecimiento de los laboratorios como ente referente a nivel Nacional en la etapa de estudios y diseños</t>
  </si>
  <si>
    <t>1903-300-9 Mejoramiento de la capacidad analitica de los laboratorios relacionada con los productos competencia del Invima Nacional</t>
  </si>
  <si>
    <t>Gestionar todos los requerimientos técnicos necesarios para iniciar el diseño de los labotarios</t>
  </si>
  <si>
    <t>71-9-02</t>
  </si>
  <si>
    <t>Realizar los estudios técnicos Topografico y de Suelos</t>
  </si>
  <si>
    <t>72-9-03</t>
  </si>
  <si>
    <t>Realizar los Diseños Arquitectonicos y planos Urbanos</t>
  </si>
  <si>
    <t>73-9-04</t>
  </si>
  <si>
    <t>Realizar los estudios técnicos estructurales</t>
  </si>
  <si>
    <t>74-9-05</t>
  </si>
  <si>
    <t>Realizar los estudios técnicos
Hidrosanitarios, Gas Natural, Eléctricos, Gases Medicinales, HVAC, Seguridad Humana, Red Contra Incendios, CCTV.</t>
  </si>
  <si>
    <t>N/A</t>
  </si>
  <si>
    <t>15-17-1</t>
  </si>
  <si>
    <t>NA</t>
  </si>
  <si>
    <t>1903-300-7 
Fortalecimiento  de la inspección  vigilancia y control de los productos competencia del Invima a nivel Nacional</t>
  </si>
  <si>
    <t>Gestionar la expedición de Registros Sanitarios y trámites asociados, a los productos competencia del Invima</t>
  </si>
  <si>
    <t>1-17-1</t>
  </si>
  <si>
    <t>13-17-1</t>
  </si>
  <si>
    <t>TOTAL POA</t>
  </si>
  <si>
    <t>TOTAL SUB-PROYECTOS</t>
  </si>
  <si>
    <t>TOTAL  EJECUCION SIN TIQUETES</t>
  </si>
  <si>
    <t>TOTAL  EJECUCION TIQUETES</t>
  </si>
  <si>
    <t>TOTAL EJECUCION TRIMESTRE</t>
  </si>
  <si>
    <t>Dependencia</t>
  </si>
  <si>
    <t>Fuente SIIF-Nacion II</t>
  </si>
  <si>
    <t>RESERVAS PRESUPUESTALES 2023-INVERSION</t>
  </si>
  <si>
    <t>Proyecto de Inversion</t>
  </si>
  <si>
    <t>Actividad Suifp</t>
  </si>
  <si>
    <t>Producto</t>
  </si>
  <si>
    <t>Valor Reserva</t>
  </si>
  <si>
    <t>C-1903-0300-6-0-1903045-02</t>
  </si>
  <si>
    <t>C-1903-0300-7-0-1903001-02</t>
  </si>
  <si>
    <t>C-1903-0300-7-0-1903009-02</t>
  </si>
  <si>
    <t>C-1903-0300-7-0-1903010-02</t>
  </si>
  <si>
    <t>C-1903-0300-7-0-1903011-02</t>
  </si>
  <si>
    <t>C-1903-0300-7-0-1903012-02</t>
  </si>
  <si>
    <t xml:space="preserve">Realizar el proceso de diseños,  adecuaciones y demas acciones  que soporten el desarrollo de las mismas, de acuerdo a las necesidades detectadas </t>
  </si>
  <si>
    <t>C-1999-0300-5-0-1999011-02</t>
  </si>
  <si>
    <t>C-1999-0300-5-0-1999067-02</t>
  </si>
  <si>
    <t>Total general</t>
  </si>
  <si>
    <t>Actividad Interna</t>
  </si>
  <si>
    <t>Objeto</t>
  </si>
  <si>
    <t>CCVS 791 - 2022 PARA LA ADQUISICIÓN DE CRÉDITOS DE LA NUBE DE MICROSOFT AZURE PARA DAR CONTINUIDAD A LOS RECURSOS DE LOS DIFERENTES PROYECTOS CONFIGURADOS ACTUALMENTE, ASÍ COMO CONTAR CON CAPACIDADES DE ALMACENAMIENTO ASOCIADOS A ACTIVIDADES DE CON</t>
  </si>
  <si>
    <t>CPSP 739 - 2022 PARA LA PRESTACION DE SERVICIOS PROFESIONALES COMO INGENIERO EN SISTEMAS EN SOPORTE AVANZADO PARA FORTALECER LA ARQUITECTURA DE SEGURIDAD PERIMETRAL DEL DATACENTER DEL INVIMA</t>
  </si>
  <si>
    <t>VF - CPS 760 - 2020 PARA LA CONTRATACION DE UNA SOLUCION CONSIENTE EN UN SOFTWARE QUE PERMITA LA SISTEMATIZACION, AUTOMATIZACION, GESTION DE VISITAS, INTEGRACION, INTEROPERABILIDAD, REALIZACION Y SEGUIMIENTO DE ACTIVIDADES DEL MACROPROCESO DE IVC</t>
  </si>
  <si>
    <t>ADICION Y PRORROGA DEL CONTRATO No. 710 - 2020 PARA DESARROLLAR UNA SOLUCION TECNOLOGICA PARA LA IMPLEMENTACION DE LA NUEVA PLATAFORMA DE TRAMITES EN LINEA EN EL MARCO DE LA RESOLICION URGENCIA MANIFIESTA No. 2022500010 DEL 23/03/2022 HASTA EL 14/12</t>
  </si>
  <si>
    <t>VF / CPS - 710 - 2020 PARA DESARROLLAR UNA SOLUCION TECNOLOGICA CONSISTENTE EN LA IMPLEMENTACION DE LA NUEVA PLATAFORMA DE TRAMITES Y SERVICIOS PARA EJECUTAR LAS ACTIVIDADES MISIONALES DEL PROCESO DE REGISTROS SANITARIOS Y TRAMITES ASOCIADOS EN LINE</t>
  </si>
  <si>
    <t>CPS 790 - 2022 PARA LA PRESTACION DE SERVICIOS DE CONFIGURACION, PARAMETRIZACION, AFINACION Y PRUEBA ASI COMO DESPLEGAR EN AMBIENTE PRODUCTIVO EL PORTAL WEB INSTITUCIONAL DEL INVIMA AFECTADO POR EL INCIDENTE DE SEGURIDAD DE LA INFORMACION</t>
  </si>
  <si>
    <t>CPSP 366 - 2022 PARA PRESTAR LOS SERVICIOS PROFESIONALES A LA OFICINA DE ASUNTOS INTERNACIONALES DEL INVIMA, PARA APOYAR, PROMOVER Y GESTIONAR EL RELACIONAMIENTO INTERINSTITUCIONAL E INTERNACIONAL, GENERANDO ACCIONES DE COOPERACIÓN EN PRO DEL FORTA</t>
  </si>
  <si>
    <t>CPSP 328 - 2022 PARA LA PRESTACIÓN DE SERVICIOS PROFESIONALES PARA APOYAR EL ANALISIS, ESTUDIO Y EMISIÓN Y EMISIÓN DE CONCEPTOS JURÍDICOS A LAS SOLICITUDES Y REQUERIMIENTOS QUE SE PRESENTEN CON RELACIÓN A LAS ACT. DE REGITROS SANITARIOS Y TRAM. ASO</t>
  </si>
  <si>
    <t>CPS 273/2022 PARA EL APOYO EN LA EVALUACION DE TRAMITES, PROYECCION DE ACTOS ADMINISTRATIVOS, AGENDAMIENTO DE TRAMITES A SALA ESPECIALIZADA DE LA COMISION REVISORA Y MONITOREO DE MEDICAMENTOS</t>
  </si>
  <si>
    <t>CPSP 301 - 2022 PARA LA PRESTACION DE LOS SERVICIOS PARA APOYAR EL ANALISIS ESTUDIO Y EMISION DE CONCEPTOS JURIDICOS ESPECIALIZADOS A LAS SOLICITUDES Y REQUERIMIENTOS QUE SE PRESENTEN EN LAS ACTIVIDADES DE EVALUACION DE REGISTROS SANITARIOS</t>
  </si>
  <si>
    <t>CPSP 452 - 2022 PARA LA PRESTACIÓN DE SERVICIOS PROFESIONALES AL GRUPO DE REGISTROS SANITARIOS DE LA DAB PARA FORTALECER EL PROCESO DE ASEGURAMIENTO SANITARIO REALIZANDO LA EVALUACIÓN DE REQUERIMIENTOS JURÍDICOS EN LA EXPEDICION DE NSO, PERMISO SAN</t>
  </si>
  <si>
    <t>CPS 278/2022 PRESTACION DE LOS SERVICIOS PARA APOYAR EL ANALISIS ESTUDIO Y EMISION DE CONCEPTOS JURIDICOS ESPECIALIZADOS A LAS SOLICITUDES Y REQUERIMIENTOS QUE SE PRESENTEN EN LAS ACTIVIDADES DE EVALUACION DE REGISTROS SANITARIOS</t>
  </si>
  <si>
    <t>CESION CPSP 034 - 2022 PARA LA PRESTACION DE SERVICIOS PROFESIONALES PARA APOYAR LAS ACTIVIDADES DEL PROCESO DE VISITAS DE CERTIFICACION EN BPC DE ESTABLECIMIENTOS Y PRODUCTOS VIGILADOS, ASI COMO LA EVALUACION DE LOS COMPONENTES FARMACOLOGICOS DE TR</t>
  </si>
  <si>
    <t>CESION CPSP 026 - 2022 PARA LA PRESTACION DE SERVICIOS PROFESIONALES PARA APOYAR LAS ACTIVIDADES DEL PROCESO DE VISITAS DE CERTIFICACION EN BPC DE LAS INSTITUCIONES PRESTADORAS DE SALUD DONDE SE LLEVAN A CABO ENSAYOS CLINICOS EN HUMANOS</t>
  </si>
  <si>
    <t>CPS 611/2022 PRESTAR LOS SERVICIOS PROFESIONALES PARA APOYAR EN LA EVALUACIÓN DE EVENTOS ADVERSOS, PLANES DE GESTIÓN DE RIESGO E INFORMACIÓN RELACIONADA CON LA SEGURIDAD DE LOS MEDICAMENTOS, FITOTERAPEUTICOS, SUPLEMENTOS DIETARIOS, HOMEOPATICOS DMPB</t>
  </si>
  <si>
    <t>CPSP 487 - 2022 PARA LA PRESTACION DE SERVICIOS COMO MEDICO VETERINARIO Y ZOOTECNISTA PARA GARANTIZAR LA INOCUIDAD DE LA CARNE Y LOS DERIVADOS CARNICOS CONSUMIBLES DESTINADO PARA EL CONSUMO HUMANO PROCESADOS DESDE LAS PBA SEGÚN DECRETO 1500 / 2007</t>
  </si>
  <si>
    <t>CPSP 459 - 2022 PARA LA PRESTACION DE SERVICIOS COMO MEDICO VETERINARIO Y ZOOTECNISTA PARA GARANTIZAR LA INOCUIDAD DE LA CARNE Y LOS DERIVADOS CARNICOS CONSUMIBLES DESTINADO PARA EL CONSUMO HUMANO PROCESADOS DESDE LAS PBA SEGÚN DECRETO 1500 / 2007</t>
  </si>
  <si>
    <t>CPSP 529 DE 2022 RESPALDAR LA PRESTACION DE SERVICIOS PROFESIONALES AL GRUPO DE IVC DE TRAFICO POSTAL Y MENSAJERIA EXPRESA DE LA DIRECCION DE OPERACIONES SANITARIAS DEL INVIMA, PARA CONTRIBUIR EN LA VIGILANCIA DE LOS PRODUCTOS QUE INGRESAN AL PAIS</t>
  </si>
  <si>
    <t>CONTRATO 560 DE 2022 PRESTAR SERVICIOS PROFESIONALES A LOS GRUPOS INTERNOS DE LA DIRECCIÓN DE OPERACIONES SANITARIAS PARA APOYAR LAS ACTIVIDADES DE INSPECCIÓN, VIGILANCIA Y CONTROL SANITARIO PARA LA VALORACIÓN DE RIESGOS QUE SE PRESENTAN EN LOS ESTAB</t>
  </si>
  <si>
    <t>Todos los planes</t>
  </si>
  <si>
    <t>CPS 715 - 2022 PARA EL SERVICIO DE TRANSPORTE INTEGRAL DE MUESTRAS DE LOS PRODUCTOS OBJETO DE INSPECCION, VIGILANCIA Y CONTROL - IVC - COMPETENCIA DEL INVIMA</t>
  </si>
  <si>
    <t>CPS 750 - 2022 PARA LA PRESTACION DE ANALISIS QUIMICOS PARA LA DETERMINACION DE RESIDUOS DE MEDICAMENTOS VETERINARIOS, PLAGUICIDAS Y CONTAMINANTES QUIMICOS EN PRODUCTOS DE ORIGEN ANIMAL DEL INVIMA</t>
  </si>
  <si>
    <t>CPS 627 - 2022 PARA LA PRESTACION DE SERVICIOS DE RECOLECCION, TRANSPORTE, TRATAMIENTO Y DISPOSICION FINAL DE LOS RESIDUOS PELIGROSOS GENERADOS DURANTE LA OPERACION DE LOS LABORATORIOS DEL INVIMA COMO RESULTADO DEL DESARROLLO DE SUS ACTIVIDADES DE</t>
  </si>
  <si>
    <t>CO 800 - 2022 PARA LA OBRA PUBLICA PARA LA ADECUACION DE LA INFRAESTRUCTURA FISICA DE LOS LABORATORIOS Y SEDES ADMINISTRATIVAS DEL INVIMA A NIVEL NACIONAL</t>
  </si>
  <si>
    <t>CCVS 801 - 2022 PARA LA RENOVACION DE LA SUSCRIPCION DE SOPORTE PARA LOS SISTEMAS OPERATIVOS ORACLE VM Y ORACLE LINUX PREMIER LIMITED DEL INVIMA</t>
  </si>
  <si>
    <t>CESION CPS 323/2022 PARA PRESTAR LOS SERVICIOS DE APOYO A LA GESTIÓN A LA OTI GRUPO SOPORTE TECNOLOGICO PARA DESARROLLO DE ACT.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</si>
</sst>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_(&quot;$&quot;* \(#,##0\);_(&quot;$&quot;* &quot;-&quot;_);_(@_)"/>
    <numFmt numFmtId="165" formatCode="_(&quot;$&quot;* #,##0.00_);_(&quot;$&quot;* \(#,##0.00\);_(&quot;$&quot;* &quot;-&quot;??_);_(@_)"/>
    <numFmt numFmtId="166" formatCode="_(* #,##0.00_);_(* \(#,##0.00\);_(* &quot;-&quot;??_);_(@_)"/>
    <numFmt numFmtId="167" formatCode="_-&quot;$&quot;* #,##0.00_-;\-&quot;$&quot;* #,##0.00_-;_-&quot;$&quot;* &quot;-&quot;??_-;_-@_-"/>
    <numFmt numFmtId="168" formatCode="_(&quot;$&quot;\ * #,##0.00_);_(&quot;$&quot;\ * \(#,##0.00\);_(&quot;$&quot;\ * &quot;-&quot;??_);_(@_)"/>
    <numFmt numFmtId="169" formatCode="_(&quot;$&quot;\ * #,##0_);_(&quot;$&quot;\ * \(#,##0\);_(&quot;$&quot;\ * &quot;-&quot;??_);_(@_)"/>
    <numFmt numFmtId="170" formatCode="_-* #,##0.00\ _€_-;\-* #,##0.00\ _€_-;_-* &quot;-&quot;??\ _€_-;_-@_-"/>
    <numFmt numFmtId="171" formatCode="_-* #,##0.00\ &quot;€&quot;_-;\-* #,##0.00\ &quot;€&quot;_-;_-* &quot;-&quot;??\ &quot;€&quot;_-;_-@_-"/>
    <numFmt numFmtId="172" formatCode="&quot;$&quot;\ #,##0"/>
    <numFmt numFmtId="173" formatCode="[$-240A]d&quot; de &quot;mmmm&quot; de &quot;yyyy;@"/>
    <numFmt numFmtId="174" formatCode="_(&quot;$&quot;\ * #,##0_);_(&quot;$&quot;\ * \(#,##0\);_(&quot;$&quot;\ * &quot;-&quot;_);_(@_)"/>
    <numFmt numFmtId="175" formatCode="_ * #,##0.00_ ;_ * \-#,##0.00_ ;_ * &quot;-&quot;??_ ;_ @_ "/>
    <numFmt numFmtId="176" formatCode="&quot;$&quot;\ #,##0;[Red]&quot;$&quot;\ \-#,##0"/>
    <numFmt numFmtId="177" formatCode="_ &quot;$&quot;\ * #,##0.00_ ;_ &quot;$&quot;\ * \-#,##0.00_ ;_ &quot;$&quot;\ * &quot;-&quot;??_ ;_ @_ "/>
    <numFmt numFmtId="178" formatCode="0.0%"/>
  </numFmts>
  <fonts count="55" x14ac:knownFonts="1">
    <font>
      <sz val="11"/>
      <color theme="1"/>
      <name val="Calibri"/>
      <family val="2"/>
      <scheme val="minor"/>
    </font>
    <font>
      <sz val="11"/>
      <color theme="1"/>
      <name val="Calibri"/>
      <family val="2"/>
      <scheme val="minor"/>
    </font>
    <font>
      <b/>
      <sz val="18"/>
      <color theme="3"/>
      <name val="Cambria"/>
      <family val="2"/>
      <scheme val="major"/>
    </font>
    <font>
      <b/>
      <sz val="11"/>
      <color theme="1"/>
      <name val="Calibri"/>
      <family val="2"/>
      <scheme val="minor"/>
    </font>
    <font>
      <sz val="6"/>
      <color theme="1"/>
      <name val="Arial"/>
      <family val="2"/>
    </font>
    <font>
      <sz val="10"/>
      <name val="Arial"/>
      <family val="2"/>
    </font>
    <font>
      <sz val="11"/>
      <name val="Arial"/>
      <family val="2"/>
    </font>
    <font>
      <sz val="8"/>
      <name val="Arial"/>
      <family val="2"/>
    </font>
    <font>
      <sz val="12"/>
      <color theme="1"/>
      <name val="Calibri"/>
      <family val="2"/>
      <scheme val="minor"/>
    </font>
    <font>
      <sz val="9"/>
      <name val="Arial"/>
      <family val="2"/>
    </font>
    <font>
      <b/>
      <sz val="9"/>
      <color theme="4"/>
      <name val="Arial"/>
      <family val="2"/>
    </font>
    <font>
      <b/>
      <sz val="9"/>
      <name val="Arial"/>
      <family val="2"/>
    </font>
    <font>
      <sz val="12"/>
      <color indexed="8"/>
      <name val="Calibri"/>
      <family val="2"/>
    </font>
    <font>
      <sz val="11"/>
      <color indexed="8"/>
      <name val="Calibri"/>
      <family val="2"/>
    </font>
    <font>
      <sz val="11"/>
      <color rgb="FF000000"/>
      <name val="Calibri"/>
      <family val="2"/>
      <scheme val="minor"/>
    </font>
    <font>
      <sz val="18"/>
      <color theme="3"/>
      <name val="Cambria"/>
      <family val="2"/>
      <scheme val="major"/>
    </font>
    <font>
      <b/>
      <sz val="23"/>
      <color rgb="FF0070C0"/>
      <name val="Calibri"/>
      <family val="2"/>
      <scheme val="minor"/>
    </font>
    <font>
      <sz val="10"/>
      <color theme="1"/>
      <name val="Arial"/>
      <family val="2"/>
    </font>
    <font>
      <b/>
      <sz val="20"/>
      <color rgb="FF0070C0"/>
      <name val="Calibri"/>
      <family val="2"/>
      <scheme val="minor"/>
    </font>
    <font>
      <b/>
      <sz val="9"/>
      <color theme="0"/>
      <name val="Arial"/>
      <family val="2"/>
    </font>
    <font>
      <sz val="11"/>
      <color theme="0"/>
      <name val="Calibri"/>
      <family val="2"/>
      <scheme val="minor"/>
    </font>
    <font>
      <sz val="8"/>
      <color theme="1"/>
      <name val="Calibri"/>
      <family val="2"/>
      <scheme val="minor"/>
    </font>
    <font>
      <sz val="10"/>
      <color theme="1"/>
      <name val="Calibri"/>
      <family val="2"/>
      <scheme val="minor"/>
    </font>
    <font>
      <b/>
      <sz val="8"/>
      <color theme="4" tint="-0.249977111117893"/>
      <name val="Arial"/>
      <family val="2"/>
    </font>
    <font>
      <sz val="8"/>
      <color theme="4" tint="-0.249977111117893"/>
      <name val="Arial"/>
      <family val="2"/>
    </font>
    <font>
      <b/>
      <sz val="8"/>
      <color theme="4" tint="-0.249977111117893"/>
      <name val="Calibri"/>
      <family val="2"/>
      <scheme val="minor"/>
    </font>
    <font>
      <b/>
      <sz val="8"/>
      <color theme="3" tint="0.39997558519241921"/>
      <name val="Arial"/>
      <family val="2"/>
    </font>
    <font>
      <b/>
      <u val="singleAccounting"/>
      <sz val="8"/>
      <color theme="3" tint="0.39997558519241921"/>
      <name val="Arial"/>
      <family val="2"/>
    </font>
    <font>
      <sz val="8"/>
      <color theme="3" tint="0.39997558519241921"/>
      <name val="Calibri"/>
      <family val="2"/>
      <scheme val="minor"/>
    </font>
    <font>
      <b/>
      <sz val="8"/>
      <color theme="0" tint="-0.14999847407452621"/>
      <name val="Arial"/>
      <family val="2"/>
    </font>
    <font>
      <sz val="8"/>
      <color theme="0" tint="-0.1499984740745262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libri Light"/>
      <family val="2"/>
    </font>
    <font>
      <b/>
      <sz val="18"/>
      <color theme="3"/>
      <name val="Calibri Light"/>
      <family val="2"/>
    </font>
    <font>
      <sz val="8"/>
      <color theme="4" tint="-0.249977111117893"/>
      <name val="Calibri"/>
      <family val="2"/>
      <scheme val="minor"/>
    </font>
    <font>
      <b/>
      <sz val="11"/>
      <color theme="0"/>
      <name val="Arial Narrow"/>
      <family val="2"/>
    </font>
    <font>
      <sz val="11"/>
      <color theme="0"/>
      <name val="Arial Narrow"/>
      <family val="2"/>
    </font>
    <font>
      <sz val="11"/>
      <color theme="4" tint="-0.249977111117893"/>
      <name val="Arial Narrow"/>
      <family val="2"/>
    </font>
    <font>
      <b/>
      <sz val="11"/>
      <color theme="4" tint="-0.249977111117893"/>
      <name val="Arial Narrow"/>
      <family val="2"/>
    </font>
    <font>
      <b/>
      <sz val="24"/>
      <color theme="5" tint="-0.249977111117893"/>
      <name val="Arial Narrow"/>
      <family val="2"/>
    </font>
    <font>
      <sz val="11"/>
      <color theme="1"/>
      <name val="Arial Narrow"/>
      <family val="2"/>
    </font>
    <font>
      <b/>
      <sz val="18"/>
      <color theme="0" tint="-4.9989318521683403E-2"/>
      <name val="Arial Narrow"/>
      <family val="2"/>
    </font>
    <font>
      <b/>
      <sz val="11"/>
      <color theme="1"/>
      <name val="Arial Narrow"/>
      <family val="2"/>
    </font>
  </fonts>
  <fills count="4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theme="0"/>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0" tint="-4.9989318521683403E-2"/>
        <bgColor indexed="64"/>
      </patternFill>
    </fill>
  </fills>
  <borders count="27">
    <border>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bottom/>
      <diagonal/>
    </border>
    <border>
      <left/>
      <right/>
      <top/>
      <bottom style="thin">
        <color theme="4" tint="-0.24994659260841701"/>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hair">
        <color theme="4" tint="-0.249977111117893"/>
      </left>
      <right style="hair">
        <color theme="4" tint="-0.249977111117893"/>
      </right>
      <top style="hair">
        <color theme="4" tint="-0.249977111117893"/>
      </top>
      <bottom style="hair">
        <color theme="4"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hair">
        <color indexed="64"/>
      </top>
      <bottom/>
      <diagonal/>
    </border>
    <border>
      <left style="dotted">
        <color theme="8" tint="-0.499984740745262"/>
      </left>
      <right style="dotted">
        <color theme="8" tint="-0.499984740745262"/>
      </right>
      <top style="dotted">
        <color theme="8" tint="-0.499984740745262"/>
      </top>
      <bottom style="dotted">
        <color theme="8" tint="-0.499984740745262"/>
      </bottom>
      <diagonal/>
    </border>
    <border>
      <left style="dotted">
        <color theme="8" tint="-0.499984740745262"/>
      </left>
      <right style="dotted">
        <color theme="8" tint="-0.499984740745262"/>
      </right>
      <top style="dotted">
        <color theme="8" tint="-0.499984740745262"/>
      </top>
      <bottom/>
      <diagonal/>
    </border>
    <border>
      <left style="dotted">
        <color theme="8" tint="-0.499984740745262"/>
      </left>
      <right style="dotted">
        <color theme="8" tint="-0.499984740745262"/>
      </right>
      <top/>
      <bottom/>
      <diagonal/>
    </border>
    <border>
      <left style="dotted">
        <color theme="8" tint="-0.499984740745262"/>
      </left>
      <right style="dotted">
        <color theme="8" tint="-0.499984740745262"/>
      </right>
      <top/>
      <bottom style="dotted">
        <color theme="8" tint="-0.499984740745262"/>
      </bottom>
      <diagonal/>
    </border>
  </borders>
  <cellStyleXfs count="3935">
    <xf numFmtId="0" fontId="0" fillId="0" borderId="0"/>
    <xf numFmtId="166"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0" fontId="3" fillId="0" borderId="2" applyNumberFormat="0" applyFill="0" applyAlignment="0" applyProtection="0"/>
    <xf numFmtId="0" fontId="1" fillId="9" borderId="0" applyNumberFormat="0" applyBorder="0" applyAlignment="0" applyProtection="0"/>
    <xf numFmtId="0" fontId="8"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1" fontId="1" fillId="0" borderId="0" applyFont="0" applyFill="0" applyBorder="0" applyAlignment="0" applyProtection="0"/>
    <xf numFmtId="170" fontId="8"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70" fontId="12" fillId="0" borderId="0" applyFont="0" applyFill="0" applyBorder="0" applyAlignment="0" applyProtection="0"/>
    <xf numFmtId="166" fontId="1" fillId="0" borderId="0" applyFont="0" applyFill="0" applyBorder="0" applyAlignment="0" applyProtection="0"/>
    <xf numFmtId="170" fontId="1" fillId="0" borderId="0" applyFont="0" applyFill="0" applyBorder="0" applyAlignment="0" applyProtection="0"/>
    <xf numFmtId="170" fontId="13" fillId="0" borderId="0" applyFont="0" applyFill="0" applyBorder="0" applyAlignment="0" applyProtection="0"/>
    <xf numFmtId="166" fontId="5"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170" fontId="8" fillId="0" borderId="0" applyFont="0" applyFill="0" applyBorder="0" applyAlignment="0" applyProtection="0"/>
    <xf numFmtId="42" fontId="1"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8" fillId="0" borderId="0" applyFont="0" applyFill="0" applyBorder="0" applyAlignment="0" applyProtection="0"/>
    <xf numFmtId="171"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2" fillId="0" borderId="0" applyFont="0" applyFill="0" applyBorder="0" applyAlignment="0" applyProtection="0"/>
    <xf numFmtId="167" fontId="5" fillId="0" borderId="0" applyFont="0" applyFill="0" applyBorder="0" applyAlignment="0" applyProtection="0"/>
    <xf numFmtId="165" fontId="5"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3"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14" fillId="0" borderId="0"/>
    <xf numFmtId="0" fontId="1" fillId="0" borderId="0"/>
    <xf numFmtId="0" fontId="5" fillId="0" borderId="0"/>
    <xf numFmtId="0" fontId="5" fillId="0" borderId="0"/>
    <xf numFmtId="0" fontId="5" fillId="0" borderId="0"/>
    <xf numFmtId="0" fontId="8"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5"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12" fillId="0" borderId="0" applyFont="0" applyFill="0" applyBorder="0" applyAlignment="0" applyProtection="0"/>
    <xf numFmtId="0" fontId="15" fillId="0" borderId="0" applyNumberFormat="0" applyFill="0" applyBorder="0" applyAlignment="0" applyProtection="0"/>
    <xf numFmtId="0" fontId="31" fillId="0" borderId="15" applyNumberFormat="0" applyFill="0" applyAlignment="0" applyProtection="0"/>
    <xf numFmtId="0" fontId="32" fillId="0" borderId="16" applyNumberFormat="0" applyFill="0" applyAlignment="0" applyProtection="0"/>
    <xf numFmtId="0" fontId="33" fillId="0" borderId="17" applyNumberFormat="0" applyFill="0" applyAlignment="0" applyProtection="0"/>
    <xf numFmtId="0" fontId="33" fillId="0" borderId="0" applyNumberFormat="0" applyFill="0" applyBorder="0" applyAlignment="0" applyProtection="0"/>
    <xf numFmtId="0" fontId="34" fillId="22" borderId="0" applyNumberFormat="0" applyBorder="0" applyAlignment="0" applyProtection="0"/>
    <xf numFmtId="0" fontId="35" fillId="23" borderId="0" applyNumberFormat="0" applyBorder="0" applyAlignment="0" applyProtection="0"/>
    <xf numFmtId="0" fontId="36" fillId="24" borderId="0" applyNumberFormat="0" applyBorder="0" applyAlignment="0" applyProtection="0"/>
    <xf numFmtId="0" fontId="37" fillId="25" borderId="18" applyNumberFormat="0" applyAlignment="0" applyProtection="0"/>
    <xf numFmtId="0" fontId="38" fillId="26" borderId="19" applyNumberFormat="0" applyAlignment="0" applyProtection="0"/>
    <xf numFmtId="0" fontId="39" fillId="26" borderId="18" applyNumberFormat="0" applyAlignment="0" applyProtection="0"/>
    <xf numFmtId="0" fontId="40" fillId="0" borderId="20" applyNumberFormat="0" applyFill="0" applyAlignment="0" applyProtection="0"/>
    <xf numFmtId="0" fontId="41" fillId="27" borderId="21" applyNumberFormat="0" applyAlignment="0" applyProtection="0"/>
    <xf numFmtId="0" fontId="42" fillId="0" borderId="0" applyNumberFormat="0" applyFill="0" applyBorder="0" applyAlignment="0" applyProtection="0"/>
    <xf numFmtId="0" fontId="1" fillId="2" borderId="1" applyNumberFormat="0" applyFont="0" applyAlignment="0" applyProtection="0"/>
    <xf numFmtId="0" fontId="43" fillId="0" borderId="0" applyNumberFormat="0" applyFill="0" applyBorder="0" applyAlignment="0" applyProtection="0"/>
    <xf numFmtId="0" fontId="20" fillId="28"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9" borderId="0" applyNumberFormat="0" applyBorder="0" applyAlignment="0" applyProtection="0"/>
    <xf numFmtId="0" fontId="20" fillId="3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3" borderId="0" applyNumberFormat="0" applyBorder="0" applyAlignment="0" applyProtection="0"/>
    <xf numFmtId="0" fontId="20" fillId="34" borderId="0" applyNumberFormat="0" applyBorder="0" applyAlignment="0" applyProtection="0"/>
    <xf numFmtId="0" fontId="1" fillId="10" borderId="0" applyNumberFormat="0" applyBorder="0" applyAlignment="0" applyProtection="0"/>
    <xf numFmtId="0" fontId="1" fillId="35" borderId="0" applyNumberFormat="0" applyBorder="0" applyAlignment="0" applyProtection="0"/>
    <xf numFmtId="0" fontId="20" fillId="36"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37" borderId="0" applyNumberFormat="0" applyBorder="0" applyAlignment="0" applyProtection="0"/>
    <xf numFmtId="0" fontId="20" fillId="38"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170" fontId="12" fillId="0" borderId="0" applyFont="0" applyFill="0" applyBorder="0" applyAlignment="0" applyProtection="0"/>
    <xf numFmtId="0" fontId="14" fillId="0" borderId="0"/>
    <xf numFmtId="168" fontId="12" fillId="0" borderId="0" applyFont="0" applyFill="0" applyBorder="0" applyAlignment="0" applyProtection="0"/>
    <xf numFmtId="168"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170" fontId="13" fillId="0" borderId="0" applyFont="0" applyFill="0" applyBorder="0" applyAlignment="0" applyProtection="0"/>
    <xf numFmtId="0" fontId="5" fillId="0" borderId="0"/>
    <xf numFmtId="43" fontId="13" fillId="0" borderId="0" applyFont="0" applyFill="0" applyBorder="0" applyAlignment="0" applyProtection="0"/>
    <xf numFmtId="170" fontId="12" fillId="0" borderId="0" applyFont="0" applyFill="0" applyBorder="0" applyAlignment="0" applyProtection="0"/>
    <xf numFmtId="9" fontId="1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5"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43" fontId="5" fillId="0" borderId="0" applyFont="0" applyFill="0" applyBorder="0" applyAlignment="0" applyProtection="0"/>
    <xf numFmtId="170"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0" fontId="12"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2" fontId="13"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3" fillId="0" borderId="0" applyFont="0" applyFill="0" applyBorder="0" applyAlignment="0" applyProtection="0"/>
    <xf numFmtId="168" fontId="1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76"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77" fontId="5" fillId="0" borderId="0" applyFont="0" applyFill="0" applyBorder="0" applyAlignment="0" applyProtection="0"/>
    <xf numFmtId="168" fontId="5"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8" fillId="0" borderId="0"/>
    <xf numFmtId="0" fontId="14" fillId="0" borderId="0"/>
    <xf numFmtId="0" fontId="8" fillId="0" borderId="0"/>
    <xf numFmtId="0" fontId="5" fillId="0" borderId="0"/>
    <xf numFmtId="0" fontId="8" fillId="0" borderId="0"/>
    <xf numFmtId="44" fontId="1" fillId="0" borderId="0" applyFont="0" applyFill="0" applyBorder="0" applyAlignment="0" applyProtection="0"/>
    <xf numFmtId="0" fontId="5" fillId="0" borderId="0"/>
    <xf numFmtId="0" fontId="5" fillId="0" borderId="0"/>
    <xf numFmtId="0" fontId="5" fillId="0" borderId="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43" fontId="13" fillId="0" borderId="0" applyFont="0" applyFill="0" applyBorder="0" applyAlignment="0" applyProtection="0"/>
    <xf numFmtId="170" fontId="12" fillId="0" borderId="0" applyFont="0" applyFill="0" applyBorder="0" applyAlignment="0" applyProtection="0"/>
    <xf numFmtId="43" fontId="13" fillId="0" borderId="0" applyFont="0" applyFill="0" applyBorder="0" applyAlignment="0" applyProtection="0"/>
    <xf numFmtId="170" fontId="13" fillId="0" borderId="0" applyFont="0" applyFill="0" applyBorder="0" applyAlignment="0" applyProtection="0"/>
    <xf numFmtId="170"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0" fontId="13" fillId="0" borderId="0" applyFont="0" applyFill="0" applyBorder="0" applyAlignment="0" applyProtection="0"/>
    <xf numFmtId="43" fontId="13" fillId="0" borderId="0" applyFont="0" applyFill="0" applyBorder="0" applyAlignment="0" applyProtection="0"/>
    <xf numFmtId="170"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17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1"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8" fontId="13" fillId="0" borderId="0" applyFont="0" applyFill="0" applyBorder="0" applyAlignment="0" applyProtection="0"/>
    <xf numFmtId="44" fontId="13" fillId="0" borderId="0" applyFont="0" applyFill="0" applyBorder="0" applyAlignment="0" applyProtection="0"/>
    <xf numFmtId="176" fontId="5"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168" fontId="13" fillId="0" borderId="0" applyFont="0" applyFill="0" applyBorder="0" applyAlignment="0" applyProtection="0"/>
    <xf numFmtId="44"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8" fontId="12" fillId="0" borderId="0" applyFont="0" applyFill="0" applyBorder="0" applyAlignment="0" applyProtection="0"/>
    <xf numFmtId="44" fontId="5"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0" fontId="1" fillId="0" borderId="0"/>
    <xf numFmtId="0" fontId="8" fillId="0" borderId="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0" fontId="13" fillId="2" borderId="1"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2" fillId="0" borderId="0" applyFont="0" applyFill="0" applyBorder="0" applyAlignment="0" applyProtection="0"/>
    <xf numFmtId="168" fontId="14" fillId="0" borderId="0" applyFont="0" applyFill="0" applyBorder="0" applyAlignment="0" applyProtection="0"/>
    <xf numFmtId="174" fontId="1" fillId="0" borderId="0" applyFont="0" applyFill="0" applyBorder="0" applyAlignment="0" applyProtection="0"/>
    <xf numFmtId="168"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0" fontId="8" fillId="0" borderId="0"/>
    <xf numFmtId="9" fontId="1"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xf numFmtId="170" fontId="8" fillId="0" borderId="0" applyFont="0" applyFill="0" applyBorder="0" applyAlignment="0" applyProtection="0"/>
    <xf numFmtId="42" fontId="5"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3" fillId="0" borderId="0" applyFont="0" applyFill="0" applyBorder="0" applyAlignment="0" applyProtection="0"/>
    <xf numFmtId="168"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2" fontId="13"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 fillId="0" borderId="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2" fontId="13"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2" fontId="13"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2" fontId="13"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3"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12"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1" fontId="13"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7"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7"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7" fontId="5"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8"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8" fillId="0" borderId="0"/>
    <xf numFmtId="0" fontId="5" fillId="0" borderId="0"/>
    <xf numFmtId="0" fontId="1" fillId="0" borderId="0"/>
    <xf numFmtId="0" fontId="8"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77">
    <xf numFmtId="0" fontId="0" fillId="0" borderId="0" xfId="0"/>
    <xf numFmtId="0" fontId="4" fillId="15" borderId="0" xfId="0" applyFont="1" applyFill="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15" borderId="0" xfId="6" applyFont="1" applyFill="1" applyAlignment="1">
      <alignment horizontal="center" vertical="center"/>
    </xf>
    <xf numFmtId="169" fontId="9" fillId="15" borderId="0" xfId="2" applyNumberFormat="1" applyFont="1" applyFill="1" applyBorder="1" applyAlignment="1">
      <alignment horizontal="center" vertical="center"/>
    </xf>
    <xf numFmtId="9" fontId="9" fillId="15" borderId="0" xfId="3" applyFont="1" applyFill="1" applyBorder="1" applyAlignment="1">
      <alignment horizontal="center" vertical="center"/>
    </xf>
    <xf numFmtId="168" fontId="9" fillId="15" borderId="0" xfId="2" applyFont="1" applyFill="1" applyBorder="1" applyAlignment="1">
      <alignment horizontal="center" vertical="center"/>
    </xf>
    <xf numFmtId="0" fontId="10" fillId="16" borderId="0" xfId="0" applyFont="1" applyFill="1" applyAlignment="1">
      <alignment horizontal="right" vertical="center"/>
    </xf>
    <xf numFmtId="0" fontId="11" fillId="16" borderId="0" xfId="0" applyFont="1" applyFill="1" applyAlignment="1">
      <alignment horizontal="center" vertical="center"/>
    </xf>
    <xf numFmtId="9" fontId="11" fillId="16" borderId="0" xfId="3" applyFont="1" applyFill="1" applyBorder="1" applyAlignment="1" applyProtection="1">
      <alignment horizontal="center" vertical="center"/>
    </xf>
    <xf numFmtId="0" fontId="11" fillId="16" borderId="0" xfId="0" applyFont="1" applyFill="1" applyAlignment="1">
      <alignment horizontal="left" vertical="center"/>
    </xf>
    <xf numFmtId="0" fontId="11" fillId="16" borderId="0" xfId="0" applyFont="1" applyFill="1" applyAlignment="1">
      <alignment horizontal="center" vertical="center" wrapText="1"/>
    </xf>
    <xf numFmtId="166" fontId="11" fillId="16" borderId="0" xfId="1" applyFont="1" applyFill="1" applyBorder="1" applyAlignment="1" applyProtection="1">
      <alignment horizontal="center" vertical="center"/>
    </xf>
    <xf numFmtId="0" fontId="16" fillId="0" borderId="0" xfId="0" applyFont="1"/>
    <xf numFmtId="0" fontId="17" fillId="0" borderId="0" xfId="0" applyFont="1" applyAlignment="1">
      <alignment vertical="center" wrapText="1"/>
    </xf>
    <xf numFmtId="0" fontId="17" fillId="0" borderId="0" xfId="0" applyFont="1" applyAlignment="1">
      <alignment vertical="center"/>
    </xf>
    <xf numFmtId="0" fontId="17" fillId="0" borderId="0" xfId="0" applyFont="1" applyAlignment="1">
      <alignment horizontal="center" vertical="center" wrapText="1"/>
    </xf>
    <xf numFmtId="164" fontId="17" fillId="0" borderId="0" xfId="0" applyNumberFormat="1" applyFont="1" applyAlignment="1">
      <alignment horizontal="center" vertical="center" wrapText="1"/>
    </xf>
    <xf numFmtId="0" fontId="18" fillId="0" borderId="0" xfId="0" applyFont="1"/>
    <xf numFmtId="0" fontId="17" fillId="0" borderId="0" xfId="0" applyFont="1" applyAlignment="1">
      <alignment horizontal="center" vertical="center"/>
    </xf>
    <xf numFmtId="168" fontId="11" fillId="16" borderId="0" xfId="3" applyNumberFormat="1" applyFont="1" applyFill="1" applyBorder="1" applyAlignment="1" applyProtection="1">
      <alignment horizontal="center" vertical="center"/>
    </xf>
    <xf numFmtId="9" fontId="19" fillId="16" borderId="0" xfId="3" applyFont="1" applyFill="1" applyBorder="1" applyAlignment="1" applyProtection="1">
      <alignment horizontal="center" vertical="center"/>
    </xf>
    <xf numFmtId="166" fontId="19" fillId="16" borderId="0" xfId="1" applyFont="1" applyFill="1" applyBorder="1" applyAlignment="1" applyProtection="1">
      <alignment horizontal="center" vertical="center"/>
    </xf>
    <xf numFmtId="169" fontId="19" fillId="16" borderId="0" xfId="2" applyNumberFormat="1" applyFont="1" applyFill="1" applyBorder="1" applyAlignment="1" applyProtection="1">
      <alignment horizontal="center" vertical="center"/>
    </xf>
    <xf numFmtId="0" fontId="20" fillId="0" borderId="0" xfId="0" applyFont="1"/>
    <xf numFmtId="164" fontId="20" fillId="0" borderId="0" xfId="0" applyNumberFormat="1" applyFont="1"/>
    <xf numFmtId="12" fontId="0" fillId="0" borderId="0" xfId="0" applyNumberFormat="1"/>
    <xf numFmtId="12" fontId="16" fillId="0" borderId="0" xfId="0" applyNumberFormat="1" applyFont="1"/>
    <xf numFmtId="12" fontId="17" fillId="0" borderId="0" xfId="0" applyNumberFormat="1" applyFont="1" applyAlignment="1">
      <alignment vertical="center"/>
    </xf>
    <xf numFmtId="0" fontId="21" fillId="0" borderId="0" xfId="0" applyFont="1"/>
    <xf numFmtId="166" fontId="17" fillId="0" borderId="0" xfId="1" applyFont="1" applyAlignment="1">
      <alignment vertical="center"/>
    </xf>
    <xf numFmtId="166" fontId="0" fillId="0" borderId="0" xfId="1" applyFont="1"/>
    <xf numFmtId="166" fontId="22" fillId="0" borderId="0" xfId="1" applyFont="1"/>
    <xf numFmtId="166" fontId="0" fillId="0" borderId="0" xfId="1" applyFont="1" applyAlignment="1"/>
    <xf numFmtId="166" fontId="11" fillId="16" borderId="12" xfId="1" applyFont="1" applyFill="1" applyBorder="1" applyAlignment="1" applyProtection="1">
      <alignment horizontal="left" vertical="center"/>
    </xf>
    <xf numFmtId="49" fontId="9" fillId="15" borderId="0" xfId="2" applyNumberFormat="1" applyFont="1" applyFill="1" applyBorder="1" applyAlignment="1">
      <alignment horizontal="center" vertical="center"/>
    </xf>
    <xf numFmtId="49" fontId="11" fillId="16" borderId="0" xfId="2" applyNumberFormat="1" applyFont="1" applyFill="1" applyBorder="1" applyAlignment="1" applyProtection="1">
      <alignment horizontal="center" vertical="center"/>
    </xf>
    <xf numFmtId="49" fontId="0" fillId="0" borderId="0" xfId="0" applyNumberFormat="1"/>
    <xf numFmtId="0" fontId="24" fillId="15" borderId="13" xfId="0" applyFont="1" applyFill="1" applyBorder="1" applyAlignment="1">
      <alignment horizontal="center" vertical="center" wrapText="1"/>
    </xf>
    <xf numFmtId="168" fontId="24" fillId="15" borderId="13" xfId="2" applyFont="1" applyFill="1" applyBorder="1" applyAlignment="1">
      <alignment horizontal="center" vertical="center" wrapText="1"/>
    </xf>
    <xf numFmtId="49" fontId="24" fillId="15" borderId="13" xfId="2" applyNumberFormat="1" applyFont="1" applyFill="1" applyBorder="1" applyAlignment="1">
      <alignment horizontal="center" vertical="center" wrapText="1"/>
    </xf>
    <xf numFmtId="168" fontId="24" fillId="17" borderId="13" xfId="2" applyFont="1" applyFill="1" applyBorder="1" applyAlignment="1">
      <alignment horizontal="center" vertical="center" wrapText="1"/>
    </xf>
    <xf numFmtId="10" fontId="24" fillId="17" borderId="13" xfId="3" applyNumberFormat="1" applyFont="1" applyFill="1" applyBorder="1" applyAlignment="1">
      <alignment horizontal="center" vertical="center" wrapText="1"/>
    </xf>
    <xf numFmtId="0" fontId="24" fillId="0" borderId="13" xfId="0" applyFont="1" applyBorder="1" applyAlignment="1">
      <alignment horizontal="center" vertical="center" wrapText="1"/>
    </xf>
    <xf numFmtId="0" fontId="25" fillId="9" borderId="13" xfId="5" applyFont="1" applyBorder="1" applyAlignment="1">
      <alignment horizontal="center" vertical="center" wrapText="1"/>
    </xf>
    <xf numFmtId="49" fontId="23" fillId="20" borderId="13" xfId="0" applyNumberFormat="1" applyFont="1" applyFill="1" applyBorder="1" applyAlignment="1">
      <alignment horizontal="center" vertical="center" wrapText="1"/>
    </xf>
    <xf numFmtId="168" fontId="23" fillId="20" borderId="13" xfId="2" applyFont="1" applyFill="1" applyBorder="1" applyAlignment="1">
      <alignment horizontal="center" vertical="center"/>
    </xf>
    <xf numFmtId="9" fontId="23" fillId="20" borderId="13" xfId="3" applyFont="1" applyFill="1" applyBorder="1" applyAlignment="1">
      <alignment horizontal="center" vertical="center"/>
    </xf>
    <xf numFmtId="0" fontId="23" fillId="20" borderId="13" xfId="0" applyFont="1" applyFill="1" applyBorder="1" applyAlignment="1">
      <alignment horizontal="center" vertical="center" wrapText="1"/>
    </xf>
    <xf numFmtId="0" fontId="26" fillId="17" borderId="13" xfId="0" applyFont="1" applyFill="1" applyBorder="1" applyAlignment="1">
      <alignment horizontal="center" vertical="center" wrapText="1"/>
    </xf>
    <xf numFmtId="0" fontId="26" fillId="17" borderId="13" xfId="0" applyFont="1" applyFill="1" applyBorder="1" applyAlignment="1">
      <alignment horizontal="center" vertical="center"/>
    </xf>
    <xf numFmtId="49" fontId="26" fillId="17" borderId="13" xfId="0" applyNumberFormat="1" applyFont="1" applyFill="1" applyBorder="1" applyAlignment="1">
      <alignment horizontal="center" vertical="center" wrapText="1"/>
    </xf>
    <xf numFmtId="169" fontId="26" fillId="17" borderId="13" xfId="2" applyNumberFormat="1" applyFont="1" applyFill="1" applyBorder="1" applyAlignment="1">
      <alignment horizontal="center" vertical="center" wrapText="1"/>
    </xf>
    <xf numFmtId="168" fontId="26" fillId="17" borderId="13" xfId="2" applyFont="1" applyFill="1" applyBorder="1" applyAlignment="1">
      <alignment horizontal="center" vertical="center" wrapText="1"/>
    </xf>
    <xf numFmtId="9" fontId="26" fillId="17" borderId="13" xfId="3" applyFont="1" applyFill="1" applyBorder="1" applyAlignment="1">
      <alignment horizontal="center" vertical="center" wrapText="1"/>
    </xf>
    <xf numFmtId="0" fontId="28" fillId="0" borderId="0" xfId="0" applyFont="1"/>
    <xf numFmtId="169" fontId="29" fillId="18" borderId="13" xfId="4" applyNumberFormat="1" applyFont="1" applyFill="1" applyBorder="1" applyAlignment="1">
      <alignment horizontal="center" vertical="center"/>
    </xf>
    <xf numFmtId="49" fontId="29" fillId="18" borderId="13" xfId="4" applyNumberFormat="1" applyFont="1" applyFill="1" applyBorder="1" applyAlignment="1">
      <alignment horizontal="center" vertical="center"/>
    </xf>
    <xf numFmtId="168" fontId="29" fillId="18" borderId="13" xfId="4" applyNumberFormat="1" applyFont="1" applyFill="1" applyBorder="1" applyAlignment="1">
      <alignment horizontal="center" vertical="center"/>
    </xf>
    <xf numFmtId="10" fontId="29" fillId="18" borderId="13" xfId="4" applyNumberFormat="1" applyFont="1" applyFill="1" applyBorder="1" applyAlignment="1">
      <alignment horizontal="center" vertical="center"/>
    </xf>
    <xf numFmtId="0" fontId="29" fillId="18" borderId="13" xfId="4" applyFont="1" applyFill="1" applyBorder="1" applyAlignment="1">
      <alignment horizontal="center" vertical="center"/>
    </xf>
    <xf numFmtId="0" fontId="30" fillId="0" borderId="0" xfId="0" applyFont="1"/>
    <xf numFmtId="169" fontId="29" fillId="18" borderId="13" xfId="0" applyNumberFormat="1" applyFont="1" applyFill="1" applyBorder="1" applyAlignment="1">
      <alignment horizontal="center" vertical="center"/>
    </xf>
    <xf numFmtId="169" fontId="29" fillId="18" borderId="13" xfId="2" applyNumberFormat="1" applyFont="1" applyFill="1" applyBorder="1" applyAlignment="1">
      <alignment horizontal="center" vertical="center"/>
    </xf>
    <xf numFmtId="168" fontId="29" fillId="18" borderId="13" xfId="2" applyFont="1" applyFill="1" applyBorder="1" applyAlignment="1">
      <alignment horizontal="center" vertical="center"/>
    </xf>
    <xf numFmtId="10" fontId="29" fillId="18" borderId="13" xfId="3" applyNumberFormat="1" applyFont="1" applyFill="1" applyBorder="1" applyAlignment="1">
      <alignment horizontal="center" vertical="center"/>
    </xf>
    <xf numFmtId="0" fontId="29" fillId="18" borderId="13" xfId="0" applyFont="1" applyFill="1" applyBorder="1" applyAlignment="1">
      <alignment horizontal="center" vertical="center"/>
    </xf>
    <xf numFmtId="173" fontId="11" fillId="16" borderId="12" xfId="0" applyNumberFormat="1" applyFont="1" applyFill="1" applyBorder="1" applyAlignment="1">
      <alignment horizontal="center" vertical="center"/>
    </xf>
    <xf numFmtId="173" fontId="11" fillId="16" borderId="12" xfId="1" applyNumberFormat="1" applyFont="1" applyFill="1" applyBorder="1" applyAlignment="1" applyProtection="1">
      <alignment horizontal="center" vertical="center"/>
    </xf>
    <xf numFmtId="166" fontId="20" fillId="0" borderId="0" xfId="1" applyFont="1"/>
    <xf numFmtId="0" fontId="46" fillId="0" borderId="0" xfId="0" applyFont="1"/>
    <xf numFmtId="0" fontId="47" fillId="21" borderId="3" xfId="0" applyFont="1" applyFill="1" applyBorder="1" applyAlignment="1">
      <alignment horizontal="center" vertical="center" wrapText="1"/>
    </xf>
    <xf numFmtId="166" fontId="47" fillId="21" borderId="3" xfId="1" applyFont="1" applyFill="1" applyBorder="1" applyAlignment="1">
      <alignment horizontal="center" vertical="center" wrapText="1"/>
    </xf>
    <xf numFmtId="0" fontId="48" fillId="0" borderId="0" xfId="0" applyFont="1" applyAlignment="1">
      <alignment horizontal="center"/>
    </xf>
    <xf numFmtId="0" fontId="49" fillId="0" borderId="3" xfId="0" applyFont="1" applyBorder="1" applyAlignment="1">
      <alignment horizontal="center" vertical="center"/>
    </xf>
    <xf numFmtId="0" fontId="49" fillId="0" borderId="14" xfId="0" applyFont="1" applyBorder="1" applyAlignment="1">
      <alignment horizontal="justify" vertical="center" wrapText="1"/>
    </xf>
    <xf numFmtId="0" fontId="49" fillId="0" borderId="0" xfId="0" applyFont="1"/>
    <xf numFmtId="12" fontId="47" fillId="21" borderId="3" xfId="0" applyNumberFormat="1" applyFont="1" applyFill="1" applyBorder="1" applyAlignment="1">
      <alignment horizontal="center" vertical="center" wrapText="1"/>
    </xf>
    <xf numFmtId="0" fontId="49" fillId="0" borderId="3" xfId="0" applyFont="1" applyBorder="1" applyAlignment="1">
      <alignment vertical="center"/>
    </xf>
    <xf numFmtId="12" fontId="49" fillId="0" borderId="3" xfId="0" applyNumberFormat="1" applyFont="1" applyBorder="1" applyAlignment="1">
      <alignment vertical="center"/>
    </xf>
    <xf numFmtId="0" fontId="49" fillId="0" borderId="3" xfId="0" applyFont="1" applyBorder="1" applyAlignment="1">
      <alignment vertical="center" wrapText="1"/>
    </xf>
    <xf numFmtId="164" fontId="49" fillId="0" borderId="3" xfId="0" applyNumberFormat="1" applyFont="1" applyBorder="1" applyAlignment="1">
      <alignment horizontal="center" vertical="center" wrapText="1"/>
    </xf>
    <xf numFmtId="9" fontId="49" fillId="0" borderId="3" xfId="3" applyFont="1" applyBorder="1" applyAlignment="1">
      <alignment horizontal="center" vertical="center" wrapText="1"/>
    </xf>
    <xf numFmtId="0" fontId="49" fillId="0" borderId="0" xfId="0" applyFont="1" applyAlignment="1">
      <alignment vertical="center" wrapText="1"/>
    </xf>
    <xf numFmtId="165" fontId="49" fillId="0" borderId="0" xfId="889" applyFont="1"/>
    <xf numFmtId="0" fontId="49" fillId="0" borderId="3" xfId="0" applyFont="1" applyBorder="1" applyAlignment="1">
      <alignment horizontal="center" vertical="center" wrapText="1"/>
    </xf>
    <xf numFmtId="0" fontId="49" fillId="0" borderId="3" xfId="0" applyFont="1" applyBorder="1"/>
    <xf numFmtId="165" fontId="49" fillId="0" borderId="3" xfId="889" applyFont="1" applyBorder="1"/>
    <xf numFmtId="0" fontId="50" fillId="0" borderId="0" xfId="0" applyFont="1" applyAlignment="1">
      <alignment horizontal="center"/>
    </xf>
    <xf numFmtId="164" fontId="50" fillId="19" borderId="3" xfId="0" applyNumberFormat="1" applyFont="1" applyFill="1" applyBorder="1" applyAlignment="1">
      <alignment horizontal="center" vertical="center" wrapText="1"/>
    </xf>
    <xf numFmtId="0" fontId="50" fillId="0" borderId="0" xfId="0" applyFont="1"/>
    <xf numFmtId="9" fontId="50" fillId="0" borderId="3" xfId="0" applyNumberFormat="1" applyFont="1" applyBorder="1" applyAlignment="1">
      <alignment horizontal="center" vertical="center" wrapText="1"/>
    </xf>
    <xf numFmtId="3" fontId="49" fillId="15" borderId="14" xfId="0" applyNumberFormat="1" applyFont="1" applyFill="1" applyBorder="1" applyAlignment="1">
      <alignment horizontal="right" vertical="center"/>
    </xf>
    <xf numFmtId="3" fontId="49" fillId="0" borderId="3" xfId="1" applyNumberFormat="1" applyFont="1" applyFill="1" applyBorder="1" applyAlignment="1">
      <alignment vertical="center"/>
    </xf>
    <xf numFmtId="3" fontId="49" fillId="0" borderId="14" xfId="0" applyNumberFormat="1" applyFont="1" applyBorder="1" applyAlignment="1">
      <alignment horizontal="right" vertical="center"/>
    </xf>
    <xf numFmtId="3" fontId="49" fillId="40" borderId="14" xfId="1" applyNumberFormat="1" applyFont="1" applyFill="1" applyBorder="1" applyAlignment="1">
      <alignment horizontal="right" vertical="center"/>
    </xf>
    <xf numFmtId="3" fontId="50" fillId="19" borderId="3" xfId="0" applyNumberFormat="1" applyFont="1" applyFill="1" applyBorder="1" applyAlignment="1">
      <alignment vertical="center"/>
    </xf>
    <xf numFmtId="3" fontId="50" fillId="19" borderId="3" xfId="1" applyNumberFormat="1" applyFont="1" applyFill="1" applyBorder="1" applyAlignment="1">
      <alignment vertical="center"/>
    </xf>
    <xf numFmtId="9" fontId="0" fillId="0" borderId="0" xfId="3" applyFont="1"/>
    <xf numFmtId="9" fontId="47" fillId="21" borderId="3" xfId="3" applyFont="1" applyFill="1" applyBorder="1" applyAlignment="1">
      <alignment horizontal="center" vertical="center" wrapText="1"/>
    </xf>
    <xf numFmtId="9" fontId="49" fillId="40" borderId="14" xfId="3" applyFont="1" applyFill="1" applyBorder="1" applyAlignment="1">
      <alignment horizontal="right" vertical="center"/>
    </xf>
    <xf numFmtId="9" fontId="50" fillId="19" borderId="3" xfId="3" applyFont="1" applyFill="1" applyBorder="1" applyAlignment="1">
      <alignment horizontal="center" vertical="center" wrapText="1"/>
    </xf>
    <xf numFmtId="9" fontId="17" fillId="0" borderId="0" xfId="3" applyFont="1" applyAlignment="1">
      <alignment vertical="center"/>
    </xf>
    <xf numFmtId="9" fontId="49" fillId="19" borderId="3" xfId="3" applyFont="1" applyFill="1" applyBorder="1" applyAlignment="1">
      <alignment horizontal="center" vertical="center" wrapText="1"/>
    </xf>
    <xf numFmtId="9" fontId="0" fillId="0" borderId="0" xfId="3" applyFont="1" applyAlignment="1">
      <alignment horizontal="center"/>
    </xf>
    <xf numFmtId="9" fontId="49" fillId="40" borderId="14" xfId="3" applyFont="1" applyFill="1" applyBorder="1" applyAlignment="1">
      <alignment horizontal="center" vertical="center"/>
    </xf>
    <xf numFmtId="9" fontId="17" fillId="0" borderId="0" xfId="3" applyFont="1" applyAlignment="1">
      <alignment horizontal="center" vertical="center"/>
    </xf>
    <xf numFmtId="0" fontId="51" fillId="15" borderId="0" xfId="0" applyFont="1" applyFill="1" applyAlignment="1">
      <alignment vertical="center" wrapText="1"/>
    </xf>
    <xf numFmtId="0" fontId="52" fillId="0" borderId="0" xfId="0" applyFont="1"/>
    <xf numFmtId="0" fontId="52" fillId="0" borderId="0" xfId="0" applyFont="1" applyAlignment="1">
      <alignment horizontal="center"/>
    </xf>
    <xf numFmtId="43" fontId="52" fillId="0" borderId="0" xfId="2012" applyFont="1"/>
    <xf numFmtId="43" fontId="52" fillId="0" borderId="0" xfId="2012" applyFont="1" applyAlignment="1">
      <alignment wrapText="1"/>
    </xf>
    <xf numFmtId="0" fontId="53" fillId="21" borderId="23" xfId="0" applyFont="1" applyFill="1" applyBorder="1" applyAlignment="1">
      <alignment horizontal="center" vertical="center" wrapText="1"/>
    </xf>
    <xf numFmtId="0" fontId="52" fillId="0" borderId="0" xfId="0" applyFont="1" applyAlignment="1">
      <alignment wrapText="1"/>
    </xf>
    <xf numFmtId="0" fontId="52" fillId="0" borderId="23" xfId="0" applyFont="1" applyBorder="1" applyAlignment="1">
      <alignment horizontal="center" vertical="center" wrapText="1"/>
    </xf>
    <xf numFmtId="0" fontId="52" fillId="0" borderId="23" xfId="0" applyFont="1" applyBorder="1" applyAlignment="1">
      <alignment horizontal="center" vertical="center"/>
    </xf>
    <xf numFmtId="43" fontId="52" fillId="0" borderId="23" xfId="2012" applyFont="1" applyBorder="1" applyAlignment="1">
      <alignment vertical="center"/>
    </xf>
    <xf numFmtId="0" fontId="52" fillId="0" borderId="23" xfId="0" applyFont="1" applyBorder="1" applyAlignment="1">
      <alignment vertical="center" wrapText="1"/>
    </xf>
    <xf numFmtId="0" fontId="52" fillId="0" borderId="23" xfId="0" applyFont="1" applyBorder="1" applyAlignment="1">
      <alignment vertical="center"/>
    </xf>
    <xf numFmtId="0" fontId="52" fillId="0" borderId="24" xfId="0" applyFont="1" applyBorder="1" applyAlignment="1">
      <alignment horizontal="center" vertical="center" wrapText="1"/>
    </xf>
    <xf numFmtId="0" fontId="52" fillId="0" borderId="0" xfId="0" applyFont="1" applyAlignment="1">
      <alignment vertical="center" wrapText="1"/>
    </xf>
    <xf numFmtId="0" fontId="54" fillId="0" borderId="23" xfId="0" applyFont="1" applyBorder="1" applyAlignment="1">
      <alignment horizontal="center"/>
    </xf>
    <xf numFmtId="0" fontId="54" fillId="0" borderId="23" xfId="0" applyFont="1" applyBorder="1" applyAlignment="1">
      <alignment horizontal="center" wrapText="1"/>
    </xf>
    <xf numFmtId="43" fontId="54" fillId="0" borderId="23" xfId="2012" applyFont="1" applyBorder="1"/>
    <xf numFmtId="178" fontId="52" fillId="0" borderId="0" xfId="3" applyNumberFormat="1" applyFont="1"/>
    <xf numFmtId="43" fontId="54" fillId="0" borderId="0" xfId="2012" applyFont="1"/>
    <xf numFmtId="0" fontId="54" fillId="0" borderId="23" xfId="0" applyFont="1" applyBorder="1" applyAlignment="1">
      <alignment vertical="center" wrapText="1"/>
    </xf>
    <xf numFmtId="0" fontId="54" fillId="0" borderId="0" xfId="0" applyFont="1"/>
    <xf numFmtId="0" fontId="24" fillId="0" borderId="0" xfId="0" applyFont="1" applyAlignment="1">
      <alignment horizontal="left" vertical="center" wrapText="1"/>
    </xf>
    <xf numFmtId="0" fontId="50" fillId="19" borderId="3" xfId="0" applyFont="1" applyFill="1" applyBorder="1" applyAlignment="1">
      <alignment horizontal="center" vertical="center"/>
    </xf>
    <xf numFmtId="166" fontId="17" fillId="0" borderId="22" xfId="1" applyFont="1" applyBorder="1" applyAlignment="1">
      <alignment horizontal="left" vertical="center"/>
    </xf>
    <xf numFmtId="0" fontId="4" fillId="15" borderId="3" xfId="0" applyFont="1" applyFill="1" applyBorder="1" applyAlignment="1">
      <alignment horizontal="center" vertical="center"/>
    </xf>
    <xf numFmtId="0" fontId="4" fillId="15" borderId="7" xfId="0" applyFont="1" applyFill="1" applyBorder="1" applyAlignment="1">
      <alignment horizontal="center" vertical="center"/>
    </xf>
    <xf numFmtId="0" fontId="5" fillId="15" borderId="3" xfId="0" applyFont="1" applyFill="1" applyBorder="1" applyAlignment="1">
      <alignment horizontal="center" vertical="center"/>
    </xf>
    <xf numFmtId="0" fontId="5" fillId="15" borderId="3" xfId="0" applyFont="1" applyFill="1" applyBorder="1" applyAlignment="1">
      <alignment horizontal="center" vertical="center" wrapText="1"/>
    </xf>
    <xf numFmtId="169" fontId="5" fillId="15" borderId="3" xfId="2" applyNumberFormat="1" applyFont="1" applyFill="1" applyBorder="1" applyAlignment="1">
      <alignment horizontal="center" vertical="center"/>
    </xf>
    <xf numFmtId="10" fontId="5" fillId="15" borderId="3" xfId="0" applyNumberFormat="1" applyFont="1" applyFill="1" applyBorder="1" applyAlignment="1">
      <alignment horizontal="center" vertical="center"/>
    </xf>
    <xf numFmtId="0" fontId="5" fillId="15" borderId="4" xfId="0" applyFont="1" applyFill="1" applyBorder="1" applyAlignment="1">
      <alignment horizontal="center" vertical="center"/>
    </xf>
    <xf numFmtId="0" fontId="5" fillId="15" borderId="5" xfId="0" applyFont="1" applyFill="1" applyBorder="1" applyAlignment="1">
      <alignment horizontal="center" vertical="center"/>
    </xf>
    <xf numFmtId="168" fontId="5" fillId="15" borderId="5" xfId="2" applyFont="1" applyFill="1" applyBorder="1" applyAlignment="1">
      <alignment horizontal="center" vertical="center"/>
    </xf>
    <xf numFmtId="0" fontId="5" fillId="15" borderId="6" xfId="0" applyFont="1" applyFill="1" applyBorder="1" applyAlignment="1">
      <alignment horizontal="center" vertical="center"/>
    </xf>
    <xf numFmtId="0" fontId="6" fillId="15" borderId="4" xfId="0" applyFont="1" applyFill="1" applyBorder="1" applyAlignment="1">
      <alignment horizontal="center" vertical="center"/>
    </xf>
    <xf numFmtId="0" fontId="6" fillId="15" borderId="5" xfId="0" applyFont="1" applyFill="1" applyBorder="1" applyAlignment="1">
      <alignment horizontal="center" vertical="center" wrapText="1"/>
    </xf>
    <xf numFmtId="0" fontId="6" fillId="15" borderId="5" xfId="0" applyFont="1" applyFill="1" applyBorder="1" applyAlignment="1">
      <alignment horizontal="center" vertical="center"/>
    </xf>
    <xf numFmtId="168" fontId="6" fillId="15" borderId="5" xfId="2" applyFont="1" applyFill="1" applyBorder="1" applyAlignment="1">
      <alignment horizontal="center" vertical="center"/>
    </xf>
    <xf numFmtId="0" fontId="6" fillId="15" borderId="6"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15" borderId="8" xfId="6" applyFont="1" applyFill="1" applyBorder="1" applyAlignment="1">
      <alignment horizontal="center" vertical="center"/>
    </xf>
    <xf numFmtId="0" fontId="7" fillId="15" borderId="9" xfId="6" applyFont="1" applyFill="1" applyBorder="1" applyAlignment="1">
      <alignment horizontal="center" vertical="center"/>
    </xf>
    <xf numFmtId="0" fontId="7" fillId="15" borderId="10" xfId="6" applyFont="1" applyFill="1" applyBorder="1" applyAlignment="1">
      <alignment horizontal="center" vertical="center"/>
    </xf>
    <xf numFmtId="168" fontId="7" fillId="15" borderId="9" xfId="2" applyFont="1" applyFill="1" applyBorder="1" applyAlignment="1">
      <alignment horizontal="center" vertical="center"/>
    </xf>
    <xf numFmtId="10" fontId="25" fillId="9" borderId="13" xfId="3" applyNumberFormat="1" applyFont="1" applyFill="1" applyBorder="1" applyAlignment="1">
      <alignment horizontal="center" vertical="center"/>
    </xf>
    <xf numFmtId="172" fontId="25" fillId="9" borderId="13" xfId="5" applyNumberFormat="1" applyFont="1" applyBorder="1" applyAlignment="1">
      <alignment horizontal="center" vertical="center"/>
    </xf>
    <xf numFmtId="0" fontId="23" fillId="20" borderId="13" xfId="0" applyFont="1" applyFill="1" applyBorder="1" applyAlignment="1">
      <alignment horizontal="center" vertical="center" wrapText="1"/>
    </xf>
    <xf numFmtId="0" fontId="10" fillId="16" borderId="11" xfId="0" applyFont="1" applyFill="1" applyBorder="1" applyAlignment="1">
      <alignment horizontal="center" vertical="center"/>
    </xf>
    <xf numFmtId="0" fontId="10" fillId="16" borderId="0" xfId="0" applyFont="1" applyFill="1" applyAlignment="1">
      <alignment horizontal="center" vertical="center"/>
    </xf>
    <xf numFmtId="0" fontId="10" fillId="16" borderId="0" xfId="0" applyFont="1" applyFill="1" applyAlignment="1">
      <alignment horizontal="center" vertical="center" wrapText="1"/>
    </xf>
    <xf numFmtId="169" fontId="10" fillId="16" borderId="0" xfId="2" applyNumberFormat="1" applyFont="1" applyFill="1" applyBorder="1" applyAlignment="1" applyProtection="1">
      <alignment horizontal="center" vertical="center"/>
    </xf>
    <xf numFmtId="10" fontId="10" fillId="16" borderId="0" xfId="0" applyNumberFormat="1" applyFont="1" applyFill="1" applyAlignment="1">
      <alignment horizontal="center" vertical="center"/>
    </xf>
    <xf numFmtId="168" fontId="10" fillId="16" borderId="0" xfId="2" applyFont="1" applyFill="1" applyBorder="1" applyAlignment="1" applyProtection="1">
      <alignment horizontal="center" vertical="center"/>
    </xf>
    <xf numFmtId="0" fontId="25" fillId="9" borderId="13" xfId="5" applyFont="1" applyBorder="1" applyAlignment="1">
      <alignment horizontal="center" vertical="center" wrapText="1"/>
    </xf>
    <xf numFmtId="169" fontId="29" fillId="18" borderId="13" xfId="4" applyNumberFormat="1" applyFont="1" applyFill="1" applyBorder="1" applyAlignment="1">
      <alignment horizontal="center" vertical="center"/>
    </xf>
    <xf numFmtId="172" fontId="25" fillId="9" borderId="13" xfId="5" applyNumberFormat="1" applyFont="1" applyBorder="1" applyAlignment="1" applyProtection="1">
      <alignment horizontal="center" vertical="center" wrapText="1"/>
    </xf>
    <xf numFmtId="173" fontId="11" fillId="16" borderId="12" xfId="0" applyNumberFormat="1" applyFont="1" applyFill="1" applyBorder="1" applyAlignment="1">
      <alignment horizontal="center" vertical="center"/>
    </xf>
    <xf numFmtId="0" fontId="52" fillId="0" borderId="24"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24" xfId="0" applyFont="1" applyBorder="1" applyAlignment="1">
      <alignment horizontal="center" vertical="center"/>
    </xf>
    <xf numFmtId="0" fontId="52" fillId="0" borderId="26" xfId="0" applyFont="1" applyBorder="1" applyAlignment="1">
      <alignment horizontal="center" vertical="center"/>
    </xf>
    <xf numFmtId="0" fontId="54" fillId="0" borderId="23" xfId="0" applyFont="1" applyBorder="1" applyAlignment="1">
      <alignment horizontal="center"/>
    </xf>
    <xf numFmtId="0" fontId="51" fillId="15" borderId="0" xfId="0" applyFont="1" applyFill="1" applyAlignment="1">
      <alignment horizontal="center" vertical="center" wrapText="1"/>
    </xf>
    <xf numFmtId="0" fontId="52" fillId="0" borderId="25" xfId="0" applyFont="1" applyBorder="1" applyAlignment="1">
      <alignment horizontal="center" vertical="center" wrapText="1"/>
    </xf>
    <xf numFmtId="0" fontId="52" fillId="0" borderId="23" xfId="0" applyFont="1" applyBorder="1" applyAlignment="1">
      <alignment horizontal="center" vertical="center"/>
    </xf>
    <xf numFmtId="0" fontId="52" fillId="0" borderId="23" xfId="0" applyFont="1" applyBorder="1" applyAlignment="1">
      <alignment horizontal="center" vertical="center" wrapText="1"/>
    </xf>
    <xf numFmtId="0" fontId="52" fillId="0" borderId="25" xfId="0" applyFont="1" applyBorder="1" applyAlignment="1">
      <alignment horizontal="center" vertical="center"/>
    </xf>
  </cellXfs>
  <cellStyles count="3935">
    <cellStyle name="20% - Énfasis1" xfId="1043" builtinId="30" customBuiltin="1"/>
    <cellStyle name="20% - Énfasis1 10" xfId="7" xr:uid="{00000000-0005-0000-0000-000000000000}"/>
    <cellStyle name="20% - Énfasis1 11" xfId="8" xr:uid="{00000000-0005-0000-0000-000001000000}"/>
    <cellStyle name="20% - Énfasis1 12" xfId="9" xr:uid="{00000000-0005-0000-0000-000002000000}"/>
    <cellStyle name="20% - Énfasis1 13" xfId="10" xr:uid="{00000000-0005-0000-0000-000003000000}"/>
    <cellStyle name="20% - Énfasis1 14" xfId="11" xr:uid="{00000000-0005-0000-0000-000004000000}"/>
    <cellStyle name="20% - Énfasis1 15" xfId="12" xr:uid="{00000000-0005-0000-0000-000005000000}"/>
    <cellStyle name="20% - Énfasis1 16" xfId="13" xr:uid="{00000000-0005-0000-0000-000006000000}"/>
    <cellStyle name="20% - Énfasis1 17" xfId="14" xr:uid="{00000000-0005-0000-0000-000007000000}"/>
    <cellStyle name="20% - Énfasis1 18" xfId="15" xr:uid="{00000000-0005-0000-0000-000008000000}"/>
    <cellStyle name="20% - Énfasis1 19" xfId="16" xr:uid="{00000000-0005-0000-0000-000009000000}"/>
    <cellStyle name="20% - Énfasis1 2" xfId="17" xr:uid="{00000000-0005-0000-0000-00000A000000}"/>
    <cellStyle name="20% - Énfasis1 20" xfId="18" xr:uid="{00000000-0005-0000-0000-00000B000000}"/>
    <cellStyle name="20% - Énfasis1 21" xfId="19" xr:uid="{00000000-0005-0000-0000-00000C000000}"/>
    <cellStyle name="20% - Énfasis1 22" xfId="20" xr:uid="{00000000-0005-0000-0000-00000D000000}"/>
    <cellStyle name="20% - Énfasis1 23" xfId="21" xr:uid="{00000000-0005-0000-0000-00000E000000}"/>
    <cellStyle name="20% - Énfasis1 24" xfId="22" xr:uid="{00000000-0005-0000-0000-00000F000000}"/>
    <cellStyle name="20% - Énfasis1 25" xfId="23" xr:uid="{00000000-0005-0000-0000-000010000000}"/>
    <cellStyle name="20% - Énfasis1 26" xfId="24" xr:uid="{00000000-0005-0000-0000-000011000000}"/>
    <cellStyle name="20% - Énfasis1 27" xfId="25" xr:uid="{00000000-0005-0000-0000-000012000000}"/>
    <cellStyle name="20% - Énfasis1 28" xfId="26" xr:uid="{00000000-0005-0000-0000-000013000000}"/>
    <cellStyle name="20% - Énfasis1 29" xfId="27" xr:uid="{00000000-0005-0000-0000-000014000000}"/>
    <cellStyle name="20% - Énfasis1 3" xfId="28" xr:uid="{00000000-0005-0000-0000-000015000000}"/>
    <cellStyle name="20% - Énfasis1 30" xfId="29" xr:uid="{00000000-0005-0000-0000-000016000000}"/>
    <cellStyle name="20% - Énfasis1 31" xfId="30" xr:uid="{00000000-0005-0000-0000-000017000000}"/>
    <cellStyle name="20% - Énfasis1 32" xfId="31" xr:uid="{00000000-0005-0000-0000-000018000000}"/>
    <cellStyle name="20% - Énfasis1 33" xfId="32" xr:uid="{00000000-0005-0000-0000-000019000000}"/>
    <cellStyle name="20% - Énfasis1 34" xfId="33" xr:uid="{00000000-0005-0000-0000-00001A000000}"/>
    <cellStyle name="20% - Énfasis1 35" xfId="34" xr:uid="{00000000-0005-0000-0000-00001B000000}"/>
    <cellStyle name="20% - Énfasis1 36" xfId="35" xr:uid="{00000000-0005-0000-0000-00001C000000}"/>
    <cellStyle name="20% - Énfasis1 37" xfId="36" xr:uid="{00000000-0005-0000-0000-00001D000000}"/>
    <cellStyle name="20% - Énfasis1 38" xfId="37" xr:uid="{00000000-0005-0000-0000-00001E000000}"/>
    <cellStyle name="20% - Énfasis1 39" xfId="38" xr:uid="{00000000-0005-0000-0000-00001F000000}"/>
    <cellStyle name="20% - Énfasis1 4" xfId="39" xr:uid="{00000000-0005-0000-0000-000020000000}"/>
    <cellStyle name="20% - Énfasis1 40" xfId="40" xr:uid="{00000000-0005-0000-0000-000021000000}"/>
    <cellStyle name="20% - Énfasis1 41" xfId="41" xr:uid="{00000000-0005-0000-0000-000022000000}"/>
    <cellStyle name="20% - Énfasis1 42" xfId="42" xr:uid="{00000000-0005-0000-0000-000023000000}"/>
    <cellStyle name="20% - Énfasis1 43" xfId="43" xr:uid="{00000000-0005-0000-0000-000024000000}"/>
    <cellStyle name="20% - Énfasis1 44" xfId="44" xr:uid="{00000000-0005-0000-0000-000025000000}"/>
    <cellStyle name="20% - Énfasis1 45" xfId="45" xr:uid="{00000000-0005-0000-0000-000026000000}"/>
    <cellStyle name="20% - Énfasis1 46" xfId="46" xr:uid="{00000000-0005-0000-0000-000027000000}"/>
    <cellStyle name="20% - Énfasis1 47" xfId="47" xr:uid="{00000000-0005-0000-0000-000028000000}"/>
    <cellStyle name="20% - Énfasis1 48" xfId="48" xr:uid="{00000000-0005-0000-0000-000029000000}"/>
    <cellStyle name="20% - Énfasis1 49" xfId="49" xr:uid="{00000000-0005-0000-0000-00002A000000}"/>
    <cellStyle name="20% - Énfasis1 5" xfId="50" xr:uid="{00000000-0005-0000-0000-00002B000000}"/>
    <cellStyle name="20% - Énfasis1 50" xfId="51" xr:uid="{00000000-0005-0000-0000-00002C000000}"/>
    <cellStyle name="20% - Énfasis1 51" xfId="52" xr:uid="{00000000-0005-0000-0000-00002D000000}"/>
    <cellStyle name="20% - Énfasis1 52" xfId="53" xr:uid="{00000000-0005-0000-0000-00002E000000}"/>
    <cellStyle name="20% - Énfasis1 53" xfId="54" xr:uid="{00000000-0005-0000-0000-00002F000000}"/>
    <cellStyle name="20% - Énfasis1 54" xfId="55" xr:uid="{00000000-0005-0000-0000-000030000000}"/>
    <cellStyle name="20% - Énfasis1 55" xfId="56" xr:uid="{00000000-0005-0000-0000-000031000000}"/>
    <cellStyle name="20% - Énfasis1 56" xfId="57" xr:uid="{00000000-0005-0000-0000-000032000000}"/>
    <cellStyle name="20% - Énfasis1 57" xfId="58" xr:uid="{00000000-0005-0000-0000-000033000000}"/>
    <cellStyle name="20% - Énfasis1 58" xfId="59" xr:uid="{00000000-0005-0000-0000-000034000000}"/>
    <cellStyle name="20% - Énfasis1 59" xfId="60" xr:uid="{00000000-0005-0000-0000-000035000000}"/>
    <cellStyle name="20% - Énfasis1 6" xfId="61" xr:uid="{00000000-0005-0000-0000-000036000000}"/>
    <cellStyle name="20% - Énfasis1 60" xfId="62" xr:uid="{00000000-0005-0000-0000-000037000000}"/>
    <cellStyle name="20% - Énfasis1 61" xfId="63" xr:uid="{00000000-0005-0000-0000-000038000000}"/>
    <cellStyle name="20% - Énfasis1 62" xfId="64" xr:uid="{00000000-0005-0000-0000-000039000000}"/>
    <cellStyle name="20% - Énfasis1 63" xfId="65" xr:uid="{00000000-0005-0000-0000-00003A000000}"/>
    <cellStyle name="20% - Énfasis1 64" xfId="66" xr:uid="{00000000-0005-0000-0000-00003B000000}"/>
    <cellStyle name="20% - Énfasis1 65" xfId="67" xr:uid="{00000000-0005-0000-0000-00003C000000}"/>
    <cellStyle name="20% - Énfasis1 66" xfId="68" xr:uid="{00000000-0005-0000-0000-00003D000000}"/>
    <cellStyle name="20% - Énfasis1 67" xfId="69" xr:uid="{00000000-0005-0000-0000-00003E000000}"/>
    <cellStyle name="20% - Énfasis1 68" xfId="70" xr:uid="{00000000-0005-0000-0000-00003F000000}"/>
    <cellStyle name="20% - Énfasis1 69" xfId="71" xr:uid="{00000000-0005-0000-0000-000040000000}"/>
    <cellStyle name="20% - Énfasis1 7" xfId="72" xr:uid="{00000000-0005-0000-0000-000041000000}"/>
    <cellStyle name="20% - Énfasis1 70" xfId="73" xr:uid="{00000000-0005-0000-0000-000042000000}"/>
    <cellStyle name="20% - Énfasis1 71" xfId="74" xr:uid="{00000000-0005-0000-0000-000043000000}"/>
    <cellStyle name="20% - Énfasis1 72" xfId="75" xr:uid="{00000000-0005-0000-0000-000044000000}"/>
    <cellStyle name="20% - Énfasis1 73" xfId="76" xr:uid="{00000000-0005-0000-0000-000045000000}"/>
    <cellStyle name="20% - Énfasis1 8" xfId="77" xr:uid="{00000000-0005-0000-0000-000046000000}"/>
    <cellStyle name="20% - Énfasis1 9" xfId="78" xr:uid="{00000000-0005-0000-0000-000047000000}"/>
    <cellStyle name="20% - Énfasis2" xfId="1047" builtinId="34" customBuiltin="1"/>
    <cellStyle name="20% - Énfasis2 10" xfId="79" xr:uid="{00000000-0005-0000-0000-000048000000}"/>
    <cellStyle name="20% - Énfasis2 11" xfId="80" xr:uid="{00000000-0005-0000-0000-000049000000}"/>
    <cellStyle name="20% - Énfasis2 12" xfId="81" xr:uid="{00000000-0005-0000-0000-00004A000000}"/>
    <cellStyle name="20% - Énfasis2 13" xfId="82" xr:uid="{00000000-0005-0000-0000-00004B000000}"/>
    <cellStyle name="20% - Énfasis2 14" xfId="83" xr:uid="{00000000-0005-0000-0000-00004C000000}"/>
    <cellStyle name="20% - Énfasis2 15" xfId="84" xr:uid="{00000000-0005-0000-0000-00004D000000}"/>
    <cellStyle name="20% - Énfasis2 16" xfId="85" xr:uid="{00000000-0005-0000-0000-00004E000000}"/>
    <cellStyle name="20% - Énfasis2 17" xfId="86" xr:uid="{00000000-0005-0000-0000-00004F000000}"/>
    <cellStyle name="20% - Énfasis2 18" xfId="87" xr:uid="{00000000-0005-0000-0000-000050000000}"/>
    <cellStyle name="20% - Énfasis2 19" xfId="88" xr:uid="{00000000-0005-0000-0000-000051000000}"/>
    <cellStyle name="20% - Énfasis2 2" xfId="89" xr:uid="{00000000-0005-0000-0000-000052000000}"/>
    <cellStyle name="20% - Énfasis2 20" xfId="90" xr:uid="{00000000-0005-0000-0000-000053000000}"/>
    <cellStyle name="20% - Énfasis2 21" xfId="91" xr:uid="{00000000-0005-0000-0000-000054000000}"/>
    <cellStyle name="20% - Énfasis2 22" xfId="92" xr:uid="{00000000-0005-0000-0000-000055000000}"/>
    <cellStyle name="20% - Énfasis2 23" xfId="93" xr:uid="{00000000-0005-0000-0000-000056000000}"/>
    <cellStyle name="20% - Énfasis2 24" xfId="94" xr:uid="{00000000-0005-0000-0000-000057000000}"/>
    <cellStyle name="20% - Énfasis2 25" xfId="95" xr:uid="{00000000-0005-0000-0000-000058000000}"/>
    <cellStyle name="20% - Énfasis2 26" xfId="96" xr:uid="{00000000-0005-0000-0000-000059000000}"/>
    <cellStyle name="20% - Énfasis2 27" xfId="97" xr:uid="{00000000-0005-0000-0000-00005A000000}"/>
    <cellStyle name="20% - Énfasis2 28" xfId="98" xr:uid="{00000000-0005-0000-0000-00005B000000}"/>
    <cellStyle name="20% - Énfasis2 29" xfId="99" xr:uid="{00000000-0005-0000-0000-00005C000000}"/>
    <cellStyle name="20% - Énfasis2 3" xfId="100" xr:uid="{00000000-0005-0000-0000-00005D000000}"/>
    <cellStyle name="20% - Énfasis2 30" xfId="101" xr:uid="{00000000-0005-0000-0000-00005E000000}"/>
    <cellStyle name="20% - Énfasis2 31" xfId="102" xr:uid="{00000000-0005-0000-0000-00005F000000}"/>
    <cellStyle name="20% - Énfasis2 32" xfId="103" xr:uid="{00000000-0005-0000-0000-000060000000}"/>
    <cellStyle name="20% - Énfasis2 33" xfId="104" xr:uid="{00000000-0005-0000-0000-000061000000}"/>
    <cellStyle name="20% - Énfasis2 34" xfId="105" xr:uid="{00000000-0005-0000-0000-000062000000}"/>
    <cellStyle name="20% - Énfasis2 35" xfId="106" xr:uid="{00000000-0005-0000-0000-000063000000}"/>
    <cellStyle name="20% - Énfasis2 36" xfId="107" xr:uid="{00000000-0005-0000-0000-000064000000}"/>
    <cellStyle name="20% - Énfasis2 37" xfId="108" xr:uid="{00000000-0005-0000-0000-000065000000}"/>
    <cellStyle name="20% - Énfasis2 38" xfId="109" xr:uid="{00000000-0005-0000-0000-000066000000}"/>
    <cellStyle name="20% - Énfasis2 39" xfId="110" xr:uid="{00000000-0005-0000-0000-000067000000}"/>
    <cellStyle name="20% - Énfasis2 4" xfId="111" xr:uid="{00000000-0005-0000-0000-000068000000}"/>
    <cellStyle name="20% - Énfasis2 40" xfId="112" xr:uid="{00000000-0005-0000-0000-000069000000}"/>
    <cellStyle name="20% - Énfasis2 41" xfId="113" xr:uid="{00000000-0005-0000-0000-00006A000000}"/>
    <cellStyle name="20% - Énfasis2 42" xfId="114" xr:uid="{00000000-0005-0000-0000-00006B000000}"/>
    <cellStyle name="20% - Énfasis2 43" xfId="115" xr:uid="{00000000-0005-0000-0000-00006C000000}"/>
    <cellStyle name="20% - Énfasis2 44" xfId="116" xr:uid="{00000000-0005-0000-0000-00006D000000}"/>
    <cellStyle name="20% - Énfasis2 45" xfId="117" xr:uid="{00000000-0005-0000-0000-00006E000000}"/>
    <cellStyle name="20% - Énfasis2 46" xfId="118" xr:uid="{00000000-0005-0000-0000-00006F000000}"/>
    <cellStyle name="20% - Énfasis2 47" xfId="119" xr:uid="{00000000-0005-0000-0000-000070000000}"/>
    <cellStyle name="20% - Énfasis2 48" xfId="120" xr:uid="{00000000-0005-0000-0000-000071000000}"/>
    <cellStyle name="20% - Énfasis2 49" xfId="121" xr:uid="{00000000-0005-0000-0000-000072000000}"/>
    <cellStyle name="20% - Énfasis2 5" xfId="122" xr:uid="{00000000-0005-0000-0000-000073000000}"/>
    <cellStyle name="20% - Énfasis2 50" xfId="123" xr:uid="{00000000-0005-0000-0000-000074000000}"/>
    <cellStyle name="20% - Énfasis2 51" xfId="124" xr:uid="{00000000-0005-0000-0000-000075000000}"/>
    <cellStyle name="20% - Énfasis2 52" xfId="125" xr:uid="{00000000-0005-0000-0000-000076000000}"/>
    <cellStyle name="20% - Énfasis2 53" xfId="126" xr:uid="{00000000-0005-0000-0000-000077000000}"/>
    <cellStyle name="20% - Énfasis2 54" xfId="127" xr:uid="{00000000-0005-0000-0000-000078000000}"/>
    <cellStyle name="20% - Énfasis2 55" xfId="128" xr:uid="{00000000-0005-0000-0000-000079000000}"/>
    <cellStyle name="20% - Énfasis2 56" xfId="129" xr:uid="{00000000-0005-0000-0000-00007A000000}"/>
    <cellStyle name="20% - Énfasis2 57" xfId="130" xr:uid="{00000000-0005-0000-0000-00007B000000}"/>
    <cellStyle name="20% - Énfasis2 58" xfId="131" xr:uid="{00000000-0005-0000-0000-00007C000000}"/>
    <cellStyle name="20% - Énfasis2 59" xfId="132" xr:uid="{00000000-0005-0000-0000-00007D000000}"/>
    <cellStyle name="20% - Énfasis2 6" xfId="133" xr:uid="{00000000-0005-0000-0000-00007E000000}"/>
    <cellStyle name="20% - Énfasis2 60" xfId="134" xr:uid="{00000000-0005-0000-0000-00007F000000}"/>
    <cellStyle name="20% - Énfasis2 61" xfId="135" xr:uid="{00000000-0005-0000-0000-000080000000}"/>
    <cellStyle name="20% - Énfasis2 62" xfId="136" xr:uid="{00000000-0005-0000-0000-000081000000}"/>
    <cellStyle name="20% - Énfasis2 63" xfId="137" xr:uid="{00000000-0005-0000-0000-000082000000}"/>
    <cellStyle name="20% - Énfasis2 64" xfId="138" xr:uid="{00000000-0005-0000-0000-000083000000}"/>
    <cellStyle name="20% - Énfasis2 65" xfId="139" xr:uid="{00000000-0005-0000-0000-000084000000}"/>
    <cellStyle name="20% - Énfasis2 66" xfId="140" xr:uid="{00000000-0005-0000-0000-000085000000}"/>
    <cellStyle name="20% - Énfasis2 67" xfId="141" xr:uid="{00000000-0005-0000-0000-000086000000}"/>
    <cellStyle name="20% - Énfasis2 68" xfId="142" xr:uid="{00000000-0005-0000-0000-000087000000}"/>
    <cellStyle name="20% - Énfasis2 69" xfId="143" xr:uid="{00000000-0005-0000-0000-000088000000}"/>
    <cellStyle name="20% - Énfasis2 7" xfId="144" xr:uid="{00000000-0005-0000-0000-000089000000}"/>
    <cellStyle name="20% - Énfasis2 70" xfId="145" xr:uid="{00000000-0005-0000-0000-00008A000000}"/>
    <cellStyle name="20% - Énfasis2 71" xfId="146" xr:uid="{00000000-0005-0000-0000-00008B000000}"/>
    <cellStyle name="20% - Énfasis2 72" xfId="147" xr:uid="{00000000-0005-0000-0000-00008C000000}"/>
    <cellStyle name="20% - Énfasis2 73" xfId="148" xr:uid="{00000000-0005-0000-0000-00008D000000}"/>
    <cellStyle name="20% - Énfasis2 8" xfId="149" xr:uid="{00000000-0005-0000-0000-00008E000000}"/>
    <cellStyle name="20% - Énfasis2 9" xfId="150" xr:uid="{00000000-0005-0000-0000-00008F000000}"/>
    <cellStyle name="20% - Énfasis3" xfId="1051" builtinId="38" customBuiltin="1"/>
    <cellStyle name="20% - Énfasis3 10" xfId="151" xr:uid="{00000000-0005-0000-0000-000090000000}"/>
    <cellStyle name="20% - Énfasis3 11" xfId="152" xr:uid="{00000000-0005-0000-0000-000091000000}"/>
    <cellStyle name="20% - Énfasis3 12" xfId="153" xr:uid="{00000000-0005-0000-0000-000092000000}"/>
    <cellStyle name="20% - Énfasis3 13" xfId="154" xr:uid="{00000000-0005-0000-0000-000093000000}"/>
    <cellStyle name="20% - Énfasis3 14" xfId="155" xr:uid="{00000000-0005-0000-0000-000094000000}"/>
    <cellStyle name="20% - Énfasis3 15" xfId="156" xr:uid="{00000000-0005-0000-0000-000095000000}"/>
    <cellStyle name="20% - Énfasis3 16" xfId="157" xr:uid="{00000000-0005-0000-0000-000096000000}"/>
    <cellStyle name="20% - Énfasis3 17" xfId="158" xr:uid="{00000000-0005-0000-0000-000097000000}"/>
    <cellStyle name="20% - Énfasis3 18" xfId="159" xr:uid="{00000000-0005-0000-0000-000098000000}"/>
    <cellStyle name="20% - Énfasis3 19" xfId="160" xr:uid="{00000000-0005-0000-0000-000099000000}"/>
    <cellStyle name="20% - Énfasis3 2" xfId="161" xr:uid="{00000000-0005-0000-0000-00009A000000}"/>
    <cellStyle name="20% - Énfasis3 20" xfId="162" xr:uid="{00000000-0005-0000-0000-00009B000000}"/>
    <cellStyle name="20% - Énfasis3 21" xfId="163" xr:uid="{00000000-0005-0000-0000-00009C000000}"/>
    <cellStyle name="20% - Énfasis3 22" xfId="164" xr:uid="{00000000-0005-0000-0000-00009D000000}"/>
    <cellStyle name="20% - Énfasis3 23" xfId="165" xr:uid="{00000000-0005-0000-0000-00009E000000}"/>
    <cellStyle name="20% - Énfasis3 24" xfId="166" xr:uid="{00000000-0005-0000-0000-00009F000000}"/>
    <cellStyle name="20% - Énfasis3 25" xfId="167" xr:uid="{00000000-0005-0000-0000-0000A0000000}"/>
    <cellStyle name="20% - Énfasis3 26" xfId="168" xr:uid="{00000000-0005-0000-0000-0000A1000000}"/>
    <cellStyle name="20% - Énfasis3 27" xfId="169" xr:uid="{00000000-0005-0000-0000-0000A2000000}"/>
    <cellStyle name="20% - Énfasis3 28" xfId="170" xr:uid="{00000000-0005-0000-0000-0000A3000000}"/>
    <cellStyle name="20% - Énfasis3 29" xfId="171" xr:uid="{00000000-0005-0000-0000-0000A4000000}"/>
    <cellStyle name="20% - Énfasis3 3" xfId="172" xr:uid="{00000000-0005-0000-0000-0000A5000000}"/>
    <cellStyle name="20% - Énfasis3 30" xfId="173" xr:uid="{00000000-0005-0000-0000-0000A6000000}"/>
    <cellStyle name="20% - Énfasis3 31" xfId="174" xr:uid="{00000000-0005-0000-0000-0000A7000000}"/>
    <cellStyle name="20% - Énfasis3 32" xfId="175" xr:uid="{00000000-0005-0000-0000-0000A8000000}"/>
    <cellStyle name="20% - Énfasis3 33" xfId="176" xr:uid="{00000000-0005-0000-0000-0000A9000000}"/>
    <cellStyle name="20% - Énfasis3 34" xfId="177" xr:uid="{00000000-0005-0000-0000-0000AA000000}"/>
    <cellStyle name="20% - Énfasis3 35" xfId="178" xr:uid="{00000000-0005-0000-0000-0000AB000000}"/>
    <cellStyle name="20% - Énfasis3 36" xfId="179" xr:uid="{00000000-0005-0000-0000-0000AC000000}"/>
    <cellStyle name="20% - Énfasis3 37" xfId="180" xr:uid="{00000000-0005-0000-0000-0000AD000000}"/>
    <cellStyle name="20% - Énfasis3 38" xfId="181" xr:uid="{00000000-0005-0000-0000-0000AE000000}"/>
    <cellStyle name="20% - Énfasis3 39" xfId="182" xr:uid="{00000000-0005-0000-0000-0000AF000000}"/>
    <cellStyle name="20% - Énfasis3 4" xfId="183" xr:uid="{00000000-0005-0000-0000-0000B0000000}"/>
    <cellStyle name="20% - Énfasis3 40" xfId="184" xr:uid="{00000000-0005-0000-0000-0000B1000000}"/>
    <cellStyle name="20% - Énfasis3 41" xfId="185" xr:uid="{00000000-0005-0000-0000-0000B2000000}"/>
    <cellStyle name="20% - Énfasis3 42" xfId="186" xr:uid="{00000000-0005-0000-0000-0000B3000000}"/>
    <cellStyle name="20% - Énfasis3 43" xfId="187" xr:uid="{00000000-0005-0000-0000-0000B4000000}"/>
    <cellStyle name="20% - Énfasis3 44" xfId="188" xr:uid="{00000000-0005-0000-0000-0000B5000000}"/>
    <cellStyle name="20% - Énfasis3 45" xfId="189" xr:uid="{00000000-0005-0000-0000-0000B6000000}"/>
    <cellStyle name="20% - Énfasis3 46" xfId="190" xr:uid="{00000000-0005-0000-0000-0000B7000000}"/>
    <cellStyle name="20% - Énfasis3 47" xfId="191" xr:uid="{00000000-0005-0000-0000-0000B8000000}"/>
    <cellStyle name="20% - Énfasis3 48" xfId="192" xr:uid="{00000000-0005-0000-0000-0000B9000000}"/>
    <cellStyle name="20% - Énfasis3 49" xfId="193" xr:uid="{00000000-0005-0000-0000-0000BA000000}"/>
    <cellStyle name="20% - Énfasis3 5" xfId="194" xr:uid="{00000000-0005-0000-0000-0000BB000000}"/>
    <cellStyle name="20% - Énfasis3 50" xfId="195" xr:uid="{00000000-0005-0000-0000-0000BC000000}"/>
    <cellStyle name="20% - Énfasis3 51" xfId="196" xr:uid="{00000000-0005-0000-0000-0000BD000000}"/>
    <cellStyle name="20% - Énfasis3 52" xfId="197" xr:uid="{00000000-0005-0000-0000-0000BE000000}"/>
    <cellStyle name="20% - Énfasis3 53" xfId="198" xr:uid="{00000000-0005-0000-0000-0000BF000000}"/>
    <cellStyle name="20% - Énfasis3 54" xfId="199" xr:uid="{00000000-0005-0000-0000-0000C0000000}"/>
    <cellStyle name="20% - Énfasis3 55" xfId="200" xr:uid="{00000000-0005-0000-0000-0000C1000000}"/>
    <cellStyle name="20% - Énfasis3 56" xfId="201" xr:uid="{00000000-0005-0000-0000-0000C2000000}"/>
    <cellStyle name="20% - Énfasis3 57" xfId="202" xr:uid="{00000000-0005-0000-0000-0000C3000000}"/>
    <cellStyle name="20% - Énfasis3 58" xfId="203" xr:uid="{00000000-0005-0000-0000-0000C4000000}"/>
    <cellStyle name="20% - Énfasis3 59" xfId="204" xr:uid="{00000000-0005-0000-0000-0000C5000000}"/>
    <cellStyle name="20% - Énfasis3 6" xfId="205" xr:uid="{00000000-0005-0000-0000-0000C6000000}"/>
    <cellStyle name="20% - Énfasis3 60" xfId="206" xr:uid="{00000000-0005-0000-0000-0000C7000000}"/>
    <cellStyle name="20% - Énfasis3 61" xfId="207" xr:uid="{00000000-0005-0000-0000-0000C8000000}"/>
    <cellStyle name="20% - Énfasis3 62" xfId="208" xr:uid="{00000000-0005-0000-0000-0000C9000000}"/>
    <cellStyle name="20% - Énfasis3 63" xfId="209" xr:uid="{00000000-0005-0000-0000-0000CA000000}"/>
    <cellStyle name="20% - Énfasis3 64" xfId="210" xr:uid="{00000000-0005-0000-0000-0000CB000000}"/>
    <cellStyle name="20% - Énfasis3 65" xfId="211" xr:uid="{00000000-0005-0000-0000-0000CC000000}"/>
    <cellStyle name="20% - Énfasis3 66" xfId="212" xr:uid="{00000000-0005-0000-0000-0000CD000000}"/>
    <cellStyle name="20% - Énfasis3 67" xfId="213" xr:uid="{00000000-0005-0000-0000-0000CE000000}"/>
    <cellStyle name="20% - Énfasis3 68" xfId="214" xr:uid="{00000000-0005-0000-0000-0000CF000000}"/>
    <cellStyle name="20% - Énfasis3 69" xfId="215" xr:uid="{00000000-0005-0000-0000-0000D0000000}"/>
    <cellStyle name="20% - Énfasis3 7" xfId="216" xr:uid="{00000000-0005-0000-0000-0000D1000000}"/>
    <cellStyle name="20% - Énfasis3 70" xfId="217" xr:uid="{00000000-0005-0000-0000-0000D2000000}"/>
    <cellStyle name="20% - Énfasis3 71" xfId="218" xr:uid="{00000000-0005-0000-0000-0000D3000000}"/>
    <cellStyle name="20% - Énfasis3 72" xfId="219" xr:uid="{00000000-0005-0000-0000-0000D4000000}"/>
    <cellStyle name="20% - Énfasis3 73" xfId="220" xr:uid="{00000000-0005-0000-0000-0000D5000000}"/>
    <cellStyle name="20% - Énfasis3 8" xfId="221" xr:uid="{00000000-0005-0000-0000-0000D6000000}"/>
    <cellStyle name="20% - Énfasis3 9" xfId="222" xr:uid="{00000000-0005-0000-0000-0000D7000000}"/>
    <cellStyle name="20% - Énfasis4" xfId="5" builtinId="42" customBuiltin="1"/>
    <cellStyle name="20% - Énfasis4 10" xfId="223" xr:uid="{00000000-0005-0000-0000-0000D9000000}"/>
    <cellStyle name="20% - Énfasis4 11" xfId="224" xr:uid="{00000000-0005-0000-0000-0000DA000000}"/>
    <cellStyle name="20% - Énfasis4 12" xfId="225" xr:uid="{00000000-0005-0000-0000-0000DB000000}"/>
    <cellStyle name="20% - Énfasis4 13" xfId="226" xr:uid="{00000000-0005-0000-0000-0000DC000000}"/>
    <cellStyle name="20% - Énfasis4 14" xfId="227" xr:uid="{00000000-0005-0000-0000-0000DD000000}"/>
    <cellStyle name="20% - Énfasis4 15" xfId="228" xr:uid="{00000000-0005-0000-0000-0000DE000000}"/>
    <cellStyle name="20% - Énfasis4 16" xfId="229" xr:uid="{00000000-0005-0000-0000-0000DF000000}"/>
    <cellStyle name="20% - Énfasis4 17" xfId="230" xr:uid="{00000000-0005-0000-0000-0000E0000000}"/>
    <cellStyle name="20% - Énfasis4 18" xfId="231" xr:uid="{00000000-0005-0000-0000-0000E1000000}"/>
    <cellStyle name="20% - Énfasis4 19" xfId="232" xr:uid="{00000000-0005-0000-0000-0000E2000000}"/>
    <cellStyle name="20% - Énfasis4 2" xfId="233" xr:uid="{00000000-0005-0000-0000-0000E3000000}"/>
    <cellStyle name="20% - Énfasis4 20" xfId="234" xr:uid="{00000000-0005-0000-0000-0000E4000000}"/>
    <cellStyle name="20% - Énfasis4 21" xfId="235" xr:uid="{00000000-0005-0000-0000-0000E5000000}"/>
    <cellStyle name="20% - Énfasis4 22" xfId="236" xr:uid="{00000000-0005-0000-0000-0000E6000000}"/>
    <cellStyle name="20% - Énfasis4 23" xfId="237" xr:uid="{00000000-0005-0000-0000-0000E7000000}"/>
    <cellStyle name="20% - Énfasis4 24" xfId="238" xr:uid="{00000000-0005-0000-0000-0000E8000000}"/>
    <cellStyle name="20% - Énfasis4 25" xfId="239" xr:uid="{00000000-0005-0000-0000-0000E9000000}"/>
    <cellStyle name="20% - Énfasis4 26" xfId="240" xr:uid="{00000000-0005-0000-0000-0000EA000000}"/>
    <cellStyle name="20% - Énfasis4 27" xfId="241" xr:uid="{00000000-0005-0000-0000-0000EB000000}"/>
    <cellStyle name="20% - Énfasis4 28" xfId="242" xr:uid="{00000000-0005-0000-0000-0000EC000000}"/>
    <cellStyle name="20% - Énfasis4 29" xfId="243" xr:uid="{00000000-0005-0000-0000-0000ED000000}"/>
    <cellStyle name="20% - Énfasis4 3" xfId="244" xr:uid="{00000000-0005-0000-0000-0000EE000000}"/>
    <cellStyle name="20% - Énfasis4 30" xfId="245" xr:uid="{00000000-0005-0000-0000-0000EF000000}"/>
    <cellStyle name="20% - Énfasis4 31" xfId="246" xr:uid="{00000000-0005-0000-0000-0000F0000000}"/>
    <cellStyle name="20% - Énfasis4 32" xfId="247" xr:uid="{00000000-0005-0000-0000-0000F1000000}"/>
    <cellStyle name="20% - Énfasis4 33" xfId="248" xr:uid="{00000000-0005-0000-0000-0000F2000000}"/>
    <cellStyle name="20% - Énfasis4 34" xfId="249" xr:uid="{00000000-0005-0000-0000-0000F3000000}"/>
    <cellStyle name="20% - Énfasis4 35" xfId="250" xr:uid="{00000000-0005-0000-0000-0000F4000000}"/>
    <cellStyle name="20% - Énfasis4 36" xfId="251" xr:uid="{00000000-0005-0000-0000-0000F5000000}"/>
    <cellStyle name="20% - Énfasis4 37" xfId="252" xr:uid="{00000000-0005-0000-0000-0000F6000000}"/>
    <cellStyle name="20% - Énfasis4 38" xfId="253" xr:uid="{00000000-0005-0000-0000-0000F7000000}"/>
    <cellStyle name="20% - Énfasis4 39" xfId="254" xr:uid="{00000000-0005-0000-0000-0000F8000000}"/>
    <cellStyle name="20% - Énfasis4 4" xfId="255" xr:uid="{00000000-0005-0000-0000-0000F9000000}"/>
    <cellStyle name="20% - Énfasis4 40" xfId="256" xr:uid="{00000000-0005-0000-0000-0000FA000000}"/>
    <cellStyle name="20% - Énfasis4 41" xfId="257" xr:uid="{00000000-0005-0000-0000-0000FB000000}"/>
    <cellStyle name="20% - Énfasis4 42" xfId="258" xr:uid="{00000000-0005-0000-0000-0000FC000000}"/>
    <cellStyle name="20% - Énfasis4 43" xfId="259" xr:uid="{00000000-0005-0000-0000-0000FD000000}"/>
    <cellStyle name="20% - Énfasis4 44" xfId="260" xr:uid="{00000000-0005-0000-0000-0000FE000000}"/>
    <cellStyle name="20% - Énfasis4 45" xfId="261" xr:uid="{00000000-0005-0000-0000-0000FF000000}"/>
    <cellStyle name="20% - Énfasis4 46" xfId="262" xr:uid="{00000000-0005-0000-0000-000000010000}"/>
    <cellStyle name="20% - Énfasis4 47" xfId="263" xr:uid="{00000000-0005-0000-0000-000001010000}"/>
    <cellStyle name="20% - Énfasis4 48" xfId="264" xr:uid="{00000000-0005-0000-0000-000002010000}"/>
    <cellStyle name="20% - Énfasis4 49" xfId="265" xr:uid="{00000000-0005-0000-0000-000003010000}"/>
    <cellStyle name="20% - Énfasis4 5" xfId="266" xr:uid="{00000000-0005-0000-0000-000004010000}"/>
    <cellStyle name="20% - Énfasis4 50" xfId="267" xr:uid="{00000000-0005-0000-0000-000005010000}"/>
    <cellStyle name="20% - Énfasis4 51" xfId="268" xr:uid="{00000000-0005-0000-0000-000006010000}"/>
    <cellStyle name="20% - Énfasis4 52" xfId="269" xr:uid="{00000000-0005-0000-0000-000007010000}"/>
    <cellStyle name="20% - Énfasis4 53" xfId="270" xr:uid="{00000000-0005-0000-0000-000008010000}"/>
    <cellStyle name="20% - Énfasis4 54" xfId="271" xr:uid="{00000000-0005-0000-0000-000009010000}"/>
    <cellStyle name="20% - Énfasis4 55" xfId="272" xr:uid="{00000000-0005-0000-0000-00000A010000}"/>
    <cellStyle name="20% - Énfasis4 56" xfId="273" xr:uid="{00000000-0005-0000-0000-00000B010000}"/>
    <cellStyle name="20% - Énfasis4 57" xfId="274" xr:uid="{00000000-0005-0000-0000-00000C010000}"/>
    <cellStyle name="20% - Énfasis4 58" xfId="275" xr:uid="{00000000-0005-0000-0000-00000D010000}"/>
    <cellStyle name="20% - Énfasis4 59" xfId="276" xr:uid="{00000000-0005-0000-0000-00000E010000}"/>
    <cellStyle name="20% - Énfasis4 6" xfId="277" xr:uid="{00000000-0005-0000-0000-00000F010000}"/>
    <cellStyle name="20% - Énfasis4 60" xfId="278" xr:uid="{00000000-0005-0000-0000-000010010000}"/>
    <cellStyle name="20% - Énfasis4 61" xfId="279" xr:uid="{00000000-0005-0000-0000-000011010000}"/>
    <cellStyle name="20% - Énfasis4 62" xfId="280" xr:uid="{00000000-0005-0000-0000-000012010000}"/>
    <cellStyle name="20% - Énfasis4 63" xfId="281" xr:uid="{00000000-0005-0000-0000-000013010000}"/>
    <cellStyle name="20% - Énfasis4 64" xfId="282" xr:uid="{00000000-0005-0000-0000-000014010000}"/>
    <cellStyle name="20% - Énfasis4 65" xfId="283" xr:uid="{00000000-0005-0000-0000-000015010000}"/>
    <cellStyle name="20% - Énfasis4 66" xfId="284" xr:uid="{00000000-0005-0000-0000-000016010000}"/>
    <cellStyle name="20% - Énfasis4 67" xfId="285" xr:uid="{00000000-0005-0000-0000-000017010000}"/>
    <cellStyle name="20% - Énfasis4 68" xfId="286" xr:uid="{00000000-0005-0000-0000-000018010000}"/>
    <cellStyle name="20% - Énfasis4 69" xfId="287" xr:uid="{00000000-0005-0000-0000-000019010000}"/>
    <cellStyle name="20% - Énfasis4 7" xfId="288" xr:uid="{00000000-0005-0000-0000-00001A010000}"/>
    <cellStyle name="20% - Énfasis4 70" xfId="289" xr:uid="{00000000-0005-0000-0000-00001B010000}"/>
    <cellStyle name="20% - Énfasis4 71" xfId="290" xr:uid="{00000000-0005-0000-0000-00001C010000}"/>
    <cellStyle name="20% - Énfasis4 72" xfId="291" xr:uid="{00000000-0005-0000-0000-00001D010000}"/>
    <cellStyle name="20% - Énfasis4 73" xfId="292" xr:uid="{00000000-0005-0000-0000-00001E010000}"/>
    <cellStyle name="20% - Énfasis4 8" xfId="293" xr:uid="{00000000-0005-0000-0000-00001F010000}"/>
    <cellStyle name="20% - Énfasis4 9" xfId="294" xr:uid="{00000000-0005-0000-0000-000020010000}"/>
    <cellStyle name="20% - Énfasis5" xfId="1058" builtinId="46" customBuiltin="1"/>
    <cellStyle name="20% - Énfasis5 10" xfId="295" xr:uid="{00000000-0005-0000-0000-000021010000}"/>
    <cellStyle name="20% - Énfasis5 11" xfId="296" xr:uid="{00000000-0005-0000-0000-000022010000}"/>
    <cellStyle name="20% - Énfasis5 12" xfId="297" xr:uid="{00000000-0005-0000-0000-000023010000}"/>
    <cellStyle name="20% - Énfasis5 13" xfId="298" xr:uid="{00000000-0005-0000-0000-000024010000}"/>
    <cellStyle name="20% - Énfasis5 14" xfId="299" xr:uid="{00000000-0005-0000-0000-000025010000}"/>
    <cellStyle name="20% - Énfasis5 15" xfId="300" xr:uid="{00000000-0005-0000-0000-000026010000}"/>
    <cellStyle name="20% - Énfasis5 16" xfId="301" xr:uid="{00000000-0005-0000-0000-000027010000}"/>
    <cellStyle name="20% - Énfasis5 17" xfId="302" xr:uid="{00000000-0005-0000-0000-000028010000}"/>
    <cellStyle name="20% - Énfasis5 18" xfId="303" xr:uid="{00000000-0005-0000-0000-000029010000}"/>
    <cellStyle name="20% - Énfasis5 19" xfId="304" xr:uid="{00000000-0005-0000-0000-00002A010000}"/>
    <cellStyle name="20% - Énfasis5 2" xfId="305" xr:uid="{00000000-0005-0000-0000-00002B010000}"/>
    <cellStyle name="20% - Énfasis5 20" xfId="306" xr:uid="{00000000-0005-0000-0000-00002C010000}"/>
    <cellStyle name="20% - Énfasis5 21" xfId="307" xr:uid="{00000000-0005-0000-0000-00002D010000}"/>
    <cellStyle name="20% - Énfasis5 22" xfId="308" xr:uid="{00000000-0005-0000-0000-00002E010000}"/>
    <cellStyle name="20% - Énfasis5 23" xfId="309" xr:uid="{00000000-0005-0000-0000-00002F010000}"/>
    <cellStyle name="20% - Énfasis5 24" xfId="310" xr:uid="{00000000-0005-0000-0000-000030010000}"/>
    <cellStyle name="20% - Énfasis5 25" xfId="311" xr:uid="{00000000-0005-0000-0000-000031010000}"/>
    <cellStyle name="20% - Énfasis5 26" xfId="312" xr:uid="{00000000-0005-0000-0000-000032010000}"/>
    <cellStyle name="20% - Énfasis5 27" xfId="313" xr:uid="{00000000-0005-0000-0000-000033010000}"/>
    <cellStyle name="20% - Énfasis5 28" xfId="314" xr:uid="{00000000-0005-0000-0000-000034010000}"/>
    <cellStyle name="20% - Énfasis5 29" xfId="315" xr:uid="{00000000-0005-0000-0000-000035010000}"/>
    <cellStyle name="20% - Énfasis5 3" xfId="316" xr:uid="{00000000-0005-0000-0000-000036010000}"/>
    <cellStyle name="20% - Énfasis5 30" xfId="317" xr:uid="{00000000-0005-0000-0000-000037010000}"/>
    <cellStyle name="20% - Énfasis5 31" xfId="318" xr:uid="{00000000-0005-0000-0000-000038010000}"/>
    <cellStyle name="20% - Énfasis5 32" xfId="319" xr:uid="{00000000-0005-0000-0000-000039010000}"/>
    <cellStyle name="20% - Énfasis5 33" xfId="320" xr:uid="{00000000-0005-0000-0000-00003A010000}"/>
    <cellStyle name="20% - Énfasis5 34" xfId="321" xr:uid="{00000000-0005-0000-0000-00003B010000}"/>
    <cellStyle name="20% - Énfasis5 35" xfId="322" xr:uid="{00000000-0005-0000-0000-00003C010000}"/>
    <cellStyle name="20% - Énfasis5 36" xfId="323" xr:uid="{00000000-0005-0000-0000-00003D010000}"/>
    <cellStyle name="20% - Énfasis5 37" xfId="324" xr:uid="{00000000-0005-0000-0000-00003E010000}"/>
    <cellStyle name="20% - Énfasis5 38" xfId="325" xr:uid="{00000000-0005-0000-0000-00003F010000}"/>
    <cellStyle name="20% - Énfasis5 39" xfId="326" xr:uid="{00000000-0005-0000-0000-000040010000}"/>
    <cellStyle name="20% - Énfasis5 4" xfId="327" xr:uid="{00000000-0005-0000-0000-000041010000}"/>
    <cellStyle name="20% - Énfasis5 40" xfId="328" xr:uid="{00000000-0005-0000-0000-000042010000}"/>
    <cellStyle name="20% - Énfasis5 41" xfId="329" xr:uid="{00000000-0005-0000-0000-000043010000}"/>
    <cellStyle name="20% - Énfasis5 42" xfId="330" xr:uid="{00000000-0005-0000-0000-000044010000}"/>
    <cellStyle name="20% - Énfasis5 43" xfId="331" xr:uid="{00000000-0005-0000-0000-000045010000}"/>
    <cellStyle name="20% - Énfasis5 44" xfId="332" xr:uid="{00000000-0005-0000-0000-000046010000}"/>
    <cellStyle name="20% - Énfasis5 45" xfId="333" xr:uid="{00000000-0005-0000-0000-000047010000}"/>
    <cellStyle name="20% - Énfasis5 46" xfId="334" xr:uid="{00000000-0005-0000-0000-000048010000}"/>
    <cellStyle name="20% - Énfasis5 47" xfId="335" xr:uid="{00000000-0005-0000-0000-000049010000}"/>
    <cellStyle name="20% - Énfasis5 48" xfId="336" xr:uid="{00000000-0005-0000-0000-00004A010000}"/>
    <cellStyle name="20% - Énfasis5 49" xfId="337" xr:uid="{00000000-0005-0000-0000-00004B010000}"/>
    <cellStyle name="20% - Énfasis5 5" xfId="338" xr:uid="{00000000-0005-0000-0000-00004C010000}"/>
    <cellStyle name="20% - Énfasis5 50" xfId="339" xr:uid="{00000000-0005-0000-0000-00004D010000}"/>
    <cellStyle name="20% - Énfasis5 51" xfId="340" xr:uid="{00000000-0005-0000-0000-00004E010000}"/>
    <cellStyle name="20% - Énfasis5 52" xfId="341" xr:uid="{00000000-0005-0000-0000-00004F010000}"/>
    <cellStyle name="20% - Énfasis5 53" xfId="342" xr:uid="{00000000-0005-0000-0000-000050010000}"/>
    <cellStyle name="20% - Énfasis5 54" xfId="343" xr:uid="{00000000-0005-0000-0000-000051010000}"/>
    <cellStyle name="20% - Énfasis5 55" xfId="344" xr:uid="{00000000-0005-0000-0000-000052010000}"/>
    <cellStyle name="20% - Énfasis5 56" xfId="345" xr:uid="{00000000-0005-0000-0000-000053010000}"/>
    <cellStyle name="20% - Énfasis5 57" xfId="346" xr:uid="{00000000-0005-0000-0000-000054010000}"/>
    <cellStyle name="20% - Énfasis5 58" xfId="347" xr:uid="{00000000-0005-0000-0000-000055010000}"/>
    <cellStyle name="20% - Énfasis5 59" xfId="348" xr:uid="{00000000-0005-0000-0000-000056010000}"/>
    <cellStyle name="20% - Énfasis5 6" xfId="349" xr:uid="{00000000-0005-0000-0000-000057010000}"/>
    <cellStyle name="20% - Énfasis5 60" xfId="350" xr:uid="{00000000-0005-0000-0000-000058010000}"/>
    <cellStyle name="20% - Énfasis5 61" xfId="351" xr:uid="{00000000-0005-0000-0000-000059010000}"/>
    <cellStyle name="20% - Énfasis5 62" xfId="352" xr:uid="{00000000-0005-0000-0000-00005A010000}"/>
    <cellStyle name="20% - Énfasis5 63" xfId="353" xr:uid="{00000000-0005-0000-0000-00005B010000}"/>
    <cellStyle name="20% - Énfasis5 64" xfId="354" xr:uid="{00000000-0005-0000-0000-00005C010000}"/>
    <cellStyle name="20% - Énfasis5 65" xfId="355" xr:uid="{00000000-0005-0000-0000-00005D010000}"/>
    <cellStyle name="20% - Énfasis5 66" xfId="356" xr:uid="{00000000-0005-0000-0000-00005E010000}"/>
    <cellStyle name="20% - Énfasis5 67" xfId="357" xr:uid="{00000000-0005-0000-0000-00005F010000}"/>
    <cellStyle name="20% - Énfasis5 68" xfId="358" xr:uid="{00000000-0005-0000-0000-000060010000}"/>
    <cellStyle name="20% - Énfasis5 69" xfId="359" xr:uid="{00000000-0005-0000-0000-000061010000}"/>
    <cellStyle name="20% - Énfasis5 7" xfId="360" xr:uid="{00000000-0005-0000-0000-000062010000}"/>
    <cellStyle name="20% - Énfasis5 70" xfId="361" xr:uid="{00000000-0005-0000-0000-000063010000}"/>
    <cellStyle name="20% - Énfasis5 71" xfId="362" xr:uid="{00000000-0005-0000-0000-000064010000}"/>
    <cellStyle name="20% - Énfasis5 72" xfId="363" xr:uid="{00000000-0005-0000-0000-000065010000}"/>
    <cellStyle name="20% - Énfasis5 73" xfId="364" xr:uid="{00000000-0005-0000-0000-000066010000}"/>
    <cellStyle name="20% - Énfasis5 8" xfId="365" xr:uid="{00000000-0005-0000-0000-000067010000}"/>
    <cellStyle name="20% - Énfasis5 9" xfId="366" xr:uid="{00000000-0005-0000-0000-000068010000}"/>
    <cellStyle name="20% - Énfasis6" xfId="1062" builtinId="50" customBuiltin="1"/>
    <cellStyle name="20% - Énfasis6 10" xfId="367" xr:uid="{00000000-0005-0000-0000-000069010000}"/>
    <cellStyle name="20% - Énfasis6 11" xfId="368" xr:uid="{00000000-0005-0000-0000-00006A010000}"/>
    <cellStyle name="20% - Énfasis6 12" xfId="369" xr:uid="{00000000-0005-0000-0000-00006B010000}"/>
    <cellStyle name="20% - Énfasis6 13" xfId="370" xr:uid="{00000000-0005-0000-0000-00006C010000}"/>
    <cellStyle name="20% - Énfasis6 14" xfId="371" xr:uid="{00000000-0005-0000-0000-00006D010000}"/>
    <cellStyle name="20% - Énfasis6 15" xfId="372" xr:uid="{00000000-0005-0000-0000-00006E010000}"/>
    <cellStyle name="20% - Énfasis6 16" xfId="373" xr:uid="{00000000-0005-0000-0000-00006F010000}"/>
    <cellStyle name="20% - Énfasis6 17" xfId="374" xr:uid="{00000000-0005-0000-0000-000070010000}"/>
    <cellStyle name="20% - Énfasis6 18" xfId="375" xr:uid="{00000000-0005-0000-0000-000071010000}"/>
    <cellStyle name="20% - Énfasis6 19" xfId="376" xr:uid="{00000000-0005-0000-0000-000072010000}"/>
    <cellStyle name="20% - Énfasis6 2" xfId="377" xr:uid="{00000000-0005-0000-0000-000073010000}"/>
    <cellStyle name="20% - Énfasis6 20" xfId="378" xr:uid="{00000000-0005-0000-0000-000074010000}"/>
    <cellStyle name="20% - Énfasis6 21" xfId="379" xr:uid="{00000000-0005-0000-0000-000075010000}"/>
    <cellStyle name="20% - Énfasis6 22" xfId="380" xr:uid="{00000000-0005-0000-0000-000076010000}"/>
    <cellStyle name="20% - Énfasis6 23" xfId="381" xr:uid="{00000000-0005-0000-0000-000077010000}"/>
    <cellStyle name="20% - Énfasis6 24" xfId="382" xr:uid="{00000000-0005-0000-0000-000078010000}"/>
    <cellStyle name="20% - Énfasis6 25" xfId="383" xr:uid="{00000000-0005-0000-0000-000079010000}"/>
    <cellStyle name="20% - Énfasis6 26" xfId="384" xr:uid="{00000000-0005-0000-0000-00007A010000}"/>
    <cellStyle name="20% - Énfasis6 27" xfId="385" xr:uid="{00000000-0005-0000-0000-00007B010000}"/>
    <cellStyle name="20% - Énfasis6 28" xfId="386" xr:uid="{00000000-0005-0000-0000-00007C010000}"/>
    <cellStyle name="20% - Énfasis6 29" xfId="387" xr:uid="{00000000-0005-0000-0000-00007D010000}"/>
    <cellStyle name="20% - Énfasis6 3" xfId="388" xr:uid="{00000000-0005-0000-0000-00007E010000}"/>
    <cellStyle name="20% - Énfasis6 30" xfId="389" xr:uid="{00000000-0005-0000-0000-00007F010000}"/>
    <cellStyle name="20% - Énfasis6 31" xfId="390" xr:uid="{00000000-0005-0000-0000-000080010000}"/>
    <cellStyle name="20% - Énfasis6 32" xfId="391" xr:uid="{00000000-0005-0000-0000-000081010000}"/>
    <cellStyle name="20% - Énfasis6 33" xfId="392" xr:uid="{00000000-0005-0000-0000-000082010000}"/>
    <cellStyle name="20% - Énfasis6 34" xfId="393" xr:uid="{00000000-0005-0000-0000-000083010000}"/>
    <cellStyle name="20% - Énfasis6 35" xfId="394" xr:uid="{00000000-0005-0000-0000-000084010000}"/>
    <cellStyle name="20% - Énfasis6 36" xfId="395" xr:uid="{00000000-0005-0000-0000-000085010000}"/>
    <cellStyle name="20% - Énfasis6 37" xfId="396" xr:uid="{00000000-0005-0000-0000-000086010000}"/>
    <cellStyle name="20% - Énfasis6 38" xfId="397" xr:uid="{00000000-0005-0000-0000-000087010000}"/>
    <cellStyle name="20% - Énfasis6 39" xfId="398" xr:uid="{00000000-0005-0000-0000-000088010000}"/>
    <cellStyle name="20% - Énfasis6 4" xfId="399" xr:uid="{00000000-0005-0000-0000-000089010000}"/>
    <cellStyle name="20% - Énfasis6 40" xfId="400" xr:uid="{00000000-0005-0000-0000-00008A010000}"/>
    <cellStyle name="20% - Énfasis6 41" xfId="401" xr:uid="{00000000-0005-0000-0000-00008B010000}"/>
    <cellStyle name="20% - Énfasis6 42" xfId="402" xr:uid="{00000000-0005-0000-0000-00008C010000}"/>
    <cellStyle name="20% - Énfasis6 43" xfId="403" xr:uid="{00000000-0005-0000-0000-00008D010000}"/>
    <cellStyle name="20% - Énfasis6 44" xfId="404" xr:uid="{00000000-0005-0000-0000-00008E010000}"/>
    <cellStyle name="20% - Énfasis6 45" xfId="405" xr:uid="{00000000-0005-0000-0000-00008F010000}"/>
    <cellStyle name="20% - Énfasis6 46" xfId="406" xr:uid="{00000000-0005-0000-0000-000090010000}"/>
    <cellStyle name="20% - Énfasis6 47" xfId="407" xr:uid="{00000000-0005-0000-0000-000091010000}"/>
    <cellStyle name="20% - Énfasis6 48" xfId="408" xr:uid="{00000000-0005-0000-0000-000092010000}"/>
    <cellStyle name="20% - Énfasis6 49" xfId="409" xr:uid="{00000000-0005-0000-0000-000093010000}"/>
    <cellStyle name="20% - Énfasis6 5" xfId="410" xr:uid="{00000000-0005-0000-0000-000094010000}"/>
    <cellStyle name="20% - Énfasis6 50" xfId="411" xr:uid="{00000000-0005-0000-0000-000095010000}"/>
    <cellStyle name="20% - Énfasis6 51" xfId="412" xr:uid="{00000000-0005-0000-0000-000096010000}"/>
    <cellStyle name="20% - Énfasis6 52" xfId="413" xr:uid="{00000000-0005-0000-0000-000097010000}"/>
    <cellStyle name="20% - Énfasis6 53" xfId="414" xr:uid="{00000000-0005-0000-0000-000098010000}"/>
    <cellStyle name="20% - Énfasis6 54" xfId="415" xr:uid="{00000000-0005-0000-0000-000099010000}"/>
    <cellStyle name="20% - Énfasis6 55" xfId="416" xr:uid="{00000000-0005-0000-0000-00009A010000}"/>
    <cellStyle name="20% - Énfasis6 56" xfId="417" xr:uid="{00000000-0005-0000-0000-00009B010000}"/>
    <cellStyle name="20% - Énfasis6 57" xfId="418" xr:uid="{00000000-0005-0000-0000-00009C010000}"/>
    <cellStyle name="20% - Énfasis6 58" xfId="419" xr:uid="{00000000-0005-0000-0000-00009D010000}"/>
    <cellStyle name="20% - Énfasis6 59" xfId="420" xr:uid="{00000000-0005-0000-0000-00009E010000}"/>
    <cellStyle name="20% - Énfasis6 6" xfId="421" xr:uid="{00000000-0005-0000-0000-00009F010000}"/>
    <cellStyle name="20% - Énfasis6 60" xfId="422" xr:uid="{00000000-0005-0000-0000-0000A0010000}"/>
    <cellStyle name="20% - Énfasis6 61" xfId="423" xr:uid="{00000000-0005-0000-0000-0000A1010000}"/>
    <cellStyle name="20% - Énfasis6 62" xfId="424" xr:uid="{00000000-0005-0000-0000-0000A2010000}"/>
    <cellStyle name="20% - Énfasis6 63" xfId="425" xr:uid="{00000000-0005-0000-0000-0000A3010000}"/>
    <cellStyle name="20% - Énfasis6 64" xfId="426" xr:uid="{00000000-0005-0000-0000-0000A4010000}"/>
    <cellStyle name="20% - Énfasis6 65" xfId="427" xr:uid="{00000000-0005-0000-0000-0000A5010000}"/>
    <cellStyle name="20% - Énfasis6 66" xfId="428" xr:uid="{00000000-0005-0000-0000-0000A6010000}"/>
    <cellStyle name="20% - Énfasis6 67" xfId="429" xr:uid="{00000000-0005-0000-0000-0000A7010000}"/>
    <cellStyle name="20% - Énfasis6 68" xfId="430" xr:uid="{00000000-0005-0000-0000-0000A8010000}"/>
    <cellStyle name="20% - Énfasis6 69" xfId="431" xr:uid="{00000000-0005-0000-0000-0000A9010000}"/>
    <cellStyle name="20% - Énfasis6 7" xfId="432" xr:uid="{00000000-0005-0000-0000-0000AA010000}"/>
    <cellStyle name="20% - Énfasis6 70" xfId="433" xr:uid="{00000000-0005-0000-0000-0000AB010000}"/>
    <cellStyle name="20% - Énfasis6 71" xfId="434" xr:uid="{00000000-0005-0000-0000-0000AC010000}"/>
    <cellStyle name="20% - Énfasis6 72" xfId="435" xr:uid="{00000000-0005-0000-0000-0000AD010000}"/>
    <cellStyle name="20% - Énfasis6 73" xfId="436" xr:uid="{00000000-0005-0000-0000-0000AE010000}"/>
    <cellStyle name="20% - Énfasis6 8" xfId="437" xr:uid="{00000000-0005-0000-0000-0000AF010000}"/>
    <cellStyle name="20% - Énfasis6 9" xfId="438" xr:uid="{00000000-0005-0000-0000-0000B0010000}"/>
    <cellStyle name="40% - Énfasis1" xfId="1044" builtinId="31" customBuiltin="1"/>
    <cellStyle name="40% - Énfasis1 10" xfId="439" xr:uid="{00000000-0005-0000-0000-0000B1010000}"/>
    <cellStyle name="40% - Énfasis1 11" xfId="440" xr:uid="{00000000-0005-0000-0000-0000B2010000}"/>
    <cellStyle name="40% - Énfasis1 12" xfId="441" xr:uid="{00000000-0005-0000-0000-0000B3010000}"/>
    <cellStyle name="40% - Énfasis1 13" xfId="442" xr:uid="{00000000-0005-0000-0000-0000B4010000}"/>
    <cellStyle name="40% - Énfasis1 14" xfId="443" xr:uid="{00000000-0005-0000-0000-0000B5010000}"/>
    <cellStyle name="40% - Énfasis1 15" xfId="444" xr:uid="{00000000-0005-0000-0000-0000B6010000}"/>
    <cellStyle name="40% - Énfasis1 16" xfId="445" xr:uid="{00000000-0005-0000-0000-0000B7010000}"/>
    <cellStyle name="40% - Énfasis1 17" xfId="446" xr:uid="{00000000-0005-0000-0000-0000B8010000}"/>
    <cellStyle name="40% - Énfasis1 18" xfId="447" xr:uid="{00000000-0005-0000-0000-0000B9010000}"/>
    <cellStyle name="40% - Énfasis1 19" xfId="448" xr:uid="{00000000-0005-0000-0000-0000BA010000}"/>
    <cellStyle name="40% - Énfasis1 2" xfId="449" xr:uid="{00000000-0005-0000-0000-0000BB010000}"/>
    <cellStyle name="40% - Énfasis1 20" xfId="450" xr:uid="{00000000-0005-0000-0000-0000BC010000}"/>
    <cellStyle name="40% - Énfasis1 21" xfId="451" xr:uid="{00000000-0005-0000-0000-0000BD010000}"/>
    <cellStyle name="40% - Énfasis1 22" xfId="452" xr:uid="{00000000-0005-0000-0000-0000BE010000}"/>
    <cellStyle name="40% - Énfasis1 23" xfId="453" xr:uid="{00000000-0005-0000-0000-0000BF010000}"/>
    <cellStyle name="40% - Énfasis1 24" xfId="454" xr:uid="{00000000-0005-0000-0000-0000C0010000}"/>
    <cellStyle name="40% - Énfasis1 25" xfId="455" xr:uid="{00000000-0005-0000-0000-0000C1010000}"/>
    <cellStyle name="40% - Énfasis1 26" xfId="456" xr:uid="{00000000-0005-0000-0000-0000C2010000}"/>
    <cellStyle name="40% - Énfasis1 27" xfId="457" xr:uid="{00000000-0005-0000-0000-0000C3010000}"/>
    <cellStyle name="40% - Énfasis1 28" xfId="458" xr:uid="{00000000-0005-0000-0000-0000C4010000}"/>
    <cellStyle name="40% - Énfasis1 29" xfId="459" xr:uid="{00000000-0005-0000-0000-0000C5010000}"/>
    <cellStyle name="40% - Énfasis1 3" xfId="460" xr:uid="{00000000-0005-0000-0000-0000C6010000}"/>
    <cellStyle name="40% - Énfasis1 30" xfId="461" xr:uid="{00000000-0005-0000-0000-0000C7010000}"/>
    <cellStyle name="40% - Énfasis1 31" xfId="462" xr:uid="{00000000-0005-0000-0000-0000C8010000}"/>
    <cellStyle name="40% - Énfasis1 32" xfId="463" xr:uid="{00000000-0005-0000-0000-0000C9010000}"/>
    <cellStyle name="40% - Énfasis1 33" xfId="464" xr:uid="{00000000-0005-0000-0000-0000CA010000}"/>
    <cellStyle name="40% - Énfasis1 34" xfId="465" xr:uid="{00000000-0005-0000-0000-0000CB010000}"/>
    <cellStyle name="40% - Énfasis1 35" xfId="466" xr:uid="{00000000-0005-0000-0000-0000CC010000}"/>
    <cellStyle name="40% - Énfasis1 36" xfId="467" xr:uid="{00000000-0005-0000-0000-0000CD010000}"/>
    <cellStyle name="40% - Énfasis1 37" xfId="468" xr:uid="{00000000-0005-0000-0000-0000CE010000}"/>
    <cellStyle name="40% - Énfasis1 38" xfId="469" xr:uid="{00000000-0005-0000-0000-0000CF010000}"/>
    <cellStyle name="40% - Énfasis1 39" xfId="470" xr:uid="{00000000-0005-0000-0000-0000D0010000}"/>
    <cellStyle name="40% - Énfasis1 4" xfId="471" xr:uid="{00000000-0005-0000-0000-0000D1010000}"/>
    <cellStyle name="40% - Énfasis1 40" xfId="472" xr:uid="{00000000-0005-0000-0000-0000D2010000}"/>
    <cellStyle name="40% - Énfasis1 41" xfId="473" xr:uid="{00000000-0005-0000-0000-0000D3010000}"/>
    <cellStyle name="40% - Énfasis1 42" xfId="474" xr:uid="{00000000-0005-0000-0000-0000D4010000}"/>
    <cellStyle name="40% - Énfasis1 43" xfId="475" xr:uid="{00000000-0005-0000-0000-0000D5010000}"/>
    <cellStyle name="40% - Énfasis1 44" xfId="476" xr:uid="{00000000-0005-0000-0000-0000D6010000}"/>
    <cellStyle name="40% - Énfasis1 45" xfId="477" xr:uid="{00000000-0005-0000-0000-0000D7010000}"/>
    <cellStyle name="40% - Énfasis1 46" xfId="478" xr:uid="{00000000-0005-0000-0000-0000D8010000}"/>
    <cellStyle name="40% - Énfasis1 47" xfId="479" xr:uid="{00000000-0005-0000-0000-0000D9010000}"/>
    <cellStyle name="40% - Énfasis1 48" xfId="480" xr:uid="{00000000-0005-0000-0000-0000DA010000}"/>
    <cellStyle name="40% - Énfasis1 49" xfId="481" xr:uid="{00000000-0005-0000-0000-0000DB010000}"/>
    <cellStyle name="40% - Énfasis1 5" xfId="482" xr:uid="{00000000-0005-0000-0000-0000DC010000}"/>
    <cellStyle name="40% - Énfasis1 50" xfId="483" xr:uid="{00000000-0005-0000-0000-0000DD010000}"/>
    <cellStyle name="40% - Énfasis1 51" xfId="484" xr:uid="{00000000-0005-0000-0000-0000DE010000}"/>
    <cellStyle name="40% - Énfasis1 52" xfId="485" xr:uid="{00000000-0005-0000-0000-0000DF010000}"/>
    <cellStyle name="40% - Énfasis1 53" xfId="486" xr:uid="{00000000-0005-0000-0000-0000E0010000}"/>
    <cellStyle name="40% - Énfasis1 54" xfId="487" xr:uid="{00000000-0005-0000-0000-0000E1010000}"/>
    <cellStyle name="40% - Énfasis1 55" xfId="488" xr:uid="{00000000-0005-0000-0000-0000E2010000}"/>
    <cellStyle name="40% - Énfasis1 56" xfId="489" xr:uid="{00000000-0005-0000-0000-0000E3010000}"/>
    <cellStyle name="40% - Énfasis1 57" xfId="490" xr:uid="{00000000-0005-0000-0000-0000E4010000}"/>
    <cellStyle name="40% - Énfasis1 58" xfId="491" xr:uid="{00000000-0005-0000-0000-0000E5010000}"/>
    <cellStyle name="40% - Énfasis1 59" xfId="492" xr:uid="{00000000-0005-0000-0000-0000E6010000}"/>
    <cellStyle name="40% - Énfasis1 6" xfId="493" xr:uid="{00000000-0005-0000-0000-0000E7010000}"/>
    <cellStyle name="40% - Énfasis1 60" xfId="494" xr:uid="{00000000-0005-0000-0000-0000E8010000}"/>
    <cellStyle name="40% - Énfasis1 61" xfId="495" xr:uid="{00000000-0005-0000-0000-0000E9010000}"/>
    <cellStyle name="40% - Énfasis1 62" xfId="496" xr:uid="{00000000-0005-0000-0000-0000EA010000}"/>
    <cellStyle name="40% - Énfasis1 63" xfId="497" xr:uid="{00000000-0005-0000-0000-0000EB010000}"/>
    <cellStyle name="40% - Énfasis1 64" xfId="498" xr:uid="{00000000-0005-0000-0000-0000EC010000}"/>
    <cellStyle name="40% - Énfasis1 65" xfId="499" xr:uid="{00000000-0005-0000-0000-0000ED010000}"/>
    <cellStyle name="40% - Énfasis1 66" xfId="500" xr:uid="{00000000-0005-0000-0000-0000EE010000}"/>
    <cellStyle name="40% - Énfasis1 67" xfId="501" xr:uid="{00000000-0005-0000-0000-0000EF010000}"/>
    <cellStyle name="40% - Énfasis1 68" xfId="502" xr:uid="{00000000-0005-0000-0000-0000F0010000}"/>
    <cellStyle name="40% - Énfasis1 69" xfId="503" xr:uid="{00000000-0005-0000-0000-0000F1010000}"/>
    <cellStyle name="40% - Énfasis1 7" xfId="504" xr:uid="{00000000-0005-0000-0000-0000F2010000}"/>
    <cellStyle name="40% - Énfasis1 70" xfId="505" xr:uid="{00000000-0005-0000-0000-0000F3010000}"/>
    <cellStyle name="40% - Énfasis1 71" xfId="506" xr:uid="{00000000-0005-0000-0000-0000F4010000}"/>
    <cellStyle name="40% - Énfasis1 72" xfId="507" xr:uid="{00000000-0005-0000-0000-0000F5010000}"/>
    <cellStyle name="40% - Énfasis1 73" xfId="508" xr:uid="{00000000-0005-0000-0000-0000F6010000}"/>
    <cellStyle name="40% - Énfasis1 8" xfId="509" xr:uid="{00000000-0005-0000-0000-0000F7010000}"/>
    <cellStyle name="40% - Énfasis1 9" xfId="510" xr:uid="{00000000-0005-0000-0000-0000F8010000}"/>
    <cellStyle name="40% - Énfasis2" xfId="1048" builtinId="35" customBuiltin="1"/>
    <cellStyle name="40% - Énfasis2 10" xfId="511" xr:uid="{00000000-0005-0000-0000-0000F9010000}"/>
    <cellStyle name="40% - Énfasis2 11" xfId="512" xr:uid="{00000000-0005-0000-0000-0000FA010000}"/>
    <cellStyle name="40% - Énfasis2 12" xfId="513" xr:uid="{00000000-0005-0000-0000-0000FB010000}"/>
    <cellStyle name="40% - Énfasis2 13" xfId="514" xr:uid="{00000000-0005-0000-0000-0000FC010000}"/>
    <cellStyle name="40% - Énfasis2 14" xfId="515" xr:uid="{00000000-0005-0000-0000-0000FD010000}"/>
    <cellStyle name="40% - Énfasis2 15" xfId="516" xr:uid="{00000000-0005-0000-0000-0000FE010000}"/>
    <cellStyle name="40% - Énfasis2 16" xfId="517" xr:uid="{00000000-0005-0000-0000-0000FF010000}"/>
    <cellStyle name="40% - Énfasis2 17" xfId="518" xr:uid="{00000000-0005-0000-0000-000000020000}"/>
    <cellStyle name="40% - Énfasis2 18" xfId="519" xr:uid="{00000000-0005-0000-0000-000001020000}"/>
    <cellStyle name="40% - Énfasis2 19" xfId="520" xr:uid="{00000000-0005-0000-0000-000002020000}"/>
    <cellStyle name="40% - Énfasis2 2" xfId="521" xr:uid="{00000000-0005-0000-0000-000003020000}"/>
    <cellStyle name="40% - Énfasis2 20" xfId="522" xr:uid="{00000000-0005-0000-0000-000004020000}"/>
    <cellStyle name="40% - Énfasis2 21" xfId="523" xr:uid="{00000000-0005-0000-0000-000005020000}"/>
    <cellStyle name="40% - Énfasis2 22" xfId="524" xr:uid="{00000000-0005-0000-0000-000006020000}"/>
    <cellStyle name="40% - Énfasis2 23" xfId="525" xr:uid="{00000000-0005-0000-0000-000007020000}"/>
    <cellStyle name="40% - Énfasis2 24" xfId="526" xr:uid="{00000000-0005-0000-0000-000008020000}"/>
    <cellStyle name="40% - Énfasis2 25" xfId="527" xr:uid="{00000000-0005-0000-0000-000009020000}"/>
    <cellStyle name="40% - Énfasis2 26" xfId="528" xr:uid="{00000000-0005-0000-0000-00000A020000}"/>
    <cellStyle name="40% - Énfasis2 27" xfId="529" xr:uid="{00000000-0005-0000-0000-00000B020000}"/>
    <cellStyle name="40% - Énfasis2 28" xfId="530" xr:uid="{00000000-0005-0000-0000-00000C020000}"/>
    <cellStyle name="40% - Énfasis2 29" xfId="531" xr:uid="{00000000-0005-0000-0000-00000D020000}"/>
    <cellStyle name="40% - Énfasis2 3" xfId="532" xr:uid="{00000000-0005-0000-0000-00000E020000}"/>
    <cellStyle name="40% - Énfasis2 30" xfId="533" xr:uid="{00000000-0005-0000-0000-00000F020000}"/>
    <cellStyle name="40% - Énfasis2 31" xfId="534" xr:uid="{00000000-0005-0000-0000-000010020000}"/>
    <cellStyle name="40% - Énfasis2 32" xfId="535" xr:uid="{00000000-0005-0000-0000-000011020000}"/>
    <cellStyle name="40% - Énfasis2 33" xfId="536" xr:uid="{00000000-0005-0000-0000-000012020000}"/>
    <cellStyle name="40% - Énfasis2 34" xfId="537" xr:uid="{00000000-0005-0000-0000-000013020000}"/>
    <cellStyle name="40% - Énfasis2 35" xfId="538" xr:uid="{00000000-0005-0000-0000-000014020000}"/>
    <cellStyle name="40% - Énfasis2 36" xfId="539" xr:uid="{00000000-0005-0000-0000-000015020000}"/>
    <cellStyle name="40% - Énfasis2 37" xfId="540" xr:uid="{00000000-0005-0000-0000-000016020000}"/>
    <cellStyle name="40% - Énfasis2 38" xfId="541" xr:uid="{00000000-0005-0000-0000-000017020000}"/>
    <cellStyle name="40% - Énfasis2 39" xfId="542" xr:uid="{00000000-0005-0000-0000-000018020000}"/>
    <cellStyle name="40% - Énfasis2 4" xfId="543" xr:uid="{00000000-0005-0000-0000-000019020000}"/>
    <cellStyle name="40% - Énfasis2 40" xfId="544" xr:uid="{00000000-0005-0000-0000-00001A020000}"/>
    <cellStyle name="40% - Énfasis2 41" xfId="545" xr:uid="{00000000-0005-0000-0000-00001B020000}"/>
    <cellStyle name="40% - Énfasis2 42" xfId="546" xr:uid="{00000000-0005-0000-0000-00001C020000}"/>
    <cellStyle name="40% - Énfasis2 43" xfId="547" xr:uid="{00000000-0005-0000-0000-00001D020000}"/>
    <cellStyle name="40% - Énfasis2 44" xfId="548" xr:uid="{00000000-0005-0000-0000-00001E020000}"/>
    <cellStyle name="40% - Énfasis2 45" xfId="549" xr:uid="{00000000-0005-0000-0000-00001F020000}"/>
    <cellStyle name="40% - Énfasis2 46" xfId="550" xr:uid="{00000000-0005-0000-0000-000020020000}"/>
    <cellStyle name="40% - Énfasis2 47" xfId="551" xr:uid="{00000000-0005-0000-0000-000021020000}"/>
    <cellStyle name="40% - Énfasis2 48" xfId="552" xr:uid="{00000000-0005-0000-0000-000022020000}"/>
    <cellStyle name="40% - Énfasis2 49" xfId="553" xr:uid="{00000000-0005-0000-0000-000023020000}"/>
    <cellStyle name="40% - Énfasis2 5" xfId="554" xr:uid="{00000000-0005-0000-0000-000024020000}"/>
    <cellStyle name="40% - Énfasis2 50" xfId="555" xr:uid="{00000000-0005-0000-0000-000025020000}"/>
    <cellStyle name="40% - Énfasis2 51" xfId="556" xr:uid="{00000000-0005-0000-0000-000026020000}"/>
    <cellStyle name="40% - Énfasis2 52" xfId="557" xr:uid="{00000000-0005-0000-0000-000027020000}"/>
    <cellStyle name="40% - Énfasis2 53" xfId="558" xr:uid="{00000000-0005-0000-0000-000028020000}"/>
    <cellStyle name="40% - Énfasis2 54" xfId="559" xr:uid="{00000000-0005-0000-0000-000029020000}"/>
    <cellStyle name="40% - Énfasis2 55" xfId="560" xr:uid="{00000000-0005-0000-0000-00002A020000}"/>
    <cellStyle name="40% - Énfasis2 56" xfId="561" xr:uid="{00000000-0005-0000-0000-00002B020000}"/>
    <cellStyle name="40% - Énfasis2 57" xfId="562" xr:uid="{00000000-0005-0000-0000-00002C020000}"/>
    <cellStyle name="40% - Énfasis2 58" xfId="563" xr:uid="{00000000-0005-0000-0000-00002D020000}"/>
    <cellStyle name="40% - Énfasis2 59" xfId="564" xr:uid="{00000000-0005-0000-0000-00002E020000}"/>
    <cellStyle name="40% - Énfasis2 6" xfId="565" xr:uid="{00000000-0005-0000-0000-00002F020000}"/>
    <cellStyle name="40% - Énfasis2 60" xfId="566" xr:uid="{00000000-0005-0000-0000-000030020000}"/>
    <cellStyle name="40% - Énfasis2 61" xfId="567" xr:uid="{00000000-0005-0000-0000-000031020000}"/>
    <cellStyle name="40% - Énfasis2 62" xfId="568" xr:uid="{00000000-0005-0000-0000-000032020000}"/>
    <cellStyle name="40% - Énfasis2 63" xfId="569" xr:uid="{00000000-0005-0000-0000-000033020000}"/>
    <cellStyle name="40% - Énfasis2 64" xfId="570" xr:uid="{00000000-0005-0000-0000-000034020000}"/>
    <cellStyle name="40% - Énfasis2 65" xfId="571" xr:uid="{00000000-0005-0000-0000-000035020000}"/>
    <cellStyle name="40% - Énfasis2 66" xfId="572" xr:uid="{00000000-0005-0000-0000-000036020000}"/>
    <cellStyle name="40% - Énfasis2 67" xfId="573" xr:uid="{00000000-0005-0000-0000-000037020000}"/>
    <cellStyle name="40% - Énfasis2 68" xfId="574" xr:uid="{00000000-0005-0000-0000-000038020000}"/>
    <cellStyle name="40% - Énfasis2 69" xfId="575" xr:uid="{00000000-0005-0000-0000-000039020000}"/>
    <cellStyle name="40% - Énfasis2 7" xfId="576" xr:uid="{00000000-0005-0000-0000-00003A020000}"/>
    <cellStyle name="40% - Énfasis2 70" xfId="577" xr:uid="{00000000-0005-0000-0000-00003B020000}"/>
    <cellStyle name="40% - Énfasis2 71" xfId="578" xr:uid="{00000000-0005-0000-0000-00003C020000}"/>
    <cellStyle name="40% - Énfasis2 72" xfId="579" xr:uid="{00000000-0005-0000-0000-00003D020000}"/>
    <cellStyle name="40% - Énfasis2 73" xfId="580" xr:uid="{00000000-0005-0000-0000-00003E020000}"/>
    <cellStyle name="40% - Énfasis2 8" xfId="581" xr:uid="{00000000-0005-0000-0000-00003F020000}"/>
    <cellStyle name="40% - Énfasis2 9" xfId="582" xr:uid="{00000000-0005-0000-0000-000040020000}"/>
    <cellStyle name="40% - Énfasis3" xfId="1052" builtinId="39" customBuiltin="1"/>
    <cellStyle name="40% - Énfasis3 10" xfId="583" xr:uid="{00000000-0005-0000-0000-000041020000}"/>
    <cellStyle name="40% - Énfasis3 11" xfId="584" xr:uid="{00000000-0005-0000-0000-000042020000}"/>
    <cellStyle name="40% - Énfasis3 12" xfId="585" xr:uid="{00000000-0005-0000-0000-000043020000}"/>
    <cellStyle name="40% - Énfasis3 13" xfId="586" xr:uid="{00000000-0005-0000-0000-000044020000}"/>
    <cellStyle name="40% - Énfasis3 14" xfId="587" xr:uid="{00000000-0005-0000-0000-000045020000}"/>
    <cellStyle name="40% - Énfasis3 15" xfId="588" xr:uid="{00000000-0005-0000-0000-000046020000}"/>
    <cellStyle name="40% - Énfasis3 16" xfId="589" xr:uid="{00000000-0005-0000-0000-000047020000}"/>
    <cellStyle name="40% - Énfasis3 17" xfId="590" xr:uid="{00000000-0005-0000-0000-000048020000}"/>
    <cellStyle name="40% - Énfasis3 18" xfId="591" xr:uid="{00000000-0005-0000-0000-000049020000}"/>
    <cellStyle name="40% - Énfasis3 19" xfId="592" xr:uid="{00000000-0005-0000-0000-00004A020000}"/>
    <cellStyle name="40% - Énfasis3 2" xfId="593" xr:uid="{00000000-0005-0000-0000-00004B020000}"/>
    <cellStyle name="40% - Énfasis3 20" xfId="594" xr:uid="{00000000-0005-0000-0000-00004C020000}"/>
    <cellStyle name="40% - Énfasis3 21" xfId="595" xr:uid="{00000000-0005-0000-0000-00004D020000}"/>
    <cellStyle name="40% - Énfasis3 22" xfId="596" xr:uid="{00000000-0005-0000-0000-00004E020000}"/>
    <cellStyle name="40% - Énfasis3 23" xfId="597" xr:uid="{00000000-0005-0000-0000-00004F020000}"/>
    <cellStyle name="40% - Énfasis3 24" xfId="598" xr:uid="{00000000-0005-0000-0000-000050020000}"/>
    <cellStyle name="40% - Énfasis3 25" xfId="599" xr:uid="{00000000-0005-0000-0000-000051020000}"/>
    <cellStyle name="40% - Énfasis3 26" xfId="600" xr:uid="{00000000-0005-0000-0000-000052020000}"/>
    <cellStyle name="40% - Énfasis3 27" xfId="601" xr:uid="{00000000-0005-0000-0000-000053020000}"/>
    <cellStyle name="40% - Énfasis3 28" xfId="602" xr:uid="{00000000-0005-0000-0000-000054020000}"/>
    <cellStyle name="40% - Énfasis3 29" xfId="603" xr:uid="{00000000-0005-0000-0000-000055020000}"/>
    <cellStyle name="40% - Énfasis3 3" xfId="604" xr:uid="{00000000-0005-0000-0000-000056020000}"/>
    <cellStyle name="40% - Énfasis3 30" xfId="605" xr:uid="{00000000-0005-0000-0000-000057020000}"/>
    <cellStyle name="40% - Énfasis3 31" xfId="606" xr:uid="{00000000-0005-0000-0000-000058020000}"/>
    <cellStyle name="40% - Énfasis3 32" xfId="607" xr:uid="{00000000-0005-0000-0000-000059020000}"/>
    <cellStyle name="40% - Énfasis3 33" xfId="608" xr:uid="{00000000-0005-0000-0000-00005A020000}"/>
    <cellStyle name="40% - Énfasis3 34" xfId="609" xr:uid="{00000000-0005-0000-0000-00005B020000}"/>
    <cellStyle name="40% - Énfasis3 35" xfId="610" xr:uid="{00000000-0005-0000-0000-00005C020000}"/>
    <cellStyle name="40% - Énfasis3 36" xfId="611" xr:uid="{00000000-0005-0000-0000-00005D020000}"/>
    <cellStyle name="40% - Énfasis3 37" xfId="612" xr:uid="{00000000-0005-0000-0000-00005E020000}"/>
    <cellStyle name="40% - Énfasis3 38" xfId="613" xr:uid="{00000000-0005-0000-0000-00005F020000}"/>
    <cellStyle name="40% - Énfasis3 39" xfId="614" xr:uid="{00000000-0005-0000-0000-000060020000}"/>
    <cellStyle name="40% - Énfasis3 4" xfId="615" xr:uid="{00000000-0005-0000-0000-000061020000}"/>
    <cellStyle name="40% - Énfasis3 40" xfId="616" xr:uid="{00000000-0005-0000-0000-000062020000}"/>
    <cellStyle name="40% - Énfasis3 41" xfId="617" xr:uid="{00000000-0005-0000-0000-000063020000}"/>
    <cellStyle name="40% - Énfasis3 42" xfId="618" xr:uid="{00000000-0005-0000-0000-000064020000}"/>
    <cellStyle name="40% - Énfasis3 43" xfId="619" xr:uid="{00000000-0005-0000-0000-000065020000}"/>
    <cellStyle name="40% - Énfasis3 44" xfId="620" xr:uid="{00000000-0005-0000-0000-000066020000}"/>
    <cellStyle name="40% - Énfasis3 45" xfId="621" xr:uid="{00000000-0005-0000-0000-000067020000}"/>
    <cellStyle name="40% - Énfasis3 46" xfId="622" xr:uid="{00000000-0005-0000-0000-000068020000}"/>
    <cellStyle name="40% - Énfasis3 47" xfId="623" xr:uid="{00000000-0005-0000-0000-000069020000}"/>
    <cellStyle name="40% - Énfasis3 48" xfId="624" xr:uid="{00000000-0005-0000-0000-00006A020000}"/>
    <cellStyle name="40% - Énfasis3 49" xfId="625" xr:uid="{00000000-0005-0000-0000-00006B020000}"/>
    <cellStyle name="40% - Énfasis3 5" xfId="626" xr:uid="{00000000-0005-0000-0000-00006C020000}"/>
    <cellStyle name="40% - Énfasis3 50" xfId="627" xr:uid="{00000000-0005-0000-0000-00006D020000}"/>
    <cellStyle name="40% - Énfasis3 51" xfId="628" xr:uid="{00000000-0005-0000-0000-00006E020000}"/>
    <cellStyle name="40% - Énfasis3 52" xfId="629" xr:uid="{00000000-0005-0000-0000-00006F020000}"/>
    <cellStyle name="40% - Énfasis3 53" xfId="630" xr:uid="{00000000-0005-0000-0000-000070020000}"/>
    <cellStyle name="40% - Énfasis3 54" xfId="631" xr:uid="{00000000-0005-0000-0000-000071020000}"/>
    <cellStyle name="40% - Énfasis3 55" xfId="632" xr:uid="{00000000-0005-0000-0000-000072020000}"/>
    <cellStyle name="40% - Énfasis3 56" xfId="633" xr:uid="{00000000-0005-0000-0000-000073020000}"/>
    <cellStyle name="40% - Énfasis3 57" xfId="634" xr:uid="{00000000-0005-0000-0000-000074020000}"/>
    <cellStyle name="40% - Énfasis3 58" xfId="635" xr:uid="{00000000-0005-0000-0000-000075020000}"/>
    <cellStyle name="40% - Énfasis3 59" xfId="636" xr:uid="{00000000-0005-0000-0000-000076020000}"/>
    <cellStyle name="40% - Énfasis3 6" xfId="637" xr:uid="{00000000-0005-0000-0000-000077020000}"/>
    <cellStyle name="40% - Énfasis3 60" xfId="638" xr:uid="{00000000-0005-0000-0000-000078020000}"/>
    <cellStyle name="40% - Énfasis3 61" xfId="639" xr:uid="{00000000-0005-0000-0000-000079020000}"/>
    <cellStyle name="40% - Énfasis3 62" xfId="640" xr:uid="{00000000-0005-0000-0000-00007A020000}"/>
    <cellStyle name="40% - Énfasis3 63" xfId="641" xr:uid="{00000000-0005-0000-0000-00007B020000}"/>
    <cellStyle name="40% - Énfasis3 64" xfId="642" xr:uid="{00000000-0005-0000-0000-00007C020000}"/>
    <cellStyle name="40% - Énfasis3 65" xfId="643" xr:uid="{00000000-0005-0000-0000-00007D020000}"/>
    <cellStyle name="40% - Énfasis3 66" xfId="644" xr:uid="{00000000-0005-0000-0000-00007E020000}"/>
    <cellStyle name="40% - Énfasis3 67" xfId="645" xr:uid="{00000000-0005-0000-0000-00007F020000}"/>
    <cellStyle name="40% - Énfasis3 68" xfId="646" xr:uid="{00000000-0005-0000-0000-000080020000}"/>
    <cellStyle name="40% - Énfasis3 69" xfId="647" xr:uid="{00000000-0005-0000-0000-000081020000}"/>
    <cellStyle name="40% - Énfasis3 7" xfId="648" xr:uid="{00000000-0005-0000-0000-000082020000}"/>
    <cellStyle name="40% - Énfasis3 70" xfId="649" xr:uid="{00000000-0005-0000-0000-000083020000}"/>
    <cellStyle name="40% - Énfasis3 71" xfId="650" xr:uid="{00000000-0005-0000-0000-000084020000}"/>
    <cellStyle name="40% - Énfasis3 72" xfId="651" xr:uid="{00000000-0005-0000-0000-000085020000}"/>
    <cellStyle name="40% - Énfasis3 73" xfId="652" xr:uid="{00000000-0005-0000-0000-000086020000}"/>
    <cellStyle name="40% - Énfasis3 8" xfId="653" xr:uid="{00000000-0005-0000-0000-000087020000}"/>
    <cellStyle name="40% - Énfasis3 9" xfId="654" xr:uid="{00000000-0005-0000-0000-000088020000}"/>
    <cellStyle name="40% - Énfasis4" xfId="1055" builtinId="43" customBuiltin="1"/>
    <cellStyle name="40% - Énfasis4 10" xfId="655" xr:uid="{00000000-0005-0000-0000-000089020000}"/>
    <cellStyle name="40% - Énfasis4 11" xfId="656" xr:uid="{00000000-0005-0000-0000-00008A020000}"/>
    <cellStyle name="40% - Énfasis4 12" xfId="657" xr:uid="{00000000-0005-0000-0000-00008B020000}"/>
    <cellStyle name="40% - Énfasis4 13" xfId="658" xr:uid="{00000000-0005-0000-0000-00008C020000}"/>
    <cellStyle name="40% - Énfasis4 14" xfId="659" xr:uid="{00000000-0005-0000-0000-00008D020000}"/>
    <cellStyle name="40% - Énfasis4 15" xfId="660" xr:uid="{00000000-0005-0000-0000-00008E020000}"/>
    <cellStyle name="40% - Énfasis4 16" xfId="661" xr:uid="{00000000-0005-0000-0000-00008F020000}"/>
    <cellStyle name="40% - Énfasis4 17" xfId="662" xr:uid="{00000000-0005-0000-0000-000090020000}"/>
    <cellStyle name="40% - Énfasis4 18" xfId="663" xr:uid="{00000000-0005-0000-0000-000091020000}"/>
    <cellStyle name="40% - Énfasis4 19" xfId="664" xr:uid="{00000000-0005-0000-0000-000092020000}"/>
    <cellStyle name="40% - Énfasis4 2" xfId="665" xr:uid="{00000000-0005-0000-0000-000093020000}"/>
    <cellStyle name="40% - Énfasis4 20" xfId="666" xr:uid="{00000000-0005-0000-0000-000094020000}"/>
    <cellStyle name="40% - Énfasis4 21" xfId="667" xr:uid="{00000000-0005-0000-0000-000095020000}"/>
    <cellStyle name="40% - Énfasis4 22" xfId="668" xr:uid="{00000000-0005-0000-0000-000096020000}"/>
    <cellStyle name="40% - Énfasis4 23" xfId="669" xr:uid="{00000000-0005-0000-0000-000097020000}"/>
    <cellStyle name="40% - Énfasis4 24" xfId="670" xr:uid="{00000000-0005-0000-0000-000098020000}"/>
    <cellStyle name="40% - Énfasis4 25" xfId="671" xr:uid="{00000000-0005-0000-0000-000099020000}"/>
    <cellStyle name="40% - Énfasis4 26" xfId="672" xr:uid="{00000000-0005-0000-0000-00009A020000}"/>
    <cellStyle name="40% - Énfasis4 27" xfId="673" xr:uid="{00000000-0005-0000-0000-00009B020000}"/>
    <cellStyle name="40% - Énfasis4 28" xfId="674" xr:uid="{00000000-0005-0000-0000-00009C020000}"/>
    <cellStyle name="40% - Énfasis4 29" xfId="675" xr:uid="{00000000-0005-0000-0000-00009D020000}"/>
    <cellStyle name="40% - Énfasis4 3" xfId="676" xr:uid="{00000000-0005-0000-0000-00009E020000}"/>
    <cellStyle name="40% - Énfasis4 30" xfId="677" xr:uid="{00000000-0005-0000-0000-00009F020000}"/>
    <cellStyle name="40% - Énfasis4 31" xfId="678" xr:uid="{00000000-0005-0000-0000-0000A0020000}"/>
    <cellStyle name="40% - Énfasis4 32" xfId="679" xr:uid="{00000000-0005-0000-0000-0000A1020000}"/>
    <cellStyle name="40% - Énfasis4 33" xfId="680" xr:uid="{00000000-0005-0000-0000-0000A2020000}"/>
    <cellStyle name="40% - Énfasis4 34" xfId="681" xr:uid="{00000000-0005-0000-0000-0000A3020000}"/>
    <cellStyle name="40% - Énfasis4 35" xfId="682" xr:uid="{00000000-0005-0000-0000-0000A4020000}"/>
    <cellStyle name="40% - Énfasis4 36" xfId="683" xr:uid="{00000000-0005-0000-0000-0000A5020000}"/>
    <cellStyle name="40% - Énfasis4 37" xfId="684" xr:uid="{00000000-0005-0000-0000-0000A6020000}"/>
    <cellStyle name="40% - Énfasis4 38" xfId="685" xr:uid="{00000000-0005-0000-0000-0000A7020000}"/>
    <cellStyle name="40% - Énfasis4 39" xfId="686" xr:uid="{00000000-0005-0000-0000-0000A8020000}"/>
    <cellStyle name="40% - Énfasis4 4" xfId="687" xr:uid="{00000000-0005-0000-0000-0000A9020000}"/>
    <cellStyle name="40% - Énfasis4 40" xfId="688" xr:uid="{00000000-0005-0000-0000-0000AA020000}"/>
    <cellStyle name="40% - Énfasis4 41" xfId="689" xr:uid="{00000000-0005-0000-0000-0000AB020000}"/>
    <cellStyle name="40% - Énfasis4 42" xfId="690" xr:uid="{00000000-0005-0000-0000-0000AC020000}"/>
    <cellStyle name="40% - Énfasis4 43" xfId="691" xr:uid="{00000000-0005-0000-0000-0000AD020000}"/>
    <cellStyle name="40% - Énfasis4 44" xfId="692" xr:uid="{00000000-0005-0000-0000-0000AE020000}"/>
    <cellStyle name="40% - Énfasis4 45" xfId="693" xr:uid="{00000000-0005-0000-0000-0000AF020000}"/>
    <cellStyle name="40% - Énfasis4 46" xfId="694" xr:uid="{00000000-0005-0000-0000-0000B0020000}"/>
    <cellStyle name="40% - Énfasis4 47" xfId="695" xr:uid="{00000000-0005-0000-0000-0000B1020000}"/>
    <cellStyle name="40% - Énfasis4 48" xfId="696" xr:uid="{00000000-0005-0000-0000-0000B2020000}"/>
    <cellStyle name="40% - Énfasis4 49" xfId="697" xr:uid="{00000000-0005-0000-0000-0000B3020000}"/>
    <cellStyle name="40% - Énfasis4 5" xfId="698" xr:uid="{00000000-0005-0000-0000-0000B4020000}"/>
    <cellStyle name="40% - Énfasis4 50" xfId="699" xr:uid="{00000000-0005-0000-0000-0000B5020000}"/>
    <cellStyle name="40% - Énfasis4 51" xfId="700" xr:uid="{00000000-0005-0000-0000-0000B6020000}"/>
    <cellStyle name="40% - Énfasis4 52" xfId="701" xr:uid="{00000000-0005-0000-0000-0000B7020000}"/>
    <cellStyle name="40% - Énfasis4 53" xfId="702" xr:uid="{00000000-0005-0000-0000-0000B8020000}"/>
    <cellStyle name="40% - Énfasis4 54" xfId="703" xr:uid="{00000000-0005-0000-0000-0000B9020000}"/>
    <cellStyle name="40% - Énfasis4 55" xfId="704" xr:uid="{00000000-0005-0000-0000-0000BA020000}"/>
    <cellStyle name="40% - Énfasis4 56" xfId="705" xr:uid="{00000000-0005-0000-0000-0000BB020000}"/>
    <cellStyle name="40% - Énfasis4 57" xfId="706" xr:uid="{00000000-0005-0000-0000-0000BC020000}"/>
    <cellStyle name="40% - Énfasis4 58" xfId="707" xr:uid="{00000000-0005-0000-0000-0000BD020000}"/>
    <cellStyle name="40% - Énfasis4 59" xfId="708" xr:uid="{00000000-0005-0000-0000-0000BE020000}"/>
    <cellStyle name="40% - Énfasis4 6" xfId="709" xr:uid="{00000000-0005-0000-0000-0000BF020000}"/>
    <cellStyle name="40% - Énfasis4 60" xfId="710" xr:uid="{00000000-0005-0000-0000-0000C0020000}"/>
    <cellStyle name="40% - Énfasis4 61" xfId="711" xr:uid="{00000000-0005-0000-0000-0000C1020000}"/>
    <cellStyle name="40% - Énfasis4 62" xfId="712" xr:uid="{00000000-0005-0000-0000-0000C2020000}"/>
    <cellStyle name="40% - Énfasis4 63" xfId="713" xr:uid="{00000000-0005-0000-0000-0000C3020000}"/>
    <cellStyle name="40% - Énfasis4 64" xfId="714" xr:uid="{00000000-0005-0000-0000-0000C4020000}"/>
    <cellStyle name="40% - Énfasis4 65" xfId="715" xr:uid="{00000000-0005-0000-0000-0000C5020000}"/>
    <cellStyle name="40% - Énfasis4 66" xfId="716" xr:uid="{00000000-0005-0000-0000-0000C6020000}"/>
    <cellStyle name="40% - Énfasis4 67" xfId="717" xr:uid="{00000000-0005-0000-0000-0000C7020000}"/>
    <cellStyle name="40% - Énfasis4 68" xfId="718" xr:uid="{00000000-0005-0000-0000-0000C8020000}"/>
    <cellStyle name="40% - Énfasis4 69" xfId="719" xr:uid="{00000000-0005-0000-0000-0000C9020000}"/>
    <cellStyle name="40% - Énfasis4 7" xfId="720" xr:uid="{00000000-0005-0000-0000-0000CA020000}"/>
    <cellStyle name="40% - Énfasis4 70" xfId="721" xr:uid="{00000000-0005-0000-0000-0000CB020000}"/>
    <cellStyle name="40% - Énfasis4 71" xfId="722" xr:uid="{00000000-0005-0000-0000-0000CC020000}"/>
    <cellStyle name="40% - Énfasis4 72" xfId="723" xr:uid="{00000000-0005-0000-0000-0000CD020000}"/>
    <cellStyle name="40% - Énfasis4 73" xfId="724" xr:uid="{00000000-0005-0000-0000-0000CE020000}"/>
    <cellStyle name="40% - Énfasis4 8" xfId="725" xr:uid="{00000000-0005-0000-0000-0000CF020000}"/>
    <cellStyle name="40% - Énfasis4 9" xfId="726" xr:uid="{00000000-0005-0000-0000-0000D0020000}"/>
    <cellStyle name="40% - Énfasis5" xfId="1059" builtinId="47" customBuiltin="1"/>
    <cellStyle name="40% - Énfasis5 10" xfId="727" xr:uid="{00000000-0005-0000-0000-0000D1020000}"/>
    <cellStyle name="40% - Énfasis5 11" xfId="728" xr:uid="{00000000-0005-0000-0000-0000D2020000}"/>
    <cellStyle name="40% - Énfasis5 12" xfId="729" xr:uid="{00000000-0005-0000-0000-0000D3020000}"/>
    <cellStyle name="40% - Énfasis5 13" xfId="730" xr:uid="{00000000-0005-0000-0000-0000D4020000}"/>
    <cellStyle name="40% - Énfasis5 14" xfId="731" xr:uid="{00000000-0005-0000-0000-0000D5020000}"/>
    <cellStyle name="40% - Énfasis5 15" xfId="732" xr:uid="{00000000-0005-0000-0000-0000D6020000}"/>
    <cellStyle name="40% - Énfasis5 16" xfId="733" xr:uid="{00000000-0005-0000-0000-0000D7020000}"/>
    <cellStyle name="40% - Énfasis5 17" xfId="734" xr:uid="{00000000-0005-0000-0000-0000D8020000}"/>
    <cellStyle name="40% - Énfasis5 18" xfId="735" xr:uid="{00000000-0005-0000-0000-0000D9020000}"/>
    <cellStyle name="40% - Énfasis5 19" xfId="736" xr:uid="{00000000-0005-0000-0000-0000DA020000}"/>
    <cellStyle name="40% - Énfasis5 2" xfId="737" xr:uid="{00000000-0005-0000-0000-0000DB020000}"/>
    <cellStyle name="40% - Énfasis5 20" xfId="738" xr:uid="{00000000-0005-0000-0000-0000DC020000}"/>
    <cellStyle name="40% - Énfasis5 21" xfId="739" xr:uid="{00000000-0005-0000-0000-0000DD020000}"/>
    <cellStyle name="40% - Énfasis5 22" xfId="740" xr:uid="{00000000-0005-0000-0000-0000DE020000}"/>
    <cellStyle name="40% - Énfasis5 23" xfId="741" xr:uid="{00000000-0005-0000-0000-0000DF020000}"/>
    <cellStyle name="40% - Énfasis5 24" xfId="742" xr:uid="{00000000-0005-0000-0000-0000E0020000}"/>
    <cellStyle name="40% - Énfasis5 25" xfId="743" xr:uid="{00000000-0005-0000-0000-0000E1020000}"/>
    <cellStyle name="40% - Énfasis5 26" xfId="744" xr:uid="{00000000-0005-0000-0000-0000E2020000}"/>
    <cellStyle name="40% - Énfasis5 27" xfId="745" xr:uid="{00000000-0005-0000-0000-0000E3020000}"/>
    <cellStyle name="40% - Énfasis5 28" xfId="746" xr:uid="{00000000-0005-0000-0000-0000E4020000}"/>
    <cellStyle name="40% - Énfasis5 29" xfId="747" xr:uid="{00000000-0005-0000-0000-0000E5020000}"/>
    <cellStyle name="40% - Énfasis5 3" xfId="748" xr:uid="{00000000-0005-0000-0000-0000E6020000}"/>
    <cellStyle name="40% - Énfasis5 30" xfId="749" xr:uid="{00000000-0005-0000-0000-0000E7020000}"/>
    <cellStyle name="40% - Énfasis5 31" xfId="750" xr:uid="{00000000-0005-0000-0000-0000E8020000}"/>
    <cellStyle name="40% - Énfasis5 32" xfId="751" xr:uid="{00000000-0005-0000-0000-0000E9020000}"/>
    <cellStyle name="40% - Énfasis5 33" xfId="752" xr:uid="{00000000-0005-0000-0000-0000EA020000}"/>
    <cellStyle name="40% - Énfasis5 34" xfId="753" xr:uid="{00000000-0005-0000-0000-0000EB020000}"/>
    <cellStyle name="40% - Énfasis5 35" xfId="754" xr:uid="{00000000-0005-0000-0000-0000EC020000}"/>
    <cellStyle name="40% - Énfasis5 36" xfId="755" xr:uid="{00000000-0005-0000-0000-0000ED020000}"/>
    <cellStyle name="40% - Énfasis5 37" xfId="756" xr:uid="{00000000-0005-0000-0000-0000EE020000}"/>
    <cellStyle name="40% - Énfasis5 38" xfId="757" xr:uid="{00000000-0005-0000-0000-0000EF020000}"/>
    <cellStyle name="40% - Énfasis5 39" xfId="758" xr:uid="{00000000-0005-0000-0000-0000F0020000}"/>
    <cellStyle name="40% - Énfasis5 4" xfId="759" xr:uid="{00000000-0005-0000-0000-0000F1020000}"/>
    <cellStyle name="40% - Énfasis5 40" xfId="760" xr:uid="{00000000-0005-0000-0000-0000F2020000}"/>
    <cellStyle name="40% - Énfasis5 41" xfId="761" xr:uid="{00000000-0005-0000-0000-0000F3020000}"/>
    <cellStyle name="40% - Énfasis5 42" xfId="762" xr:uid="{00000000-0005-0000-0000-0000F4020000}"/>
    <cellStyle name="40% - Énfasis5 43" xfId="763" xr:uid="{00000000-0005-0000-0000-0000F5020000}"/>
    <cellStyle name="40% - Énfasis5 44" xfId="764" xr:uid="{00000000-0005-0000-0000-0000F6020000}"/>
    <cellStyle name="40% - Énfasis5 45" xfId="765" xr:uid="{00000000-0005-0000-0000-0000F7020000}"/>
    <cellStyle name="40% - Énfasis5 46" xfId="766" xr:uid="{00000000-0005-0000-0000-0000F8020000}"/>
    <cellStyle name="40% - Énfasis5 47" xfId="767" xr:uid="{00000000-0005-0000-0000-0000F9020000}"/>
    <cellStyle name="40% - Énfasis5 48" xfId="768" xr:uid="{00000000-0005-0000-0000-0000FA020000}"/>
    <cellStyle name="40% - Énfasis5 49" xfId="769" xr:uid="{00000000-0005-0000-0000-0000FB020000}"/>
    <cellStyle name="40% - Énfasis5 5" xfId="770" xr:uid="{00000000-0005-0000-0000-0000FC020000}"/>
    <cellStyle name="40% - Énfasis5 50" xfId="771" xr:uid="{00000000-0005-0000-0000-0000FD020000}"/>
    <cellStyle name="40% - Énfasis5 51" xfId="772" xr:uid="{00000000-0005-0000-0000-0000FE020000}"/>
    <cellStyle name="40% - Énfasis5 52" xfId="773" xr:uid="{00000000-0005-0000-0000-0000FF020000}"/>
    <cellStyle name="40% - Énfasis5 53" xfId="774" xr:uid="{00000000-0005-0000-0000-000000030000}"/>
    <cellStyle name="40% - Énfasis5 54" xfId="775" xr:uid="{00000000-0005-0000-0000-000001030000}"/>
    <cellStyle name="40% - Énfasis5 55" xfId="776" xr:uid="{00000000-0005-0000-0000-000002030000}"/>
    <cellStyle name="40% - Énfasis5 56" xfId="777" xr:uid="{00000000-0005-0000-0000-000003030000}"/>
    <cellStyle name="40% - Énfasis5 57" xfId="778" xr:uid="{00000000-0005-0000-0000-000004030000}"/>
    <cellStyle name="40% - Énfasis5 58" xfId="779" xr:uid="{00000000-0005-0000-0000-000005030000}"/>
    <cellStyle name="40% - Énfasis5 59" xfId="780" xr:uid="{00000000-0005-0000-0000-000006030000}"/>
    <cellStyle name="40% - Énfasis5 6" xfId="781" xr:uid="{00000000-0005-0000-0000-000007030000}"/>
    <cellStyle name="40% - Énfasis5 60" xfId="782" xr:uid="{00000000-0005-0000-0000-000008030000}"/>
    <cellStyle name="40% - Énfasis5 61" xfId="783" xr:uid="{00000000-0005-0000-0000-000009030000}"/>
    <cellStyle name="40% - Énfasis5 62" xfId="784" xr:uid="{00000000-0005-0000-0000-00000A030000}"/>
    <cellStyle name="40% - Énfasis5 63" xfId="785" xr:uid="{00000000-0005-0000-0000-00000B030000}"/>
    <cellStyle name="40% - Énfasis5 64" xfId="786" xr:uid="{00000000-0005-0000-0000-00000C030000}"/>
    <cellStyle name="40% - Énfasis5 65" xfId="787" xr:uid="{00000000-0005-0000-0000-00000D030000}"/>
    <cellStyle name="40% - Énfasis5 66" xfId="788" xr:uid="{00000000-0005-0000-0000-00000E030000}"/>
    <cellStyle name="40% - Énfasis5 67" xfId="789" xr:uid="{00000000-0005-0000-0000-00000F030000}"/>
    <cellStyle name="40% - Énfasis5 68" xfId="790" xr:uid="{00000000-0005-0000-0000-000010030000}"/>
    <cellStyle name="40% - Énfasis5 69" xfId="791" xr:uid="{00000000-0005-0000-0000-000011030000}"/>
    <cellStyle name="40% - Énfasis5 7" xfId="792" xr:uid="{00000000-0005-0000-0000-000012030000}"/>
    <cellStyle name="40% - Énfasis5 70" xfId="793" xr:uid="{00000000-0005-0000-0000-000013030000}"/>
    <cellStyle name="40% - Énfasis5 71" xfId="794" xr:uid="{00000000-0005-0000-0000-000014030000}"/>
    <cellStyle name="40% - Énfasis5 72" xfId="795" xr:uid="{00000000-0005-0000-0000-000015030000}"/>
    <cellStyle name="40% - Énfasis5 73" xfId="796" xr:uid="{00000000-0005-0000-0000-000016030000}"/>
    <cellStyle name="40% - Énfasis5 8" xfId="797" xr:uid="{00000000-0005-0000-0000-000017030000}"/>
    <cellStyle name="40% - Énfasis5 9" xfId="798" xr:uid="{00000000-0005-0000-0000-000018030000}"/>
    <cellStyle name="40% - Énfasis6" xfId="1063" builtinId="51" customBuiltin="1"/>
    <cellStyle name="40% - Énfasis6 10" xfId="799" xr:uid="{00000000-0005-0000-0000-000019030000}"/>
    <cellStyle name="40% - Énfasis6 11" xfId="800" xr:uid="{00000000-0005-0000-0000-00001A030000}"/>
    <cellStyle name="40% - Énfasis6 12" xfId="801" xr:uid="{00000000-0005-0000-0000-00001B030000}"/>
    <cellStyle name="40% - Énfasis6 13" xfId="802" xr:uid="{00000000-0005-0000-0000-00001C030000}"/>
    <cellStyle name="40% - Énfasis6 14" xfId="803" xr:uid="{00000000-0005-0000-0000-00001D030000}"/>
    <cellStyle name="40% - Énfasis6 15" xfId="804" xr:uid="{00000000-0005-0000-0000-00001E030000}"/>
    <cellStyle name="40% - Énfasis6 16" xfId="805" xr:uid="{00000000-0005-0000-0000-00001F030000}"/>
    <cellStyle name="40% - Énfasis6 17" xfId="806" xr:uid="{00000000-0005-0000-0000-000020030000}"/>
    <cellStyle name="40% - Énfasis6 18" xfId="807" xr:uid="{00000000-0005-0000-0000-000021030000}"/>
    <cellStyle name="40% - Énfasis6 19" xfId="808" xr:uid="{00000000-0005-0000-0000-000022030000}"/>
    <cellStyle name="40% - Énfasis6 2" xfId="809" xr:uid="{00000000-0005-0000-0000-000023030000}"/>
    <cellStyle name="40% - Énfasis6 20" xfId="810" xr:uid="{00000000-0005-0000-0000-000024030000}"/>
    <cellStyle name="40% - Énfasis6 21" xfId="811" xr:uid="{00000000-0005-0000-0000-000025030000}"/>
    <cellStyle name="40% - Énfasis6 22" xfId="812" xr:uid="{00000000-0005-0000-0000-000026030000}"/>
    <cellStyle name="40% - Énfasis6 23" xfId="813" xr:uid="{00000000-0005-0000-0000-000027030000}"/>
    <cellStyle name="40% - Énfasis6 24" xfId="814" xr:uid="{00000000-0005-0000-0000-000028030000}"/>
    <cellStyle name="40% - Énfasis6 25" xfId="815" xr:uid="{00000000-0005-0000-0000-000029030000}"/>
    <cellStyle name="40% - Énfasis6 26" xfId="816" xr:uid="{00000000-0005-0000-0000-00002A030000}"/>
    <cellStyle name="40% - Énfasis6 27" xfId="817" xr:uid="{00000000-0005-0000-0000-00002B030000}"/>
    <cellStyle name="40% - Énfasis6 28" xfId="818" xr:uid="{00000000-0005-0000-0000-00002C030000}"/>
    <cellStyle name="40% - Énfasis6 29" xfId="819" xr:uid="{00000000-0005-0000-0000-00002D030000}"/>
    <cellStyle name="40% - Énfasis6 3" xfId="820" xr:uid="{00000000-0005-0000-0000-00002E030000}"/>
    <cellStyle name="40% - Énfasis6 30" xfId="821" xr:uid="{00000000-0005-0000-0000-00002F030000}"/>
    <cellStyle name="40% - Énfasis6 31" xfId="822" xr:uid="{00000000-0005-0000-0000-000030030000}"/>
    <cellStyle name="40% - Énfasis6 32" xfId="823" xr:uid="{00000000-0005-0000-0000-000031030000}"/>
    <cellStyle name="40% - Énfasis6 33" xfId="824" xr:uid="{00000000-0005-0000-0000-000032030000}"/>
    <cellStyle name="40% - Énfasis6 34" xfId="825" xr:uid="{00000000-0005-0000-0000-000033030000}"/>
    <cellStyle name="40% - Énfasis6 35" xfId="826" xr:uid="{00000000-0005-0000-0000-000034030000}"/>
    <cellStyle name="40% - Énfasis6 36" xfId="827" xr:uid="{00000000-0005-0000-0000-000035030000}"/>
    <cellStyle name="40% - Énfasis6 37" xfId="828" xr:uid="{00000000-0005-0000-0000-000036030000}"/>
    <cellStyle name="40% - Énfasis6 38" xfId="829" xr:uid="{00000000-0005-0000-0000-000037030000}"/>
    <cellStyle name="40% - Énfasis6 39" xfId="830" xr:uid="{00000000-0005-0000-0000-000038030000}"/>
    <cellStyle name="40% - Énfasis6 4" xfId="831" xr:uid="{00000000-0005-0000-0000-000039030000}"/>
    <cellStyle name="40% - Énfasis6 40" xfId="832" xr:uid="{00000000-0005-0000-0000-00003A030000}"/>
    <cellStyle name="40% - Énfasis6 41" xfId="833" xr:uid="{00000000-0005-0000-0000-00003B030000}"/>
    <cellStyle name="40% - Énfasis6 42" xfId="834" xr:uid="{00000000-0005-0000-0000-00003C030000}"/>
    <cellStyle name="40% - Énfasis6 43" xfId="835" xr:uid="{00000000-0005-0000-0000-00003D030000}"/>
    <cellStyle name="40% - Énfasis6 44" xfId="836" xr:uid="{00000000-0005-0000-0000-00003E030000}"/>
    <cellStyle name="40% - Énfasis6 45" xfId="837" xr:uid="{00000000-0005-0000-0000-00003F030000}"/>
    <cellStyle name="40% - Énfasis6 46" xfId="838" xr:uid="{00000000-0005-0000-0000-000040030000}"/>
    <cellStyle name="40% - Énfasis6 47" xfId="839" xr:uid="{00000000-0005-0000-0000-000041030000}"/>
    <cellStyle name="40% - Énfasis6 48" xfId="840" xr:uid="{00000000-0005-0000-0000-000042030000}"/>
    <cellStyle name="40% - Énfasis6 49" xfId="841" xr:uid="{00000000-0005-0000-0000-000043030000}"/>
    <cellStyle name="40% - Énfasis6 5" xfId="842" xr:uid="{00000000-0005-0000-0000-000044030000}"/>
    <cellStyle name="40% - Énfasis6 50" xfId="843" xr:uid="{00000000-0005-0000-0000-000045030000}"/>
    <cellStyle name="40% - Énfasis6 51" xfId="844" xr:uid="{00000000-0005-0000-0000-000046030000}"/>
    <cellStyle name="40% - Énfasis6 52" xfId="845" xr:uid="{00000000-0005-0000-0000-000047030000}"/>
    <cellStyle name="40% - Énfasis6 53" xfId="846" xr:uid="{00000000-0005-0000-0000-000048030000}"/>
    <cellStyle name="40% - Énfasis6 54" xfId="847" xr:uid="{00000000-0005-0000-0000-000049030000}"/>
    <cellStyle name="40% - Énfasis6 55" xfId="848" xr:uid="{00000000-0005-0000-0000-00004A030000}"/>
    <cellStyle name="40% - Énfasis6 56" xfId="849" xr:uid="{00000000-0005-0000-0000-00004B030000}"/>
    <cellStyle name="40% - Énfasis6 57" xfId="850" xr:uid="{00000000-0005-0000-0000-00004C030000}"/>
    <cellStyle name="40% - Énfasis6 58" xfId="851" xr:uid="{00000000-0005-0000-0000-00004D030000}"/>
    <cellStyle name="40% - Énfasis6 59" xfId="852" xr:uid="{00000000-0005-0000-0000-00004E030000}"/>
    <cellStyle name="40% - Énfasis6 6" xfId="853" xr:uid="{00000000-0005-0000-0000-00004F030000}"/>
    <cellStyle name="40% - Énfasis6 60" xfId="854" xr:uid="{00000000-0005-0000-0000-000050030000}"/>
    <cellStyle name="40% - Énfasis6 61" xfId="855" xr:uid="{00000000-0005-0000-0000-000051030000}"/>
    <cellStyle name="40% - Énfasis6 62" xfId="856" xr:uid="{00000000-0005-0000-0000-000052030000}"/>
    <cellStyle name="40% - Énfasis6 63" xfId="857" xr:uid="{00000000-0005-0000-0000-000053030000}"/>
    <cellStyle name="40% - Énfasis6 64" xfId="858" xr:uid="{00000000-0005-0000-0000-000054030000}"/>
    <cellStyle name="40% - Énfasis6 65" xfId="859" xr:uid="{00000000-0005-0000-0000-000055030000}"/>
    <cellStyle name="40% - Énfasis6 66" xfId="860" xr:uid="{00000000-0005-0000-0000-000056030000}"/>
    <cellStyle name="40% - Énfasis6 67" xfId="861" xr:uid="{00000000-0005-0000-0000-000057030000}"/>
    <cellStyle name="40% - Énfasis6 68" xfId="862" xr:uid="{00000000-0005-0000-0000-000058030000}"/>
    <cellStyle name="40% - Énfasis6 69" xfId="863" xr:uid="{00000000-0005-0000-0000-000059030000}"/>
    <cellStyle name="40% - Énfasis6 7" xfId="864" xr:uid="{00000000-0005-0000-0000-00005A030000}"/>
    <cellStyle name="40% - Énfasis6 70" xfId="865" xr:uid="{00000000-0005-0000-0000-00005B030000}"/>
    <cellStyle name="40% - Énfasis6 71" xfId="866" xr:uid="{00000000-0005-0000-0000-00005C030000}"/>
    <cellStyle name="40% - Énfasis6 72" xfId="867" xr:uid="{00000000-0005-0000-0000-00005D030000}"/>
    <cellStyle name="40% - Énfasis6 73" xfId="868" xr:uid="{00000000-0005-0000-0000-00005E030000}"/>
    <cellStyle name="40% - Énfasis6 8" xfId="869" xr:uid="{00000000-0005-0000-0000-00005F030000}"/>
    <cellStyle name="40% - Énfasis6 9" xfId="870" xr:uid="{00000000-0005-0000-0000-000060030000}"/>
    <cellStyle name="60% - Énfasis1" xfId="1045" builtinId="32" customBuiltin="1"/>
    <cellStyle name="60% - Énfasis2" xfId="1049" builtinId="36" customBuiltin="1"/>
    <cellStyle name="60% - Énfasis3" xfId="1053" builtinId="40" customBuiltin="1"/>
    <cellStyle name="60% - Énfasis4" xfId="1056" builtinId="44" customBuiltin="1"/>
    <cellStyle name="60% - Énfasis5" xfId="1060" builtinId="48" customBuiltin="1"/>
    <cellStyle name="60% - Énfasis6" xfId="1064" builtinId="52" customBuiltin="1"/>
    <cellStyle name="Bueno" xfId="1031" builtinId="26" customBuiltin="1"/>
    <cellStyle name="Cálculo" xfId="1036" builtinId="22" customBuiltin="1"/>
    <cellStyle name="Celda de comprobación" xfId="1038" builtinId="23" customBuiltin="1"/>
    <cellStyle name="Celda vinculada" xfId="1037" builtinId="24" customBuiltin="1"/>
    <cellStyle name="Encabezado 1" xfId="1027" builtinId="16" customBuiltin="1"/>
    <cellStyle name="Encabezado 4" xfId="1030" builtinId="19" customBuiltin="1"/>
    <cellStyle name="Énfasis1" xfId="1042" builtinId="29" customBuiltin="1"/>
    <cellStyle name="Énfasis2" xfId="1046" builtinId="33" customBuiltin="1"/>
    <cellStyle name="Énfasis3" xfId="1050" builtinId="37" customBuiltin="1"/>
    <cellStyle name="Énfasis4" xfId="1054" builtinId="41" customBuiltin="1"/>
    <cellStyle name="Énfasis5" xfId="1057" builtinId="45" customBuiltin="1"/>
    <cellStyle name="Énfasis6" xfId="1061" builtinId="49" customBuiltin="1"/>
    <cellStyle name="Entrada" xfId="1034" builtinId="20" customBuiltin="1"/>
    <cellStyle name="Incorrecto" xfId="1032" builtinId="27" customBuiltin="1"/>
    <cellStyle name="Millares" xfId="1" builtinId="3"/>
    <cellStyle name="Millares [0] 2" xfId="871" xr:uid="{00000000-0005-0000-0000-000062030000}"/>
    <cellStyle name="Millares [0] 2 2" xfId="1667" xr:uid="{D6473FBE-B002-43C3-8FD0-AD0DDF86950C}"/>
    <cellStyle name="Millares [0] 2 2 2" xfId="1929" xr:uid="{21BE98E6-5BA7-4435-B90C-9ECE394D1647}"/>
    <cellStyle name="Millares [0] 2 2 2 2" xfId="2381" xr:uid="{35804AB6-9E43-4EF1-A64B-A52BF80C8AE4}"/>
    <cellStyle name="Millares [0] 2 2 2 2 2" xfId="3184" xr:uid="{B9E157B6-9399-45A7-9040-88E844FA76F4}"/>
    <cellStyle name="Millares [0] 2 2 2 3" xfId="2777" xr:uid="{28EC8705-9084-43D0-86DC-079DA589D4A1}"/>
    <cellStyle name="Millares [0] 2 2 2 3 2" xfId="3185" xr:uid="{B56BA7B9-2B61-4B58-8D87-852AC6C58463}"/>
    <cellStyle name="Millares [0] 2 2 2 4" xfId="2914" xr:uid="{AE3F2B17-ACA2-4717-A3FA-A10F886141A4}"/>
    <cellStyle name="Millares [0] 2 2 3" xfId="1830" xr:uid="{32EAC627-1A43-4FAA-A556-FC08BFB869F3}"/>
    <cellStyle name="Millares [0] 2 2 3 2" xfId="2282" xr:uid="{725F960F-BC49-4884-9FA5-A7BA6FC1E48C}"/>
    <cellStyle name="Millares [0] 2 2 3 2 2" xfId="3186" xr:uid="{85C3036B-F578-418D-B991-FD9AC7A93239}"/>
    <cellStyle name="Millares [0] 2 2 3 3" xfId="2678" xr:uid="{9566795C-E87F-481C-95E2-19519017C1C0}"/>
    <cellStyle name="Millares [0] 2 2 3 3 2" xfId="3187" xr:uid="{070380F3-FB58-4FD2-A827-60924C3AEDA7}"/>
    <cellStyle name="Millares [0] 2 2 3 4" xfId="2915" xr:uid="{21247F29-6FAE-4725-A1BA-3689BB4923CB}"/>
    <cellStyle name="Millares [0] 2 2 4" xfId="2122" xr:uid="{E7D9A8FD-A356-475D-B6A6-921CE0A04004}"/>
    <cellStyle name="Millares [0] 2 2 4 2" xfId="3188" xr:uid="{9E4CB106-C8DB-4751-BBAF-2769D13DA3B2}"/>
    <cellStyle name="Millares [0] 2 2 5" xfId="2518" xr:uid="{8AEF0EAE-D6FE-42A1-892B-7E9229AE8436}"/>
    <cellStyle name="Millares [0] 2 2 5 2" xfId="3189" xr:uid="{86F9FC7F-5C13-4D05-B7E6-1137E3D31B44}"/>
    <cellStyle name="Millares [0] 2 2 6" xfId="2899" xr:uid="{5C7170F8-59F2-498F-8B51-4BD9B66D804D}"/>
    <cellStyle name="Millares [0] 2 3" xfId="1851" xr:uid="{E0471EB3-2398-4F69-A842-61EB15884AC3}"/>
    <cellStyle name="Millares [0] 2 3 2" xfId="2303" xr:uid="{294507AD-D980-4185-A8E9-39FDFADCBC6E}"/>
    <cellStyle name="Millares [0] 2 3 2 2" xfId="3190" xr:uid="{FB80BA36-9CC0-49F2-8D2D-8CA7D51CA6F6}"/>
    <cellStyle name="Millares [0] 2 3 3" xfId="2699" xr:uid="{17173826-105C-4684-BFDE-E9820B216EA5}"/>
    <cellStyle name="Millares [0] 2 3 3 2" xfId="3191" xr:uid="{19F4167B-D2FF-4DD2-8F19-6E7ABA4544A2}"/>
    <cellStyle name="Millares [0] 2 3 4" xfId="2916" xr:uid="{0B15DAD2-7F55-43F7-9F35-F3FF2B8E4FF0}"/>
    <cellStyle name="Millares [0] 2 4" xfId="1726" xr:uid="{157E6EBC-AC37-4179-A6D6-1E72638FF786}"/>
    <cellStyle name="Millares [0] 2 4 2" xfId="2178" xr:uid="{4F7193DC-B10E-4D78-9219-0275881CA5CF}"/>
    <cellStyle name="Millares [0] 2 4 2 2" xfId="3192" xr:uid="{FD2395D9-EE1A-4205-95CE-211254A4E428}"/>
    <cellStyle name="Millares [0] 2 4 3" xfId="2574" xr:uid="{DAF976D4-4DF2-4919-A03E-F5D47357EA55}"/>
    <cellStyle name="Millares [0] 2 4 3 2" xfId="3193" xr:uid="{12E33B6B-FE6E-4C1D-A3ED-EDF321566973}"/>
    <cellStyle name="Millares [0] 2 4 4" xfId="2917" xr:uid="{235CB545-65E6-432A-8D7A-D5770896433B}"/>
    <cellStyle name="Millares [0] 2 5" xfId="1684" xr:uid="{9E3C85EE-A302-46AB-A349-C1A5DB3BC211}"/>
    <cellStyle name="Millares [0] 2 5 2" xfId="2137" xr:uid="{942F5084-86F2-4018-B7C8-BDAFBD2F878D}"/>
    <cellStyle name="Millares [0] 2 5 2 2" xfId="3194" xr:uid="{65EC714C-0972-42BD-90A3-B00071AAB301}"/>
    <cellStyle name="Millares [0] 2 5 3" xfId="2533" xr:uid="{9097B3A5-05E5-426D-8771-5F855B7389CC}"/>
    <cellStyle name="Millares [0] 2 5 3 2" xfId="3195" xr:uid="{1083400E-6FBC-4AED-9E8E-166687944E9D}"/>
    <cellStyle name="Millares [0] 2 5 4" xfId="2918" xr:uid="{C84DCF14-6ACC-4740-8F2A-A2A41C9BE0DE}"/>
    <cellStyle name="Millares [0] 2 6" xfId="2019" xr:uid="{F1E0F550-3934-430E-BF49-4EE07891F0F2}"/>
    <cellStyle name="Millares [0] 2 6 2" xfId="3196" xr:uid="{977846F8-F51B-4604-9FB6-254393A0E689}"/>
    <cellStyle name="Millares [0] 2 7" xfId="2450" xr:uid="{46122177-6B35-488B-B846-7A576452189A}"/>
    <cellStyle name="Millares [0] 2 7 2" xfId="3197" xr:uid="{9A115875-9E95-4AE0-A237-2718E1F2AF77}"/>
    <cellStyle name="Millares [0] 2 8" xfId="1085" xr:uid="{D9D346F1-32AE-4D0E-8B78-C40BF0E0E9AC}"/>
    <cellStyle name="Millares [0] 2 9" xfId="2829" xr:uid="{4B5A3488-548B-4B76-B5B5-FAD2F92D3972}"/>
    <cellStyle name="Millares [0] 3" xfId="1784" xr:uid="{2A9DCC7A-2F2A-4F80-B948-0A3CA5BF5DBB}"/>
    <cellStyle name="Millares [0] 3 2" xfId="2236" xr:uid="{598000AB-3A31-46DF-B6E4-1384313B1904}"/>
    <cellStyle name="Millares [0] 3 2 2" xfId="3198" xr:uid="{BFBD9DA1-EF0D-45F3-BF1C-50D02F8EFFF1}"/>
    <cellStyle name="Millares [0] 3 3" xfId="2632" xr:uid="{D3AFB711-AC24-49C2-8644-A48742BD9867}"/>
    <cellStyle name="Millares [0] 3 3 2" xfId="3199" xr:uid="{70CD1372-D42D-44A2-9DAB-C4D96DD52DEA}"/>
    <cellStyle name="Millares [0] 3 4" xfId="2919" xr:uid="{971A0023-09B0-4F77-B06D-3DC9F8BC2BBC}"/>
    <cellStyle name="Millares 10" xfId="1086" xr:uid="{DADB047F-CE36-45B3-BD6E-251655BA58E8}"/>
    <cellStyle name="Millares 10 2" xfId="1852" xr:uid="{85387629-C600-49DC-9860-7109F700FE3E}"/>
    <cellStyle name="Millares 10 2 2" xfId="2304" xr:uid="{54532158-9B21-4B42-98DA-7C231377F821}"/>
    <cellStyle name="Millares 10 2 2 2" xfId="3200" xr:uid="{164E82C4-6979-4A1F-8E08-C65F8A183E78}"/>
    <cellStyle name="Millares 10 2 3" xfId="2700" xr:uid="{EBFDC82A-E6F7-48DE-ADBA-AACDF4265951}"/>
    <cellStyle name="Millares 10 2 3 2" xfId="3201" xr:uid="{620832F8-BA6B-4D1B-AF29-CB7C0A131D8B}"/>
    <cellStyle name="Millares 10 2 4" xfId="2920" xr:uid="{A799834B-0374-4A1F-91B3-2C38F73A9FE3}"/>
    <cellStyle name="Millares 10 3" xfId="1727" xr:uid="{1F5144D4-D406-462B-9F91-BCB8173ED927}"/>
    <cellStyle name="Millares 10 3 2" xfId="2179" xr:uid="{DA478358-C474-4911-BE1F-89F0D640C4F0}"/>
    <cellStyle name="Millares 10 3 2 2" xfId="3202" xr:uid="{10F2F0C1-605E-42A0-BB6A-4F76EB771DDE}"/>
    <cellStyle name="Millares 10 3 3" xfId="2575" xr:uid="{194E36DA-9383-4ABC-B9D8-E55845ABDC62}"/>
    <cellStyle name="Millares 10 3 3 2" xfId="3203" xr:uid="{F8DCBE00-ABB7-4C5E-B86A-425DD6CC7E38}"/>
    <cellStyle name="Millares 10 3 4" xfId="2921" xr:uid="{87BC7DBE-D704-4DD2-A968-889F7F87FDF0}"/>
    <cellStyle name="Millares 10 4" xfId="1710" xr:uid="{34F878E8-49EA-4ED6-86DD-87F88A9683CF}"/>
    <cellStyle name="Millares 10 4 2" xfId="2162" xr:uid="{514B5022-78EF-4EF2-B7BD-695EF4CC9896}"/>
    <cellStyle name="Millares 10 4 2 2" xfId="3204" xr:uid="{018918DF-7787-4F39-AC84-2E6B91214C53}"/>
    <cellStyle name="Millares 10 4 3" xfId="2558" xr:uid="{0660B892-F989-43B0-814B-1748531A02A2}"/>
    <cellStyle name="Millares 10 4 3 2" xfId="3205" xr:uid="{9EE16E9D-9042-4871-9988-C6923F76357B}"/>
    <cellStyle name="Millares 10 4 4" xfId="2922" xr:uid="{680085A8-35C6-4012-BB2E-A600D3EB2275}"/>
    <cellStyle name="Millares 10 5" xfId="2020" xr:uid="{248DE6DF-4A7E-4C0A-A2A8-8A0CC2EE5631}"/>
    <cellStyle name="Millares 10 5 2" xfId="3206" xr:uid="{4A41ACDE-7645-4BC3-98C1-7E9046BEBB8C}"/>
    <cellStyle name="Millares 10 6" xfId="2451" xr:uid="{FCF0FC4C-D729-410F-8ECD-58BCEE77F1F1}"/>
    <cellStyle name="Millares 10 6 2" xfId="3207" xr:uid="{1513EC59-35E2-4CE4-A515-72302309C6AE}"/>
    <cellStyle name="Millares 10 7" xfId="2830" xr:uid="{3E5851E0-EAE3-4612-81D1-244EF9B118A6}"/>
    <cellStyle name="Millares 100" xfId="2012" xr:uid="{C2040720-CD7C-44E1-99BA-AAB0E5DD9186}"/>
    <cellStyle name="Millares 101" xfId="2051" xr:uid="{C810DF54-1C79-495A-9C4A-AB4C507EDA81}"/>
    <cellStyle name="Millares 102" xfId="1985" xr:uid="{9CA27C73-B049-4416-8253-0F275E0C9DEB}"/>
    <cellStyle name="Millares 103" xfId="2434" xr:uid="{83D29B2C-F623-431E-A3B1-AAB4011D7744}"/>
    <cellStyle name="Millares 104" xfId="2436" xr:uid="{FD03AB80-09E4-4AD0-BF4E-78642043616B}"/>
    <cellStyle name="Millares 104 2" xfId="3927" xr:uid="{E717D1DB-815A-45D2-8DF1-1FFE6426DEAA}"/>
    <cellStyle name="Millares 105" xfId="2430" xr:uid="{74603978-69E9-46ED-AC11-E05FAEE7263C}"/>
    <cellStyle name="Millares 106" xfId="2014" xr:uid="{802FE304-0A08-484C-89FB-50385C5656E1}"/>
    <cellStyle name="Millares 107" xfId="1987" xr:uid="{2486B10F-CB3A-4D32-B6C1-230E8A108DFE}"/>
    <cellStyle name="Millares 108" xfId="1991" xr:uid="{8ED1565F-4AC0-4B1A-9FD2-FA57AB8920A8}"/>
    <cellStyle name="Millares 109" xfId="1983" xr:uid="{BF4BF3FE-ED83-40F1-8C55-320BBC931A46}"/>
    <cellStyle name="Millares 11" xfId="1087" xr:uid="{7FD19C64-32F7-4A5E-8AA2-E149622D18DC}"/>
    <cellStyle name="Millares 11 2" xfId="1853" xr:uid="{FE107A72-51D8-4D92-AC3C-E87B74DDE910}"/>
    <cellStyle name="Millares 11 2 2" xfId="2305" xr:uid="{3686EFE3-A47D-4768-8522-6F33FF820801}"/>
    <cellStyle name="Millares 11 2 2 2" xfId="3208" xr:uid="{49BF1318-A38A-4EE4-A3ED-B956DBF185A0}"/>
    <cellStyle name="Millares 11 2 3" xfId="2701" xr:uid="{A0A875ED-3AE5-47DE-B1C4-26FEC983A15D}"/>
    <cellStyle name="Millares 11 2 3 2" xfId="3209" xr:uid="{80335291-30CE-4CDA-9016-C45625E106D6}"/>
    <cellStyle name="Millares 11 2 4" xfId="2923" xr:uid="{CC6AD141-A3F8-485D-8A16-72B47B0C0D9C}"/>
    <cellStyle name="Millares 11 3" xfId="1728" xr:uid="{DB66ADF9-9C80-4B8E-B4AD-777B3AC1D6D5}"/>
    <cellStyle name="Millares 11 3 2" xfId="2180" xr:uid="{75EE5362-DF47-4E0C-9653-856F4D9A6654}"/>
    <cellStyle name="Millares 11 3 2 2" xfId="3210" xr:uid="{B8A5301E-3DF3-4F7D-9442-BAECA5D11B7E}"/>
    <cellStyle name="Millares 11 3 3" xfId="2576" xr:uid="{BA43A441-0E37-4CF8-A4FD-FEA74FB09AB6}"/>
    <cellStyle name="Millares 11 3 3 2" xfId="3211" xr:uid="{4B475AA0-BE71-4EA7-80FF-D6C301DB6E8E}"/>
    <cellStyle name="Millares 11 3 4" xfId="2924" xr:uid="{B6C71267-5BAF-4F3C-9C5C-6ECFD8751797}"/>
    <cellStyle name="Millares 11 4" xfId="1711" xr:uid="{62DE007A-873B-4B53-BD93-3E12CB57CE79}"/>
    <cellStyle name="Millares 11 4 2" xfId="2163" xr:uid="{A03383C1-FED4-4F24-989B-2DEFFAEDB961}"/>
    <cellStyle name="Millares 11 4 2 2" xfId="3212" xr:uid="{FB89E9C2-8DA1-4115-A0DF-7DF9854FDB1A}"/>
    <cellStyle name="Millares 11 4 3" xfId="2559" xr:uid="{348B5C53-AD3A-49F3-AFEE-93997D732EB0}"/>
    <cellStyle name="Millares 11 4 3 2" xfId="3213" xr:uid="{97109672-FD9E-44BE-A9DC-3F1F7628FB89}"/>
    <cellStyle name="Millares 11 4 4" xfId="2925" xr:uid="{8889A896-8E50-412A-B1F5-F0B1B8A551DA}"/>
    <cellStyle name="Millares 11 5" xfId="2021" xr:uid="{82B7E6BB-64BD-4077-AF23-8267E2252F5B}"/>
    <cellStyle name="Millares 11 5 2" xfId="3214" xr:uid="{015AFD4A-FC15-44E0-89C9-1272C5EBA70F}"/>
    <cellStyle name="Millares 11 6" xfId="2452" xr:uid="{E80C686A-1E48-4234-B66B-37C8FC46231B}"/>
    <cellStyle name="Millares 11 6 2" xfId="3215" xr:uid="{E657C173-10C3-424A-BF0E-85710F1EAE77}"/>
    <cellStyle name="Millares 11 7" xfId="2831" xr:uid="{A778C3E0-C56A-4800-95D9-608877F5ABA1}"/>
    <cellStyle name="Millares 110" xfId="2435" xr:uid="{A0B779A4-0E93-4D63-AAB0-BA1D217ED445}"/>
    <cellStyle name="Millares 111" xfId="2447" xr:uid="{021277F7-1AF6-450B-ABD2-A2DC2360CC3D}"/>
    <cellStyle name="Millares 112" xfId="2108" xr:uid="{2D60E11A-CBAD-40D5-8F66-6F892B88BD24}"/>
    <cellStyle name="Millares 113" xfId="2104" xr:uid="{4AEE24BB-BAE3-4C28-8482-F8A41D3BBF3E}"/>
    <cellStyle name="Millares 114" xfId="1995" xr:uid="{7BA80F89-4BC5-43E6-9DE2-8064E7F06EC0}"/>
    <cellStyle name="Millares 115" xfId="2417" xr:uid="{3FE26E39-00A7-41F1-9A55-7600F17CDB29}"/>
    <cellStyle name="Millares 116" xfId="2812" xr:uid="{D6C134E3-29D4-4F62-9FE8-EBE5F0F1B621}"/>
    <cellStyle name="Millares 117" xfId="2443" xr:uid="{D9FD8FDC-9A59-4316-BE48-C359FDE5DC64}"/>
    <cellStyle name="Millares 118" xfId="2442" xr:uid="{69D490BD-7ED7-4A81-A920-3A8EFB6E4624}"/>
    <cellStyle name="Millares 119" xfId="2062" xr:uid="{D998D11F-B18F-47A3-9D6E-B4370552EB9A}"/>
    <cellStyle name="Millares 12" xfId="1088" xr:uid="{B383EAE2-0566-4994-9341-1CB2A279A49C}"/>
    <cellStyle name="Millares 12 2" xfId="1854" xr:uid="{C5918B20-F8E3-458E-930A-0522204957D4}"/>
    <cellStyle name="Millares 12 2 2" xfId="2306" xr:uid="{D712FBC4-D337-4404-A6EB-9D268D462134}"/>
    <cellStyle name="Millares 12 2 2 2" xfId="3216" xr:uid="{BA8EA0B7-CD65-46FB-9AC1-BF504206B061}"/>
    <cellStyle name="Millares 12 2 3" xfId="2702" xr:uid="{A821D386-B539-4C4F-928F-738D78CD4FEB}"/>
    <cellStyle name="Millares 12 2 3 2" xfId="3217" xr:uid="{0CD9C752-7EAD-4F20-99AB-D1B293A88921}"/>
    <cellStyle name="Millares 12 2 4" xfId="2926" xr:uid="{7ECE1AD2-902C-4263-B24E-BA9776FB0FAA}"/>
    <cellStyle name="Millares 12 3" xfId="1729" xr:uid="{0667CFFB-382F-4806-87C1-46CB4A78EE52}"/>
    <cellStyle name="Millares 12 3 2" xfId="2181" xr:uid="{91A3DFBB-6FED-4419-8829-5D7878D63CAF}"/>
    <cellStyle name="Millares 12 3 2 2" xfId="3218" xr:uid="{D3020695-AE4A-4082-A63D-4A55E44257E8}"/>
    <cellStyle name="Millares 12 3 3" xfId="2577" xr:uid="{489E1392-2E22-4BC3-9C58-D78930A88CB8}"/>
    <cellStyle name="Millares 12 3 3 2" xfId="3219" xr:uid="{DCADEBCD-AD05-4238-AB6B-95A06B0CF1C4}"/>
    <cellStyle name="Millares 12 3 4" xfId="2927" xr:uid="{5FB83CDD-A2BF-4E13-A559-A01A9DB60BB8}"/>
    <cellStyle name="Millares 12 4" xfId="1712" xr:uid="{E82B4988-CAB2-49ED-A5C1-2E2084D4ED97}"/>
    <cellStyle name="Millares 12 4 2" xfId="2164" xr:uid="{DB9F99C1-FF60-400D-80E1-EBB2417DA80A}"/>
    <cellStyle name="Millares 12 4 2 2" xfId="3220" xr:uid="{31C86ABB-9FD5-4A5B-9623-74BAF4A76518}"/>
    <cellStyle name="Millares 12 4 3" xfId="2560" xr:uid="{EBA7F946-0F62-4E54-9027-38DF042D60BA}"/>
    <cellStyle name="Millares 12 4 3 2" xfId="3221" xr:uid="{A1419E18-1199-41BD-8367-B7F54CAB663C}"/>
    <cellStyle name="Millares 12 4 4" xfId="2928" xr:uid="{F27F4721-440A-444F-AAE0-D23CC85CFBCB}"/>
    <cellStyle name="Millares 12 5" xfId="2022" xr:uid="{63FEB744-30F0-475A-8806-B513B8D410C4}"/>
    <cellStyle name="Millares 12 5 2" xfId="3222" xr:uid="{15B55198-92C0-41CE-B48C-72CA49DD1D54}"/>
    <cellStyle name="Millares 12 6" xfId="2453" xr:uid="{2718D1FC-6D5F-4ADC-86E5-CB01054EDD57}"/>
    <cellStyle name="Millares 12 6 2" xfId="3223" xr:uid="{D445542D-AA8D-46B3-AF7E-16C4D930F8C0}"/>
    <cellStyle name="Millares 12 7" xfId="2832" xr:uid="{B7F8DCDF-9837-4C37-AD07-FF13BC68C596}"/>
    <cellStyle name="Millares 120" xfId="1980" xr:uid="{7CE4DA72-6BB2-4EA0-AA65-5F81B7AF99F0}"/>
    <cellStyle name="Millares 121" xfId="1979" xr:uid="{25DA10BE-ED46-4215-9725-734276A09790}"/>
    <cellStyle name="Millares 122" xfId="1984" xr:uid="{ED7492A6-82D3-41CA-BAB4-5CA3DDC08668}"/>
    <cellStyle name="Millares 123" xfId="2814" xr:uid="{216F25BC-EC43-4886-AF62-A808250DF0E2}"/>
    <cellStyle name="Millares 124" xfId="2433" xr:uid="{96E03FD4-3CC5-4E67-9524-4E5A42BE94F4}"/>
    <cellStyle name="Millares 125" xfId="2066" xr:uid="{7581DF68-3953-43E5-AD95-CA16B3FDF39D}"/>
    <cellStyle name="Millares 126" xfId="1960" xr:uid="{33A4FED0-03DA-40FE-B8D8-0E401900E56A}"/>
    <cellStyle name="Millares 127" xfId="2047" xr:uid="{41F3B810-81A4-4BA6-82CF-E514F7B1EBF5}"/>
    <cellStyle name="Millares 128" xfId="2813" xr:uid="{D638A290-E799-4A9F-A09B-C622AA4CFF7C}"/>
    <cellStyle name="Millares 129" xfId="1989" xr:uid="{8F076BA9-074E-4892-AEB7-DC3A4FC3F893}"/>
    <cellStyle name="Millares 13" xfId="1089" xr:uid="{40541C95-41C8-454B-B0CB-61C738AD435B}"/>
    <cellStyle name="Millares 13 2" xfId="1855" xr:uid="{5A295B9B-0F8E-45D8-9329-2CB753FDD14C}"/>
    <cellStyle name="Millares 13 2 2" xfId="2307" xr:uid="{8CDF1736-DF3F-45DC-AEF3-87100C54EAEC}"/>
    <cellStyle name="Millares 13 2 2 2" xfId="3224" xr:uid="{4902E1CA-EFAA-4BA2-A836-8B4507A7ED32}"/>
    <cellStyle name="Millares 13 2 3" xfId="2703" xr:uid="{50F2B3FB-4232-47A0-AF76-3AA31A7DC53D}"/>
    <cellStyle name="Millares 13 2 3 2" xfId="3225" xr:uid="{236D2FBF-DFE0-440E-B8DB-422DAFC5A5C1}"/>
    <cellStyle name="Millares 13 2 4" xfId="2929" xr:uid="{DD7B30DC-015E-4B8B-8B3F-9CB0450EF5A8}"/>
    <cellStyle name="Millares 13 3" xfId="1730" xr:uid="{B2147DBE-2299-4D28-A203-307A2865A623}"/>
    <cellStyle name="Millares 13 3 2" xfId="2182" xr:uid="{0D868CA2-FB7D-458E-83BA-D031F62793AD}"/>
    <cellStyle name="Millares 13 3 2 2" xfId="3226" xr:uid="{92C7B9A1-F54A-4638-A54A-FD1B85621D50}"/>
    <cellStyle name="Millares 13 3 3" xfId="2578" xr:uid="{B9C850C6-C338-4FAD-A546-448F8C7F576B}"/>
    <cellStyle name="Millares 13 3 3 2" xfId="3227" xr:uid="{117E3F02-27B7-460D-984D-C27B89F2654A}"/>
    <cellStyle name="Millares 13 3 4" xfId="2930" xr:uid="{9BEFDB46-43FD-41C7-ADE0-5B9643A2A28B}"/>
    <cellStyle name="Millares 13 4" xfId="1772" xr:uid="{87E79C62-E808-45A3-97C5-CF87CFF6BDFC}"/>
    <cellStyle name="Millares 13 4 2" xfId="2224" xr:uid="{5C84C3C2-EA3B-42DE-8C90-2DD08DDF99FA}"/>
    <cellStyle name="Millares 13 4 2 2" xfId="3228" xr:uid="{FFBC773F-F212-4055-B54F-636BE51B56CB}"/>
    <cellStyle name="Millares 13 4 3" xfId="2620" xr:uid="{8BFF898F-5199-44CE-86F8-CB37217D8FCB}"/>
    <cellStyle name="Millares 13 4 3 2" xfId="3229" xr:uid="{57FA6B56-75B7-4EE6-9AF3-E5EDA5B5A7B5}"/>
    <cellStyle name="Millares 13 4 4" xfId="2931" xr:uid="{67EE8EAD-9FBB-4333-A432-1F20F331B713}"/>
    <cellStyle name="Millares 13 5" xfId="2023" xr:uid="{5DE3E51E-7600-4C0C-810D-88FCBBA729CA}"/>
    <cellStyle name="Millares 13 5 2" xfId="3230" xr:uid="{D52B686D-BCFC-4CB8-986C-0C4305FA9A55}"/>
    <cellStyle name="Millares 13 6" xfId="2454" xr:uid="{48F04773-F3C5-4E35-9DAC-415B39CAB059}"/>
    <cellStyle name="Millares 13 6 2" xfId="3231" xr:uid="{BE0BB58E-E85C-4BD2-8E7A-66352AA7BB4A}"/>
    <cellStyle name="Millares 13 7" xfId="2833" xr:uid="{302374B8-F897-4AC1-A71D-4826D07E219C}"/>
    <cellStyle name="Millares 130" xfId="2018" xr:uid="{AD69F02F-DAE3-4B69-854F-B90AC028D747}"/>
    <cellStyle name="Millares 131" xfId="2805" xr:uid="{C39E6A25-D930-4017-9982-EEE30D26F796}"/>
    <cellStyle name="Millares 132" xfId="2423" xr:uid="{DA3787F0-ECC1-40DF-BDAD-54A6B987318F}"/>
    <cellStyle name="Millares 133" xfId="2067" xr:uid="{5A42994F-D11B-4562-8DE6-5004F88CF6D9}"/>
    <cellStyle name="Millares 134" xfId="2806" xr:uid="{5EEBAE4B-D5D5-4BB4-8352-D53E8D783AE6}"/>
    <cellStyle name="Millares 135" xfId="2048" xr:uid="{D3CBC62B-4F5F-4B8A-BE8C-A09EC62DD285}"/>
    <cellStyle name="Millares 136" xfId="2080" xr:uid="{8DA6454F-B95F-414A-8DC6-C6E0E859EAB4}"/>
    <cellStyle name="Millares 137" xfId="2804" xr:uid="{7EDBE7B0-B63A-4BD1-9482-443F7673AE22}"/>
    <cellStyle name="Millares 138" xfId="2011" xr:uid="{BD7824B2-A3FE-46BE-90EF-513EE4D04B0A}"/>
    <cellStyle name="Millares 139" xfId="2807" xr:uid="{AD70D1DA-49D1-4C2D-B1F2-FD3051CF7369}"/>
    <cellStyle name="Millares 14" xfId="1090" xr:uid="{BF7301A4-65E3-49D5-BACE-75D0BC01DD25}"/>
    <cellStyle name="Millares 14 2" xfId="1856" xr:uid="{27AD5E30-5D6C-4E9F-A894-65F6B1C1801D}"/>
    <cellStyle name="Millares 14 2 2" xfId="2308" xr:uid="{C9AD6CC5-90DE-4956-9E9E-9166D4A3CFF7}"/>
    <cellStyle name="Millares 14 2 2 2" xfId="3232" xr:uid="{CC27BF37-01FD-4498-955D-53EB4EBB66D2}"/>
    <cellStyle name="Millares 14 2 3" xfId="2704" xr:uid="{041590EA-2FC1-48D0-9C19-4B6DC09B6249}"/>
    <cellStyle name="Millares 14 2 3 2" xfId="3233" xr:uid="{70D4D0B1-BE87-4277-93C2-138CF05B76C5}"/>
    <cellStyle name="Millares 14 2 4" xfId="2932" xr:uid="{019E6FF7-E29E-4A41-B349-8E9F600099A8}"/>
    <cellStyle name="Millares 14 3" xfId="1731" xr:uid="{4E72A587-E4F7-4AD3-8104-B7EEBB4E21F2}"/>
    <cellStyle name="Millares 14 3 2" xfId="2183" xr:uid="{2C612043-CCFE-459F-9387-9455966E11BD}"/>
    <cellStyle name="Millares 14 3 2 2" xfId="3234" xr:uid="{966CE060-D97E-4B61-A758-5C903C109ED4}"/>
    <cellStyle name="Millares 14 3 3" xfId="2579" xr:uid="{30AAEF4F-FF1A-4E8C-8FCA-3DBB688264C5}"/>
    <cellStyle name="Millares 14 3 3 2" xfId="3235" xr:uid="{1D41CAF2-06D4-438B-9EE4-C07DE00C692C}"/>
    <cellStyle name="Millares 14 3 4" xfId="2933" xr:uid="{A02F5343-B61A-48D3-BD3B-4DF4D34B5B27}"/>
    <cellStyle name="Millares 14 4" xfId="1773" xr:uid="{E00E8B00-E6F3-461C-92F1-E30462D7B3AA}"/>
    <cellStyle name="Millares 14 4 2" xfId="2225" xr:uid="{5B265655-14A1-497A-9A8B-A7C0B2FCD35C}"/>
    <cellStyle name="Millares 14 4 2 2" xfId="3236" xr:uid="{C03E1E00-4921-44FD-B407-1EBB6094EC9E}"/>
    <cellStyle name="Millares 14 4 3" xfId="2621" xr:uid="{AE25ADA3-2FC1-4AE0-AC89-3691FAF221BB}"/>
    <cellStyle name="Millares 14 4 3 2" xfId="3237" xr:uid="{8D477579-1CA7-4029-A1E8-BEBDC5E79F70}"/>
    <cellStyle name="Millares 14 4 4" xfId="2934" xr:uid="{C22551EA-2F21-4DB0-B37A-8646FEBD0658}"/>
    <cellStyle name="Millares 14 5" xfId="2024" xr:uid="{67636F80-866C-4BBC-A260-CA5A7DC76EA8}"/>
    <cellStyle name="Millares 14 5 2" xfId="3238" xr:uid="{7BF5754B-87BC-4710-8998-5108836CD78A}"/>
    <cellStyle name="Millares 14 6" xfId="2455" xr:uid="{AE56628D-47DA-426B-B610-07C8968DF0A9}"/>
    <cellStyle name="Millares 14 6 2" xfId="3239" xr:uid="{AEE1FCDB-17BF-4009-8C9D-BE9F59D6F162}"/>
    <cellStyle name="Millares 14 7" xfId="2834" xr:uid="{966416BF-3D2B-46AA-9551-52EFC93BF36A}"/>
    <cellStyle name="Millares 140" xfId="1961" xr:uid="{07939342-4FBC-4D61-A417-BE5758966C10}"/>
    <cellStyle name="Millares 141" xfId="2809" xr:uid="{9E61B358-81E7-4A35-90C2-A52222CAB1EC}"/>
    <cellStyle name="Millares 142" xfId="1072" xr:uid="{3A848073-6D52-411C-B768-825115D4EF46}"/>
    <cellStyle name="Millares 143" xfId="1070" xr:uid="{43A5A2F6-3DD1-4FC5-8EEC-9F4A48DF82DB}"/>
    <cellStyle name="Millares 144" xfId="2818" xr:uid="{8CEDBC2D-E3BF-48E0-9133-4E7433EF9A35}"/>
    <cellStyle name="Millares 145" xfId="2820" xr:uid="{0D214B6F-5147-426E-A658-FDFC6B1363BE}"/>
    <cellStyle name="Millares 146" xfId="1083" xr:uid="{3E3A4AC6-7A56-463F-9EF6-D4C95488E277}"/>
    <cellStyle name="Millares 147" xfId="2822" xr:uid="{2DC83EB5-34E1-4624-B0DA-24CBF6C0EF79}"/>
    <cellStyle name="Millares 148" xfId="1080" xr:uid="{EE420505-44F3-44D4-B2D2-26079F96661E}"/>
    <cellStyle name="Millares 149" xfId="2819" xr:uid="{D19AF0F6-A817-4751-AC0D-B52C11656D65}"/>
    <cellStyle name="Millares 15" xfId="1091" xr:uid="{D0F11B6C-CEDB-4FF8-B322-680451B58B7E}"/>
    <cellStyle name="Millares 15 2" xfId="1857" xr:uid="{86C7507D-6BE3-482A-851A-728225E5D1C9}"/>
    <cellStyle name="Millares 15 2 2" xfId="2309" xr:uid="{757B4CD9-6663-4362-AB57-02387D44B96A}"/>
    <cellStyle name="Millares 15 2 2 2" xfId="3240" xr:uid="{6A8F3F04-F8EA-48CB-9F82-3CBE9AEC32A6}"/>
    <cellStyle name="Millares 15 2 3" xfId="2705" xr:uid="{CD719BCD-7D26-4A90-9EE9-AB1372888DD9}"/>
    <cellStyle name="Millares 15 2 3 2" xfId="3241" xr:uid="{DBCB5575-7532-4823-BF3A-71BBC76030DA}"/>
    <cellStyle name="Millares 15 2 4" xfId="2935" xr:uid="{099E0EC9-5465-4691-A5F0-8AD12E56458B}"/>
    <cellStyle name="Millares 15 3" xfId="1732" xr:uid="{9BA7F871-646A-42C7-82C0-72ACBF908260}"/>
    <cellStyle name="Millares 15 3 2" xfId="2184" xr:uid="{433BF9B6-7A36-43F7-9740-F30F5B572467}"/>
    <cellStyle name="Millares 15 3 2 2" xfId="3242" xr:uid="{704F7D7C-29E4-45AE-9C09-0B6A1DD22CC6}"/>
    <cellStyle name="Millares 15 3 3" xfId="2580" xr:uid="{B855A0D4-45F0-43D7-916A-6C7D21629B2E}"/>
    <cellStyle name="Millares 15 3 3 2" xfId="3243" xr:uid="{030B321E-A851-4BCB-BBD4-36FD7097FAEF}"/>
    <cellStyle name="Millares 15 3 4" xfId="2936" xr:uid="{4F756B5C-FADC-4718-8B0A-C33D26C80F03}"/>
    <cellStyle name="Millares 15 4" xfId="1719" xr:uid="{B16835A6-0F62-466D-8817-B876032AE110}"/>
    <cellStyle name="Millares 15 4 2" xfId="2171" xr:uid="{9508E840-A476-4F71-9BB8-9293405530EB}"/>
    <cellStyle name="Millares 15 4 2 2" xfId="3244" xr:uid="{F05FD3F5-67CF-4C2B-BD4E-B0FFD24D2D0A}"/>
    <cellStyle name="Millares 15 4 3" xfId="2567" xr:uid="{90133DD5-241E-4630-A185-A7E260F9939B}"/>
    <cellStyle name="Millares 15 4 3 2" xfId="3245" xr:uid="{9AB3F3AB-9F0C-40BB-B1BB-1A1443319108}"/>
    <cellStyle name="Millares 15 4 4" xfId="2937" xr:uid="{26193F4E-BCAE-4A27-ACA4-43718C00FBF5}"/>
    <cellStyle name="Millares 15 5" xfId="2025" xr:uid="{11FDF26C-3B7B-461C-8730-CE588A75DCE1}"/>
    <cellStyle name="Millares 15 5 2" xfId="3246" xr:uid="{3EF39F27-1D98-4A59-ACAC-3E65ABB17292}"/>
    <cellStyle name="Millares 15 6" xfId="2456" xr:uid="{EAEB654E-9531-4021-B007-2350DC7F78F9}"/>
    <cellStyle name="Millares 15 6 2" xfId="3247" xr:uid="{C9F50256-B150-46C7-A462-1718178D3F5B}"/>
    <cellStyle name="Millares 15 7" xfId="2835" xr:uid="{8FB4E20A-B84D-4C14-80EC-E3DCFA2CF525}"/>
    <cellStyle name="Millares 150" xfId="2825" xr:uid="{10A9A46E-C98B-42F3-AEDC-CCD7E50BCF18}"/>
    <cellStyle name="Millares 151" xfId="2896" xr:uid="{0279BBA7-476C-4A27-B3DD-21A3CD54B4AA}"/>
    <cellStyle name="Millares 152" xfId="3933" xr:uid="{39C58E40-E280-4D53-8982-1DB4E92D2473}"/>
    <cellStyle name="Millares 153" xfId="2828" xr:uid="{E387D70C-2E25-47D8-B3C4-2EB20EDFD3A1}"/>
    <cellStyle name="Millares 16" xfId="1092" xr:uid="{2574FED9-B462-4521-A5FB-E188A0865926}"/>
    <cellStyle name="Millares 16 2" xfId="1858" xr:uid="{BBE27129-F8F3-445F-98E2-9EABD3CF5D48}"/>
    <cellStyle name="Millares 16 2 2" xfId="2310" xr:uid="{2AF3EEFF-11B2-4205-B22D-C974995245D9}"/>
    <cellStyle name="Millares 16 2 2 2" xfId="3248" xr:uid="{18198FCC-B96D-48F6-BA2D-BF79FFE1563D}"/>
    <cellStyle name="Millares 16 2 3" xfId="2706" xr:uid="{513EFEB0-0EE1-4CF8-9E8C-63E9FD89429D}"/>
    <cellStyle name="Millares 16 2 3 2" xfId="3249" xr:uid="{E627C765-19A8-4B02-AA51-0C366D8A8341}"/>
    <cellStyle name="Millares 16 2 4" xfId="2938" xr:uid="{11B1C345-6AA8-40BD-A3EC-186EF41CBA04}"/>
    <cellStyle name="Millares 16 3" xfId="1733" xr:uid="{06B97743-C430-4841-901A-E2547894B0A0}"/>
    <cellStyle name="Millares 16 3 2" xfId="2185" xr:uid="{7D551E33-8BE8-439D-A75A-CD03FDF4B497}"/>
    <cellStyle name="Millares 16 3 2 2" xfId="3250" xr:uid="{8E5E754A-EC11-4373-B470-5E3BE97357FC}"/>
    <cellStyle name="Millares 16 3 3" xfId="2581" xr:uid="{6D25C5A5-DFE1-4D50-80FA-C7AE7F47CFF1}"/>
    <cellStyle name="Millares 16 3 3 2" xfId="3251" xr:uid="{BAA9CA91-5855-4C25-9D84-3987B57585F3}"/>
    <cellStyle name="Millares 16 3 4" xfId="2939" xr:uid="{1A5A940E-5B2F-4075-AA57-14B70EF47C9E}"/>
    <cellStyle name="Millares 16 4" xfId="1764" xr:uid="{17AD978D-E1AD-4367-A690-53B80EBC3FFD}"/>
    <cellStyle name="Millares 16 4 2" xfId="2216" xr:uid="{2636147D-FB78-4295-A1EA-5903E1396AAB}"/>
    <cellStyle name="Millares 16 4 2 2" xfId="3252" xr:uid="{8219A2AA-29D7-45A1-9B9B-C47C79BCC901}"/>
    <cellStyle name="Millares 16 4 3" xfId="2612" xr:uid="{626294D5-BE5A-46CD-AFCA-87267A1A3A13}"/>
    <cellStyle name="Millares 16 4 3 2" xfId="3253" xr:uid="{BAFCEEF8-EB9E-4528-A1B3-AC2F69F2E170}"/>
    <cellStyle name="Millares 16 4 4" xfId="2940" xr:uid="{4E6714E7-E2E3-44F0-A66E-0DD9853FE65A}"/>
    <cellStyle name="Millares 16 5" xfId="2026" xr:uid="{DA6D8C57-F460-490B-9B1F-A6E4861694A7}"/>
    <cellStyle name="Millares 16 5 2" xfId="3254" xr:uid="{DF016800-DB6C-4BA7-84DC-AE871EDA9DF7}"/>
    <cellStyle name="Millares 16 6" xfId="2457" xr:uid="{1C6D8C3A-1AE6-4AB9-BE84-C905F632689B}"/>
    <cellStyle name="Millares 16 6 2" xfId="3255" xr:uid="{4C4C3567-D6C2-40B6-9FA3-8A34C358D70C}"/>
    <cellStyle name="Millares 16 7" xfId="2836" xr:uid="{C0D3241B-52A5-4813-93D1-5AD29B618791}"/>
    <cellStyle name="Millares 17" xfId="1093" xr:uid="{4A7B204C-1FCE-47A3-BFEC-B92DBDBC5D02}"/>
    <cellStyle name="Millares 17 2" xfId="1859" xr:uid="{A4B9A65B-398B-47F5-9D0C-9E6CBD9FC988}"/>
    <cellStyle name="Millares 17 2 2" xfId="2311" xr:uid="{DD5F9CE4-FC4D-459C-B7FC-FEC3E74D791D}"/>
    <cellStyle name="Millares 17 2 2 2" xfId="3256" xr:uid="{6BEA175F-5BDD-44A2-8C2D-3D8BE58443AC}"/>
    <cellStyle name="Millares 17 2 3" xfId="2707" xr:uid="{2E0B1F3D-CD30-49FE-AFC9-00BE0A25DAC6}"/>
    <cellStyle name="Millares 17 2 3 2" xfId="3257" xr:uid="{B173D859-7694-4549-917B-C751AF38FA33}"/>
    <cellStyle name="Millares 17 2 4" xfId="2941" xr:uid="{CEC70AFC-F120-419E-89FE-FF35ACDADAA0}"/>
    <cellStyle name="Millares 17 3" xfId="1734" xr:uid="{1C3C1F72-5ECA-424B-B61C-AD5CAE416B5F}"/>
    <cellStyle name="Millares 17 3 2" xfId="2186" xr:uid="{21D93426-FDAA-4734-9111-17FA7A21BACC}"/>
    <cellStyle name="Millares 17 3 2 2" xfId="3258" xr:uid="{3B017106-4D4D-4EB3-9E37-BBB0A7A0AD42}"/>
    <cellStyle name="Millares 17 3 3" xfId="2582" xr:uid="{966FC0F1-692E-44C2-8875-F8178485EEA1}"/>
    <cellStyle name="Millares 17 3 3 2" xfId="3259" xr:uid="{D56DD2B2-D5BB-4D5F-BA1F-9CD93C8B39EA}"/>
    <cellStyle name="Millares 17 3 4" xfId="2942" xr:uid="{80CC5BC4-D701-4B0A-80BE-A7D00373A2A8}"/>
    <cellStyle name="Millares 17 4" xfId="1721" xr:uid="{B6004D22-9924-4163-981D-2A7B05923A31}"/>
    <cellStyle name="Millares 17 4 2" xfId="2173" xr:uid="{E9F8BD8A-04A3-4F4B-83BA-6CDDF41930F6}"/>
    <cellStyle name="Millares 17 4 2 2" xfId="3260" xr:uid="{D9231358-D870-4F34-9862-9A650D4223A4}"/>
    <cellStyle name="Millares 17 4 3" xfId="2569" xr:uid="{24748538-8773-4AE3-BF2F-23A5F8C5EFCB}"/>
    <cellStyle name="Millares 17 4 3 2" xfId="3261" xr:uid="{7FBD06DA-8DAE-49A5-8097-C486F364F6B6}"/>
    <cellStyle name="Millares 17 4 4" xfId="2943" xr:uid="{92A662F7-C802-4D25-975E-C3D6965311B6}"/>
    <cellStyle name="Millares 17 5" xfId="2027" xr:uid="{5400F1FF-8E5F-4CD9-B234-11D3CA0C3EE0}"/>
    <cellStyle name="Millares 17 5 2" xfId="3262" xr:uid="{9962C8CC-881D-4C71-992A-2B8314B718F7}"/>
    <cellStyle name="Millares 17 6" xfId="2458" xr:uid="{73C5AE3D-607F-4682-94A2-4BA87B79848D}"/>
    <cellStyle name="Millares 17 6 2" xfId="3263" xr:uid="{CBB88826-6F2A-4B40-816D-3557EA5E0406}"/>
    <cellStyle name="Millares 17 7" xfId="2837" xr:uid="{615A2C4B-F59F-4850-A24A-91A30E31C6C5}"/>
    <cellStyle name="Millares 18" xfId="1094" xr:uid="{83750FCA-6270-432A-9FF9-429CE3E48AB8}"/>
    <cellStyle name="Millares 18 2" xfId="1860" xr:uid="{C7A1DD55-DDA9-48A8-A8FB-18542B15CC76}"/>
    <cellStyle name="Millares 18 2 2" xfId="2312" xr:uid="{18D8D56B-37F8-4E67-8139-98061BF7C4FE}"/>
    <cellStyle name="Millares 18 2 2 2" xfId="3264" xr:uid="{5EB8ACE1-E536-4026-B3C5-6A445FECC07E}"/>
    <cellStyle name="Millares 18 2 3" xfId="2708" xr:uid="{ED1B5DEA-2280-4872-9912-4306DE1A6544}"/>
    <cellStyle name="Millares 18 2 3 2" xfId="3265" xr:uid="{91978F2D-DE56-4793-8A0B-C64C355801A9}"/>
    <cellStyle name="Millares 18 2 4" xfId="2944" xr:uid="{04A2B460-6FFC-4086-8443-3ED9B61DE3D4}"/>
    <cellStyle name="Millares 18 3" xfId="1735" xr:uid="{1F9A6987-CC49-4016-A34B-B110608F8CF4}"/>
    <cellStyle name="Millares 18 3 2" xfId="2187" xr:uid="{34CC428D-A9A2-4541-BC4F-9C7BA009EA7F}"/>
    <cellStyle name="Millares 18 3 2 2" xfId="3266" xr:uid="{6E31D577-E4FF-4302-B85B-E85D471DF0DA}"/>
    <cellStyle name="Millares 18 3 3" xfId="2583" xr:uid="{D6D774F2-13AA-44A2-9D5D-2B4131460D65}"/>
    <cellStyle name="Millares 18 3 3 2" xfId="3267" xr:uid="{77CC31D0-24BF-4883-9ECA-9320BD3DDD30}"/>
    <cellStyle name="Millares 18 3 4" xfId="2945" xr:uid="{A65C647F-004F-4F09-A039-A9BAF05CD029}"/>
    <cellStyle name="Millares 18 4" xfId="1723" xr:uid="{1AB31D73-9939-4B2F-9765-6C13ED2B2D0B}"/>
    <cellStyle name="Millares 18 4 2" xfId="2175" xr:uid="{B7FDA02A-AF5E-4607-87B0-7FAB7DEBD704}"/>
    <cellStyle name="Millares 18 4 2 2" xfId="3268" xr:uid="{E376DABF-50D2-4DD1-A2AD-75EF4E8400E9}"/>
    <cellStyle name="Millares 18 4 3" xfId="2571" xr:uid="{20F7C858-15EB-4FF0-8BB1-4E5EAD92466F}"/>
    <cellStyle name="Millares 18 4 3 2" xfId="3269" xr:uid="{4EA26487-FDB6-4C40-81CC-1CD6192B40E3}"/>
    <cellStyle name="Millares 18 4 4" xfId="2946" xr:uid="{C59C455C-4860-4B7E-A6B8-62440B515D8D}"/>
    <cellStyle name="Millares 18 5" xfId="2028" xr:uid="{72905FD8-42BC-47CF-94B2-2AF37A517321}"/>
    <cellStyle name="Millares 18 5 2" xfId="3270" xr:uid="{539A8DBE-6561-41A0-B5A6-A4D445771299}"/>
    <cellStyle name="Millares 18 6" xfId="2459" xr:uid="{F595C4C3-E167-495E-ACF5-199B53AC2780}"/>
    <cellStyle name="Millares 18 6 2" xfId="3271" xr:uid="{40961F7A-ECA4-45F0-B418-E6D489023583}"/>
    <cellStyle name="Millares 18 7" xfId="2838" xr:uid="{9B9D9C02-9746-4F52-9BBC-A39AFB3FD370}"/>
    <cellStyle name="Millares 19" xfId="1095" xr:uid="{C7E1970A-4112-4DF8-B991-7A1CF4CABB59}"/>
    <cellStyle name="Millares 19 2" xfId="1861" xr:uid="{51B0D5D1-F6B5-45F5-86B5-E62393527718}"/>
    <cellStyle name="Millares 19 2 2" xfId="2313" xr:uid="{4241F906-FED4-4D18-9282-10CC808419FA}"/>
    <cellStyle name="Millares 19 2 2 2" xfId="3272" xr:uid="{68C07DC1-A4C7-4515-A5B2-1CC4F8FDB6D5}"/>
    <cellStyle name="Millares 19 2 3" xfId="2709" xr:uid="{6260659B-61D4-423D-8057-E6C28CDAD6FE}"/>
    <cellStyle name="Millares 19 2 3 2" xfId="3273" xr:uid="{C261613C-1E36-4E76-ACC1-B2F37113938A}"/>
    <cellStyle name="Millares 19 2 4" xfId="2947" xr:uid="{67956F7E-A76A-40A3-96B5-8A15956EB9EA}"/>
    <cellStyle name="Millares 19 3" xfId="1736" xr:uid="{FF57D088-B53F-40C4-83F2-C4794D02E407}"/>
    <cellStyle name="Millares 19 3 2" xfId="2188" xr:uid="{BACCB8B3-71AA-435B-83B8-350AC2A72143}"/>
    <cellStyle name="Millares 19 3 2 2" xfId="3274" xr:uid="{0FC1CACA-160E-4CB8-ADE9-DF5065BBE5C5}"/>
    <cellStyle name="Millares 19 3 3" xfId="2584" xr:uid="{1F393723-7115-4F71-9DC7-2532062A2F9D}"/>
    <cellStyle name="Millares 19 3 3 2" xfId="3275" xr:uid="{2E0A0A8B-2326-412D-8DF1-7368F3F04B20}"/>
    <cellStyle name="Millares 19 3 4" xfId="2948" xr:uid="{A6E76F7A-2D8A-4236-BE63-47C038C01510}"/>
    <cellStyle name="Millares 19 4" xfId="1774" xr:uid="{9C47EEAD-3E8F-4DFA-B2A7-B00E3BF88EB8}"/>
    <cellStyle name="Millares 19 4 2" xfId="2226" xr:uid="{8D209BBE-35DE-4833-85AD-0558327C26EE}"/>
    <cellStyle name="Millares 19 4 2 2" xfId="3276" xr:uid="{EF650CD0-A421-49D5-B344-B43B71204721}"/>
    <cellStyle name="Millares 19 4 3" xfId="2622" xr:uid="{B9010094-815C-414C-B3E7-C4AB21D9336A}"/>
    <cellStyle name="Millares 19 4 3 2" xfId="3277" xr:uid="{7C78FD38-19E2-4849-900C-D4751CBA3DA0}"/>
    <cellStyle name="Millares 19 4 4" xfId="2949" xr:uid="{ACA9804A-7C81-4737-B92C-A054F9415CE0}"/>
    <cellStyle name="Millares 19 5" xfId="2029" xr:uid="{DCC33CC6-F269-4CAA-8E48-260DC4C46D0C}"/>
    <cellStyle name="Millares 19 5 2" xfId="3278" xr:uid="{A2208263-AD7E-41BE-8D1F-27085813A9EE}"/>
    <cellStyle name="Millares 19 6" xfId="2460" xr:uid="{49E8D5CA-0E80-4E3F-A613-4A554109596C}"/>
    <cellStyle name="Millares 19 6 2" xfId="3279" xr:uid="{C18A161C-08CC-4A79-9F27-527E7E009C02}"/>
    <cellStyle name="Millares 19 7" xfId="2839" xr:uid="{CFF1F66F-3B0E-45FA-9DF5-8A726884BC68}"/>
    <cellStyle name="Millares 2" xfId="872" xr:uid="{00000000-0005-0000-0000-000063030000}"/>
    <cellStyle name="Millares 2 10" xfId="1075" xr:uid="{F49E19A3-A9D9-424C-9178-13EEB2C3378B}"/>
    <cellStyle name="Millares 2 2" xfId="873" xr:uid="{00000000-0005-0000-0000-000064030000}"/>
    <cellStyle name="Millares 2 2 2" xfId="1097" xr:uid="{DCB8FB6B-3B99-4B16-AE31-22DD5C9D5D18}"/>
    <cellStyle name="Millares 2 2 2 2" xfId="1862" xr:uid="{14312E48-BA5D-4C1D-8BCC-44B0E74179A0}"/>
    <cellStyle name="Millares 2 2 2 2 2" xfId="2314" xr:uid="{85C94FEE-A729-494A-947C-C1C9D9AE67A1}"/>
    <cellStyle name="Millares 2 2 2 2 2 2" xfId="3280" xr:uid="{FE7048F2-6AC7-40D5-85B2-2920601DC577}"/>
    <cellStyle name="Millares 2 2 2 2 3" xfId="2710" xr:uid="{A159C611-A39D-4989-80B0-9BD90C472546}"/>
    <cellStyle name="Millares 2 2 2 2 3 2" xfId="3281" xr:uid="{D7A3F92D-1FA2-474D-AF67-39445403D334}"/>
    <cellStyle name="Millares 2 2 2 2 4" xfId="2950" xr:uid="{95C2796C-CD2E-4652-AE42-9254429CBAD1}"/>
    <cellStyle name="Millares 2 2 2 3" xfId="1737" xr:uid="{2BA746B2-3E2C-4929-A999-10E0F0CBB2B0}"/>
    <cellStyle name="Millares 2 2 2 3 2" xfId="2189" xr:uid="{3E0914C0-3C4B-4D37-AE44-A596F1D43FDD}"/>
    <cellStyle name="Millares 2 2 2 3 2 2" xfId="3282" xr:uid="{236F6090-E557-4765-84A9-63BD1B009080}"/>
    <cellStyle name="Millares 2 2 2 3 3" xfId="2585" xr:uid="{C6F095EB-9632-41DF-8544-1A52B494D1B7}"/>
    <cellStyle name="Millares 2 2 2 3 3 2" xfId="3283" xr:uid="{8CB96D1A-7A8D-4F3F-8139-1416BC01D7DA}"/>
    <cellStyle name="Millares 2 2 2 3 4" xfId="2951" xr:uid="{60D6CF00-7B3D-42E3-A75A-B7F03920EA71}"/>
    <cellStyle name="Millares 2 2 2 4" xfId="1709" xr:uid="{60B80B3C-6AF7-48CF-BD30-7C464887B088}"/>
    <cellStyle name="Millares 2 2 2 4 2" xfId="2161" xr:uid="{72CFF3A5-D40D-40CC-BE75-8EA4F67563A2}"/>
    <cellStyle name="Millares 2 2 2 4 2 2" xfId="3284" xr:uid="{B27EEA5B-8739-45E4-8B78-DAA81B799FD7}"/>
    <cellStyle name="Millares 2 2 2 4 3" xfId="2557" xr:uid="{F7654458-B89F-4DBA-BF36-37AA15D1F0AC}"/>
    <cellStyle name="Millares 2 2 2 4 3 2" xfId="3285" xr:uid="{D8E39B88-332D-4005-85DD-1625BFC80C8A}"/>
    <cellStyle name="Millares 2 2 2 4 4" xfId="2952" xr:uid="{6A61F9D6-3A34-425D-A954-5DB0415241C4}"/>
    <cellStyle name="Millares 2 2 2 5" xfId="2030" xr:uid="{36DEB0C7-EBA9-444D-A950-5392DE1D34B4}"/>
    <cellStyle name="Millares 2 2 2 5 2" xfId="3286" xr:uid="{1B0338BA-6E0B-4C8A-8DF9-2C7FB3D2D001}"/>
    <cellStyle name="Millares 2 2 2 6" xfId="2461" xr:uid="{5182C91F-2DE8-42E3-A237-F4A87A7FDF31}"/>
    <cellStyle name="Millares 2 2 2 6 2" xfId="3287" xr:uid="{D8806C26-837B-41D5-87CB-3232BDF7FBC4}"/>
    <cellStyle name="Millares 2 2 2 7" xfId="3288" xr:uid="{23F2EC9D-CB75-4206-A5B6-7EC74EB4C04D}"/>
    <cellStyle name="Millares 2 2 2 8" xfId="2840" xr:uid="{30E0020C-6155-457A-97CE-4D09D4641D06}"/>
    <cellStyle name="Millares 2 2 3" xfId="1096" xr:uid="{8928D28E-3ACE-473D-A677-72F24550A09B}"/>
    <cellStyle name="Millares 2 2 4" xfId="3289" xr:uid="{1F9986E4-9751-4A85-8E80-B3DD4D2AD0B5}"/>
    <cellStyle name="Millares 2 3" xfId="874" xr:uid="{00000000-0005-0000-0000-000065030000}"/>
    <cellStyle name="Millares 2 3 2" xfId="1099" xr:uid="{FAB9DD03-5CF9-4781-9184-F213403A3277}"/>
    <cellStyle name="Millares 2 3 2 2" xfId="1863" xr:uid="{3D1D630F-B236-4370-A233-3208A647481D}"/>
    <cellStyle name="Millares 2 3 2 2 2" xfId="2315" xr:uid="{F86086F8-8672-461E-BC15-06F1C2924AEB}"/>
    <cellStyle name="Millares 2 3 2 2 2 2" xfId="3290" xr:uid="{D15FE6B9-FF2B-4161-9FF8-4CD7461A44F2}"/>
    <cellStyle name="Millares 2 3 2 2 3" xfId="2711" xr:uid="{2E9F3C62-E331-4C83-AD2B-F7B9C4054ABF}"/>
    <cellStyle name="Millares 2 3 2 2 3 2" xfId="3291" xr:uid="{4F66350F-A7D9-4ED1-8448-9E33016B467D}"/>
    <cellStyle name="Millares 2 3 2 2 4" xfId="2953" xr:uid="{4356F871-7F45-4AA2-BC8C-28CBF06E7A1F}"/>
    <cellStyle name="Millares 2 3 2 3" xfId="1738" xr:uid="{B4D34353-ABE6-43FD-9B3F-65F6174613B1}"/>
    <cellStyle name="Millares 2 3 2 3 2" xfId="2190" xr:uid="{1696C768-3F1B-4326-BD01-DA2AFF525032}"/>
    <cellStyle name="Millares 2 3 2 3 2 2" xfId="3292" xr:uid="{1CC2E32B-4C74-41D3-A734-8C6277EE0BCF}"/>
    <cellStyle name="Millares 2 3 2 3 3" xfId="2586" xr:uid="{F9F80A6A-6EBB-4754-9703-E3F36C3B6DCC}"/>
    <cellStyle name="Millares 2 3 2 3 3 2" xfId="3293" xr:uid="{EE4FEB08-164E-4726-8DF9-72755FD9AD4C}"/>
    <cellStyle name="Millares 2 3 2 3 4" xfId="2954" xr:uid="{1AE61F48-6E0A-4EA6-8FBE-4E24074DB2A6}"/>
    <cellStyle name="Millares 2 3 2 4" xfId="1718" xr:uid="{45E59E61-1B4E-42C0-B6BE-8B3073ACC9A1}"/>
    <cellStyle name="Millares 2 3 2 4 2" xfId="2170" xr:uid="{F8B04559-1F8D-4904-B909-EB682D2B8245}"/>
    <cellStyle name="Millares 2 3 2 4 2 2" xfId="3294" xr:uid="{3692A19B-43AC-4F0B-BD8F-810B7091A521}"/>
    <cellStyle name="Millares 2 3 2 4 3" xfId="2566" xr:uid="{D61AEDD9-11E7-4395-835B-9ABF9CEC2807}"/>
    <cellStyle name="Millares 2 3 2 4 3 2" xfId="3295" xr:uid="{058437B7-CD44-48B3-BE81-BC9F49B9D55D}"/>
    <cellStyle name="Millares 2 3 2 4 4" xfId="2955" xr:uid="{A671E8C8-AE49-4443-B571-02CB05773790}"/>
    <cellStyle name="Millares 2 3 2 5" xfId="2031" xr:uid="{0A65C468-4DF4-45F3-A284-6F697887130A}"/>
    <cellStyle name="Millares 2 3 2 5 2" xfId="3296" xr:uid="{33602CF3-27FE-4EE0-83FF-76626AC68F18}"/>
    <cellStyle name="Millares 2 3 2 6" xfId="2462" xr:uid="{EE51C23B-C801-4844-BB39-3B7E62FED25E}"/>
    <cellStyle name="Millares 2 3 2 6 2" xfId="3297" xr:uid="{B9C22CA7-A499-444E-924E-17254A27FB5B}"/>
    <cellStyle name="Millares 2 3 2 7" xfId="3298" xr:uid="{FD866037-A5B6-4D15-8C27-D57A565EDB0F}"/>
    <cellStyle name="Millares 2 3 2 8" xfId="2841" xr:uid="{EC2EAACF-EF3E-442A-9DD3-E6796CB33083}"/>
    <cellStyle name="Millares 2 3 3" xfId="1098" xr:uid="{0B6461FB-8FFE-4472-A5A4-6BB9EAC7E5ED}"/>
    <cellStyle name="Millares 2 3 4" xfId="3299" xr:uid="{3698DB49-90E7-4AEA-BD77-0374275D6520}"/>
    <cellStyle name="Millares 2 4" xfId="875" xr:uid="{00000000-0005-0000-0000-000066030000}"/>
    <cellStyle name="Millares 2 4 2" xfId="1101" xr:uid="{7B599F69-B059-4978-B291-101E056AC5F3}"/>
    <cellStyle name="Millares 2 4 2 2" xfId="1864" xr:uid="{3C5F0348-1963-43D2-A5EF-0A36B1CDB88C}"/>
    <cellStyle name="Millares 2 4 2 2 2" xfId="2316" xr:uid="{37F30F66-4A8E-4536-A1DE-978F6A7AF6FC}"/>
    <cellStyle name="Millares 2 4 2 2 2 2" xfId="3300" xr:uid="{63DEAE02-D3F1-41F1-B567-3ECB56073E70}"/>
    <cellStyle name="Millares 2 4 2 2 3" xfId="2712" xr:uid="{33A311F5-9E69-444A-878C-FCE5C1FEF441}"/>
    <cellStyle name="Millares 2 4 2 2 3 2" xfId="3301" xr:uid="{F6FFBBFB-656D-448A-8D82-53A402750C75}"/>
    <cellStyle name="Millares 2 4 2 2 4" xfId="2956" xr:uid="{8BC62092-187A-41A2-8044-00186C3D7300}"/>
    <cellStyle name="Millares 2 4 2 3" xfId="1739" xr:uid="{08CFDE4F-E48E-4984-B6E0-1DF55640947D}"/>
    <cellStyle name="Millares 2 4 2 3 2" xfId="2191" xr:uid="{15A7540C-9C5A-4E7F-8A83-5E65E07FD211}"/>
    <cellStyle name="Millares 2 4 2 3 2 2" xfId="3302" xr:uid="{8C67D8D8-CD35-43CA-9247-3381147B1E4F}"/>
    <cellStyle name="Millares 2 4 2 3 3" xfId="2587" xr:uid="{D0371E02-FFCC-4BC7-82E5-CADA7F4EF292}"/>
    <cellStyle name="Millares 2 4 2 3 3 2" xfId="3303" xr:uid="{EC9CF81F-7130-4701-9945-3C418D2AF83E}"/>
    <cellStyle name="Millares 2 4 2 3 4" xfId="2957" xr:uid="{97958904-415B-450A-B7F1-619422412962}"/>
    <cellStyle name="Millares 2 4 2 4" xfId="1950" xr:uid="{0BC6E210-F823-4875-9B29-D0AB599E0535}"/>
    <cellStyle name="Millares 2 4 2 4 2" xfId="2402" xr:uid="{0C96BB60-F816-4993-A9C0-0BB5B4B803E9}"/>
    <cellStyle name="Millares 2 4 2 4 2 2" xfId="3304" xr:uid="{8495C23C-E83A-45B6-8AD5-6A9B7688EFD1}"/>
    <cellStyle name="Millares 2 4 2 4 3" xfId="2798" xr:uid="{A5031606-6252-4F75-85BB-82E7A4D467D5}"/>
    <cellStyle name="Millares 2 4 2 4 3 2" xfId="3305" xr:uid="{79FFBC3A-C204-4FEC-B7D2-93D4D7A580D4}"/>
    <cellStyle name="Millares 2 4 2 4 4" xfId="2958" xr:uid="{6EE064FF-E8F0-4324-879F-87EE6E506EBC}"/>
    <cellStyle name="Millares 2 4 2 5" xfId="2032" xr:uid="{3BAF0855-41AE-49A5-A1E0-04172B891C06}"/>
    <cellStyle name="Millares 2 4 2 5 2" xfId="3306" xr:uid="{10766930-1DEA-4E5A-989D-D55C5D2A24A9}"/>
    <cellStyle name="Millares 2 4 2 6" xfId="2463" xr:uid="{61288929-B595-4FB4-91A1-D9D49432D2D2}"/>
    <cellStyle name="Millares 2 4 2 6 2" xfId="3307" xr:uid="{96D954CB-64C7-466F-B3EC-77105C2F8C5C}"/>
    <cellStyle name="Millares 2 4 2 7" xfId="2842" xr:uid="{15DCCF18-0A17-47AD-B03D-66F00C54927A}"/>
    <cellStyle name="Millares 2 4 3" xfId="1100" xr:uid="{1B0E797D-7D9A-49B6-9750-E26590C04D7A}"/>
    <cellStyle name="Millares 2 5" xfId="1102" xr:uid="{40E6AB9B-911D-433B-9666-1BD0D44AFE85}"/>
    <cellStyle name="Millares 2 6" xfId="1065" xr:uid="{EA024A01-415F-48A1-8E1A-ECCDC4ADC523}"/>
    <cellStyle name="Millares 2 7" xfId="1478" xr:uid="{DE910B82-781C-40AD-96F9-C9AD3B3111B2}"/>
    <cellStyle name="Millares 2 7 2" xfId="1668" xr:uid="{52A58142-6B78-4B80-9E51-350DCA600105}"/>
    <cellStyle name="Millares 2 7 2 2" xfId="1931" xr:uid="{BB581E8B-0869-45FD-AD9B-FB1C276C1153}"/>
    <cellStyle name="Millares 2 7 2 2 2" xfId="2383" xr:uid="{4E541B05-5FBC-4F4B-8DB9-6F7971555920}"/>
    <cellStyle name="Millares 2 7 2 2 2 2" xfId="3308" xr:uid="{9E5B92DC-E0C9-4C3A-915B-EBA15D2CBC95}"/>
    <cellStyle name="Millares 2 7 2 2 3" xfId="2779" xr:uid="{5B512801-28A8-4109-81AA-7D08A59E0254}"/>
    <cellStyle name="Millares 2 7 2 2 3 2" xfId="3309" xr:uid="{1C62B7D8-E030-4C25-93DB-727E9BF78A69}"/>
    <cellStyle name="Millares 2 7 2 2 4" xfId="2959" xr:uid="{DE960430-83B3-4B8B-A03D-0303358169E4}"/>
    <cellStyle name="Millares 2 7 2 3" xfId="1832" xr:uid="{7340F4D4-AAC1-4BF2-8E7B-A759E881ADB3}"/>
    <cellStyle name="Millares 2 7 2 3 2" xfId="2284" xr:uid="{E32EB8C4-8B20-446A-9AF3-E4A23413A8F2}"/>
    <cellStyle name="Millares 2 7 2 3 2 2" xfId="3310" xr:uid="{24A7A975-0724-4456-9EB4-3185C4ECBBF1}"/>
    <cellStyle name="Millares 2 7 2 3 3" xfId="2680" xr:uid="{3C5062B5-F89E-467D-9F5B-0070202BB849}"/>
    <cellStyle name="Millares 2 7 2 3 3 2" xfId="3311" xr:uid="{02835264-B4C9-4A90-AE9F-2DD827EC4515}"/>
    <cellStyle name="Millares 2 7 2 3 4" xfId="2960" xr:uid="{A8F73708-AF1B-4618-AF54-137C39A5A127}"/>
    <cellStyle name="Millares 2 7 2 4" xfId="2123" xr:uid="{E67D5003-66B2-4326-8B1C-9894281B2DC1}"/>
    <cellStyle name="Millares 2 7 2 4 2" xfId="3312" xr:uid="{D341E08F-08CC-4F2C-8E48-10CAE66BC0D0}"/>
    <cellStyle name="Millares 2 7 2 5" xfId="2519" xr:uid="{EF342EBB-94D5-4209-9607-1E4BC65764C2}"/>
    <cellStyle name="Millares 2 7 2 5 2" xfId="3313" xr:uid="{EA18E75A-0F70-4962-AD6D-1E251F785BD2}"/>
    <cellStyle name="Millares 2 7 2 6" xfId="2900" xr:uid="{873C6B56-17C4-4831-9321-F84874041B24}"/>
    <cellStyle name="Millares 2 7 3" xfId="1882" xr:uid="{7D94CD88-2E90-49AD-90BF-606BA26DFA50}"/>
    <cellStyle name="Millares 2 7 3 2" xfId="2334" xr:uid="{D3D0E0D4-133D-4C2F-80DB-4733AB3D6F1B}"/>
    <cellStyle name="Millares 2 7 3 2 2" xfId="3314" xr:uid="{A03116B3-F3CE-4474-9446-D9917EBBA087}"/>
    <cellStyle name="Millares 2 7 3 3" xfId="2730" xr:uid="{F8EF7E0E-7AB7-413B-95AF-7B887A54C709}"/>
    <cellStyle name="Millares 2 7 3 3 2" xfId="3315" xr:uid="{AC9C80BB-9A43-4797-85FA-C719F6B8199E}"/>
    <cellStyle name="Millares 2 7 3 4" xfId="2961" xr:uid="{C800FC8A-76C2-4CB2-8654-5BDE34A312AE}"/>
    <cellStyle name="Millares 2 7 4" xfId="1776" xr:uid="{8751DCC3-9382-4FBB-87B9-7F1FEA320E78}"/>
    <cellStyle name="Millares 2 7 4 2" xfId="2228" xr:uid="{74C8AFBE-25A5-49DE-9E64-5EFFEB92753E}"/>
    <cellStyle name="Millares 2 7 4 2 2" xfId="3316" xr:uid="{AC2E93DA-FD4C-4E89-AC09-48D83CC1A97D}"/>
    <cellStyle name="Millares 2 7 4 3" xfId="2624" xr:uid="{F023D737-B2E2-4DF7-845E-A01F98C55731}"/>
    <cellStyle name="Millares 2 7 4 3 2" xfId="3317" xr:uid="{61D2DA00-CC69-4650-A919-6947D7AE1ED0}"/>
    <cellStyle name="Millares 2 7 4 4" xfId="2962" xr:uid="{D80C613B-5F1E-4212-908F-AE4570BE71FF}"/>
    <cellStyle name="Millares 2 7 5" xfId="1686" xr:uid="{A3D2FA8B-8C2C-4A9E-83D1-11BD76B44092}"/>
    <cellStyle name="Millares 2 7 5 2" xfId="2139" xr:uid="{1367E8D2-61B9-41CE-9B00-9B6D3BB330BC}"/>
    <cellStyle name="Millares 2 7 5 2 2" xfId="3318" xr:uid="{CFB8F803-5904-4325-806E-2C5F6B2B3E43}"/>
    <cellStyle name="Millares 2 7 5 3" xfId="2535" xr:uid="{C97C3128-6BFD-4062-B307-D474F4EBA6E6}"/>
    <cellStyle name="Millares 2 7 5 3 2" xfId="3319" xr:uid="{50C7DDEF-9253-450F-83FC-32E0F0130A3E}"/>
    <cellStyle name="Millares 2 7 5 4" xfId="2963" xr:uid="{63DD95A6-B7FB-4187-B44E-74917DD8A999}"/>
    <cellStyle name="Millares 2 7 6" xfId="2068" xr:uid="{ED9CF547-C0FF-49D7-A290-A666880F31A3}"/>
    <cellStyle name="Millares 2 7 6 2" xfId="3320" xr:uid="{BE1F37EE-0EB7-4478-BBC2-5E27A1242C83}"/>
    <cellStyle name="Millares 2 7 7" xfId="2477" xr:uid="{75F92A11-FB69-45EB-8715-36BBA79BF46E}"/>
    <cellStyle name="Millares 2 7 7 2" xfId="3321" xr:uid="{B344B63C-A1F4-4E25-8AC9-B2AF74282640}"/>
    <cellStyle name="Millares 2 7 8" xfId="2856" xr:uid="{1884494B-69A0-4B89-A060-B33338BC7E4E}"/>
    <cellStyle name="Millares 2 8" xfId="1479" xr:uid="{413C4DAB-77A6-4593-879C-7AEF088132AE}"/>
    <cellStyle name="Millares 2 9" xfId="1652" xr:uid="{68AE7BD3-E41E-45C9-B79C-F6B17F39DA06}"/>
    <cellStyle name="Millares 2 9 2" xfId="1669" xr:uid="{684F049C-CE9E-45A4-95F4-E22D013CDF44}"/>
    <cellStyle name="Millares 2 9 2 2" xfId="1938" xr:uid="{525FC307-5D4E-4220-A782-F0ACFEEF7B1B}"/>
    <cellStyle name="Millares 2 9 2 2 2" xfId="2390" xr:uid="{4DBD3D18-ABAB-4F7E-9855-4A49C8BFD0B9}"/>
    <cellStyle name="Millares 2 9 2 2 2 2" xfId="3322" xr:uid="{48A581CE-3822-41D8-998F-9A68811B42AC}"/>
    <cellStyle name="Millares 2 9 2 2 3" xfId="2786" xr:uid="{0C1ADAC5-0513-4169-86AE-7BB964708B15}"/>
    <cellStyle name="Millares 2 9 2 2 3 2" xfId="3323" xr:uid="{84520913-E45A-4C60-97C5-D109F8EFD537}"/>
    <cellStyle name="Millares 2 9 2 2 4" xfId="2964" xr:uid="{8F11581E-FB51-4D41-8DDA-99430F0E8585}"/>
    <cellStyle name="Millares 2 9 2 3" xfId="1839" xr:uid="{9865A0D4-83F8-4DB9-8091-707DB237E728}"/>
    <cellStyle name="Millares 2 9 2 3 2" xfId="2291" xr:uid="{24C45A8B-3949-40D8-9DC3-BB927FA2C0E7}"/>
    <cellStyle name="Millares 2 9 2 3 2 2" xfId="3324" xr:uid="{FB71D2BC-C36B-4C71-BACD-6C18EC2F89E8}"/>
    <cellStyle name="Millares 2 9 2 3 3" xfId="2687" xr:uid="{E9F7C1C8-9155-49FC-A1F9-6CB8EC42824F}"/>
    <cellStyle name="Millares 2 9 2 3 3 2" xfId="3325" xr:uid="{E69BFC79-4E0A-4BF3-8960-CDA5F9DE8594}"/>
    <cellStyle name="Millares 2 9 2 3 4" xfId="2965" xr:uid="{489F514C-566B-418A-9F5F-D7408A39479E}"/>
    <cellStyle name="Millares 2 9 2 4" xfId="2124" xr:uid="{24824337-D5E4-41DF-B75C-898C2F4DF7AC}"/>
    <cellStyle name="Millares 2 9 2 4 2" xfId="3326" xr:uid="{7845820A-49F3-41FB-9432-3F5B4F3474B6}"/>
    <cellStyle name="Millares 2 9 2 5" xfId="2520" xr:uid="{0FA83027-9091-4FD6-AF8D-B4D8766B4DBC}"/>
    <cellStyle name="Millares 2 9 2 5 2" xfId="3327" xr:uid="{7D2A0DAC-79D3-443E-B662-8DB28EFC2E5C}"/>
    <cellStyle name="Millares 2 9 2 6" xfId="2901" xr:uid="{9662AD9C-F482-40C2-9D5B-DDB3A07EBDE7}"/>
    <cellStyle name="Millares 2 9 3" xfId="1919" xr:uid="{54CA2F20-2E7F-4836-BADD-D4F6E9494B6A}"/>
    <cellStyle name="Millares 2 9 3 2" xfId="2371" xr:uid="{0C6A2743-ABF3-4572-8C22-A4202CD06BD3}"/>
    <cellStyle name="Millares 2 9 3 2 2" xfId="3328" xr:uid="{491E2D9E-4982-442A-ACA6-D6D46D7CD302}"/>
    <cellStyle name="Millares 2 9 3 3" xfId="2767" xr:uid="{2812DF87-4434-4638-9591-CCDEBA38C58F}"/>
    <cellStyle name="Millares 2 9 3 3 2" xfId="3329" xr:uid="{DB2D713E-38D5-44F5-8097-63AE050C6063}"/>
    <cellStyle name="Millares 2 9 3 4" xfId="2966" xr:uid="{5C34A847-843B-48A5-9077-A5C8E4D4909C}"/>
    <cellStyle name="Millares 2 9 4" xfId="1824" xr:uid="{8621AEA2-BD5D-43DF-A490-BDDC02C32875}"/>
    <cellStyle name="Millares 2 9 4 2" xfId="2276" xr:uid="{7DD5C918-9EA2-41F6-893F-9EECCDE42DD4}"/>
    <cellStyle name="Millares 2 9 4 2 2" xfId="3330" xr:uid="{3EA599F1-DBE5-48DC-AAEF-B75F5BDAA48A}"/>
    <cellStyle name="Millares 2 9 4 3" xfId="2672" xr:uid="{D4232F71-6510-49BF-9477-C35D50F9EE00}"/>
    <cellStyle name="Millares 2 9 4 3 2" xfId="3331" xr:uid="{CCC5BB8C-0A98-4809-A841-C3E3854DEA72}"/>
    <cellStyle name="Millares 2 9 4 4" xfId="2967" xr:uid="{3D860927-953C-47D9-B70F-35A2D22D4B42}"/>
    <cellStyle name="Millares 2 9 5" xfId="1693" xr:uid="{91F27C15-CD70-4F5E-9500-A95EEA62342F}"/>
    <cellStyle name="Millares 2 9 5 2" xfId="2146" xr:uid="{C87818B8-FEBD-498D-BD72-EC46F65FAC71}"/>
    <cellStyle name="Millares 2 9 5 2 2" xfId="3332" xr:uid="{6F1A3FB4-66A7-4C98-A16C-8BD81CEDD6B5}"/>
    <cellStyle name="Millares 2 9 5 3" xfId="2542" xr:uid="{0A87662E-E49F-4276-B2D5-B25E9A33CADA}"/>
    <cellStyle name="Millares 2 9 5 3 2" xfId="3333" xr:uid="{56AE8A0B-94BE-4021-BB7B-18E64DECA94C}"/>
    <cellStyle name="Millares 2 9 5 4" xfId="2968" xr:uid="{3A1E1836-D930-46F4-B545-41F559695C17}"/>
    <cellStyle name="Millares 2 9 6" xfId="2112" xr:uid="{D9458720-060B-4923-ACF6-3FF994AA2613}"/>
    <cellStyle name="Millares 2 9 6 2" xfId="3334" xr:uid="{2711AD84-4316-46F7-BD04-2DAC27802249}"/>
    <cellStyle name="Millares 2 9 7" xfId="2512" xr:uid="{E4CFCB7C-9F22-40FC-BF9D-1B92B7A46042}"/>
    <cellStyle name="Millares 2 9 7 2" xfId="3335" xr:uid="{5916B929-88DC-4A9A-B8D9-DC6C95F9EF20}"/>
    <cellStyle name="Millares 2 9 8" xfId="2892" xr:uid="{69EF9EBD-E4C6-4583-BF5B-202AE744FEDC}"/>
    <cellStyle name="Millares 20" xfId="1103" xr:uid="{478FDBD6-FB64-4173-9723-9D47BB5C9EA3}"/>
    <cellStyle name="Millares 20 2" xfId="1865" xr:uid="{51D10BAF-A7DB-491B-9BCF-4FBB7D91EAFA}"/>
    <cellStyle name="Millares 20 2 2" xfId="2317" xr:uid="{65134BDF-0823-4AFD-89A6-9A43197D1AED}"/>
    <cellStyle name="Millares 20 2 2 2" xfId="3336" xr:uid="{FC0001AE-0205-411C-8184-08F318A93F7D}"/>
    <cellStyle name="Millares 20 2 3" xfId="2713" xr:uid="{E80EECB9-8B23-430A-A91A-88DDE95CB6F9}"/>
    <cellStyle name="Millares 20 2 3 2" xfId="3337" xr:uid="{559DB81C-7C4B-4D81-AD5B-AF6BC732F71C}"/>
    <cellStyle name="Millares 20 2 4" xfId="2969" xr:uid="{9C85B6CF-D4A0-44AE-9ED5-93B573F7236A}"/>
    <cellStyle name="Millares 20 3" xfId="1740" xr:uid="{697B761D-DD79-4CCD-8FFC-89E7315FB047}"/>
    <cellStyle name="Millares 20 3 2" xfId="2192" xr:uid="{C0CDB872-90DA-4CEA-A613-FF5A3699A192}"/>
    <cellStyle name="Millares 20 3 2 2" xfId="3338" xr:uid="{9F2324A3-CF13-4A3C-8EB6-C0BB389CA9F2}"/>
    <cellStyle name="Millares 20 3 3" xfId="2588" xr:uid="{C9770A0D-F015-43A9-8AA8-823B0B7B8260}"/>
    <cellStyle name="Millares 20 3 3 2" xfId="3339" xr:uid="{6D1F1594-91D0-41D4-B348-85C7B739AAFE}"/>
    <cellStyle name="Millares 20 3 4" xfId="2970" xr:uid="{9A535710-1B86-4753-9823-59BE6EED80B5}"/>
    <cellStyle name="Millares 20 4" xfId="1720" xr:uid="{214E24F4-3385-4642-844A-4186E533C259}"/>
    <cellStyle name="Millares 20 4 2" xfId="2172" xr:uid="{2DCB558F-3AF9-49A6-96F5-CB208006B716}"/>
    <cellStyle name="Millares 20 4 2 2" xfId="3340" xr:uid="{0C978A97-63B2-4BB0-B3FD-C00A39F7FA4A}"/>
    <cellStyle name="Millares 20 4 3" xfId="2568" xr:uid="{CB2B3AC2-078B-4404-A91E-F299E37CD1FB}"/>
    <cellStyle name="Millares 20 4 3 2" xfId="3341" xr:uid="{1702E8A7-65F8-401F-B909-304147A85C09}"/>
    <cellStyle name="Millares 20 4 4" xfId="2971" xr:uid="{2E809E6B-92D8-43B9-9307-32AE2D58235E}"/>
    <cellStyle name="Millares 20 5" xfId="2033" xr:uid="{3CDB7AAE-B04F-4F5D-BEB9-F3D722FB9BCF}"/>
    <cellStyle name="Millares 20 5 2" xfId="3342" xr:uid="{26A1359F-4280-4AFE-83A8-D9483C4C28BE}"/>
    <cellStyle name="Millares 20 6" xfId="2464" xr:uid="{07093336-D886-4F09-84DA-F6AE3DA34432}"/>
    <cellStyle name="Millares 20 6 2" xfId="3343" xr:uid="{D6BA1D08-522D-49C6-B14A-103E9EC9B40F}"/>
    <cellStyle name="Millares 20 7" xfId="2843" xr:uid="{FEF91DCE-49CE-4E02-A3D9-835C58716ABE}"/>
    <cellStyle name="Millares 21" xfId="1104" xr:uid="{3F0D641C-A248-45E9-BE41-4D0083BC768B}"/>
    <cellStyle name="Millares 21 2" xfId="1866" xr:uid="{241F1ACF-480D-43D3-A2D4-703FCB78F454}"/>
    <cellStyle name="Millares 21 2 2" xfId="2318" xr:uid="{30234B9D-734F-486B-8AD6-5D25E4108A3C}"/>
    <cellStyle name="Millares 21 2 2 2" xfId="3344" xr:uid="{40D78720-BA70-4F9A-B81A-7D378030E9C8}"/>
    <cellStyle name="Millares 21 2 3" xfId="2714" xr:uid="{112418C2-E51A-417C-8DBA-B563D99F942A}"/>
    <cellStyle name="Millares 21 2 3 2" xfId="3345" xr:uid="{0BBF6773-DCF5-432A-BE4A-7C03FC56F2E5}"/>
    <cellStyle name="Millares 21 2 4" xfId="2972" xr:uid="{4EB60F79-7233-4575-B49E-D5D33B3A7739}"/>
    <cellStyle name="Millares 21 3" xfId="1741" xr:uid="{A5A748B5-7BB7-4550-8A80-9BBF282FFB18}"/>
    <cellStyle name="Millares 21 3 2" xfId="2193" xr:uid="{C45DA682-A908-4FB2-AEA1-9D1A47BCA170}"/>
    <cellStyle name="Millares 21 3 2 2" xfId="3346" xr:uid="{830383D8-1347-4437-B95D-751B9D30F509}"/>
    <cellStyle name="Millares 21 3 3" xfId="2589" xr:uid="{84EA9523-8176-4EBC-A403-3BE3236D1379}"/>
    <cellStyle name="Millares 21 3 3 2" xfId="3347" xr:uid="{D9828444-01E0-4981-9A39-10CC1BC387CB}"/>
    <cellStyle name="Millares 21 3 4" xfId="2973" xr:uid="{E3439EA4-BF58-4073-820A-5B70BAB22B1B}"/>
    <cellStyle name="Millares 21 4" xfId="1818" xr:uid="{46D77411-6CE8-4C07-B07C-9F2860136629}"/>
    <cellStyle name="Millares 21 4 2" xfId="2270" xr:uid="{6A7E645B-17EB-41F9-94E4-515EA2227288}"/>
    <cellStyle name="Millares 21 4 2 2" xfId="3348" xr:uid="{543143B3-658E-40CA-9D68-DBD2B985C57B}"/>
    <cellStyle name="Millares 21 4 3" xfId="2666" xr:uid="{A06754EC-E1B2-4C20-AC1B-7F17A7E8A864}"/>
    <cellStyle name="Millares 21 4 3 2" xfId="3349" xr:uid="{C7FD2B44-5F3E-4DA8-A06E-C7C2CB3EAABF}"/>
    <cellStyle name="Millares 21 4 4" xfId="2974" xr:uid="{8671402E-124F-4A61-AED5-736C281267AE}"/>
    <cellStyle name="Millares 21 5" xfId="2034" xr:uid="{DD9D546C-D662-4AFF-9CD2-F70911CBB1BC}"/>
    <cellStyle name="Millares 21 5 2" xfId="3350" xr:uid="{D30B83C8-78A0-440E-86F2-22CC0724F76B}"/>
    <cellStyle name="Millares 21 6" xfId="2465" xr:uid="{E9D30586-1F25-4356-A38A-972E94EEF0B8}"/>
    <cellStyle name="Millares 21 6 2" xfId="3351" xr:uid="{27283200-9F7E-4CD7-B2F7-40035C8043AA}"/>
    <cellStyle name="Millares 21 7" xfId="2844" xr:uid="{615773BD-AD56-4126-A95F-B849ED208C81}"/>
    <cellStyle name="Millares 22" xfId="1105" xr:uid="{4FFD9CB8-7B58-429B-B420-7842ABB6C63A}"/>
    <cellStyle name="Millares 22 2" xfId="1867" xr:uid="{3C2E479F-2416-42EF-A4A4-844352AFC074}"/>
    <cellStyle name="Millares 22 2 2" xfId="2319" xr:uid="{6FDF2D06-324D-4F9B-903D-73E630AC5A26}"/>
    <cellStyle name="Millares 22 2 2 2" xfId="3352" xr:uid="{98D6D7F4-1F99-482C-B396-76E7D3B64F14}"/>
    <cellStyle name="Millares 22 2 3" xfId="2715" xr:uid="{5BC433AB-6BF3-4621-BFD2-FCA43F923011}"/>
    <cellStyle name="Millares 22 2 3 2" xfId="3353" xr:uid="{CE52EB78-A4FB-4790-B803-BAF0FEA318F0}"/>
    <cellStyle name="Millares 22 2 4" xfId="2975" xr:uid="{0F2CC3FA-4788-437D-B811-2E91E12ADCD9}"/>
    <cellStyle name="Millares 22 3" xfId="1742" xr:uid="{3E7623BF-6E56-430D-8919-96F19D425C59}"/>
    <cellStyle name="Millares 22 3 2" xfId="2194" xr:uid="{A8298F1F-D234-465A-958F-457F17C4DD6E}"/>
    <cellStyle name="Millares 22 3 2 2" xfId="3354" xr:uid="{34C7E419-56A2-442C-B049-7EB0E416437B}"/>
    <cellStyle name="Millares 22 3 3" xfId="2590" xr:uid="{9D8ABC21-2983-4A47-B433-F3695FCB8310}"/>
    <cellStyle name="Millares 22 3 3 2" xfId="3355" xr:uid="{CC61F1BE-F3B7-4637-B736-6F4D5DC08467}"/>
    <cellStyle name="Millares 22 3 4" xfId="2976" xr:uid="{4336DB7F-9B0A-4CBF-9D86-BFA89E3CDF09}"/>
    <cellStyle name="Millares 22 4" xfId="1722" xr:uid="{C5BDCE0F-3230-4F1A-92D3-B14F45C14A28}"/>
    <cellStyle name="Millares 22 4 2" xfId="2174" xr:uid="{CF56B4A8-287D-48A5-88AC-9ACE98735D66}"/>
    <cellStyle name="Millares 22 4 2 2" xfId="3356" xr:uid="{25E733CB-B5FA-4367-B5EC-15320B50E8CA}"/>
    <cellStyle name="Millares 22 4 3" xfId="2570" xr:uid="{D2512D36-54DC-4CFC-9EE2-0E65B8F5FD0E}"/>
    <cellStyle name="Millares 22 4 3 2" xfId="3357" xr:uid="{37C59B00-8B00-4706-A4DD-23E429B72098}"/>
    <cellStyle name="Millares 22 4 4" xfId="2977" xr:uid="{0C8E30C8-5ABC-44B7-90E7-5B2A50F59F7E}"/>
    <cellStyle name="Millares 22 5" xfId="2035" xr:uid="{BBF5480A-1034-4326-9546-5CF18817B38F}"/>
    <cellStyle name="Millares 22 5 2" xfId="3358" xr:uid="{AC21A713-F55B-4FF7-B7D3-419DCC1529F7}"/>
    <cellStyle name="Millares 22 6" xfId="2466" xr:uid="{D9D2539B-3E4A-4026-AA84-F1B70CC90A1C}"/>
    <cellStyle name="Millares 22 6 2" xfId="3359" xr:uid="{7B66AE42-BA4C-4F33-AB83-E21D27CF6FC5}"/>
    <cellStyle name="Millares 22 7" xfId="2845" xr:uid="{E1E5066E-105A-438B-88D4-BCC2FB48C654}"/>
    <cellStyle name="Millares 23" xfId="1106" xr:uid="{0004B50C-E82F-4957-B07C-EE01CC7AAD2E}"/>
    <cellStyle name="Millares 23 2" xfId="1868" xr:uid="{E2913120-8348-48B1-95E0-28C803AA9621}"/>
    <cellStyle name="Millares 23 2 2" xfId="2320" xr:uid="{953E277D-2BB0-4440-8426-591285E50E91}"/>
    <cellStyle name="Millares 23 2 2 2" xfId="3360" xr:uid="{152F446F-91A5-4602-B8BD-E1D0EFEE4ED4}"/>
    <cellStyle name="Millares 23 2 3" xfId="2716" xr:uid="{EF85EED8-AC94-4A8C-B4CD-978B9D1A6FFB}"/>
    <cellStyle name="Millares 23 2 3 2" xfId="3361" xr:uid="{7A5C4D9A-C55D-4876-B07C-427DCAD53050}"/>
    <cellStyle name="Millares 23 2 4" xfId="2978" xr:uid="{6AE8B2F0-EDA4-4189-9566-F1B549E04B81}"/>
    <cellStyle name="Millares 23 3" xfId="1743" xr:uid="{1B0132E0-68EA-44C8-BEC9-D97E145A1814}"/>
    <cellStyle name="Millares 23 3 2" xfId="2195" xr:uid="{0F922D3C-9B2A-4551-BBC3-16D9FF12EE4D}"/>
    <cellStyle name="Millares 23 3 2 2" xfId="3362" xr:uid="{C852DD47-64E5-4BEA-AFA6-3329DB1CFC30}"/>
    <cellStyle name="Millares 23 3 3" xfId="2591" xr:uid="{E242D0EF-B604-4ED6-A3E2-D88E724200B8}"/>
    <cellStyle name="Millares 23 3 3 2" xfId="3363" xr:uid="{2B04C0A7-8D92-48BD-A996-3DF0575D4EAB}"/>
    <cellStyle name="Millares 23 3 4" xfId="2979" xr:uid="{64F894CC-6E5D-4A43-9EC8-A74E5A31D895}"/>
    <cellStyle name="Millares 23 4" xfId="1763" xr:uid="{A0342E6E-FCBA-4527-9655-1619ED87DD21}"/>
    <cellStyle name="Millares 23 4 2" xfId="2215" xr:uid="{2B601D40-1F24-4E8B-AFBF-85DA6930F555}"/>
    <cellStyle name="Millares 23 4 2 2" xfId="3364" xr:uid="{29E34229-E3C8-4075-AEEC-6F2B2A7DAE66}"/>
    <cellStyle name="Millares 23 4 3" xfId="2611" xr:uid="{64EDAA04-9C24-4C12-824E-948F5DA3F479}"/>
    <cellStyle name="Millares 23 4 3 2" xfId="3365" xr:uid="{B2DF0323-A1FF-43C1-9765-7C73C9741813}"/>
    <cellStyle name="Millares 23 4 4" xfId="2980" xr:uid="{904A2416-F2D7-4726-9FB6-BD6D57651C11}"/>
    <cellStyle name="Millares 23 5" xfId="2036" xr:uid="{BD48B6BB-B819-4941-A39C-0825ADF6143E}"/>
    <cellStyle name="Millares 23 5 2" xfId="3366" xr:uid="{20C0797E-ED0B-4540-A946-2442BA85ABE6}"/>
    <cellStyle name="Millares 23 6" xfId="2467" xr:uid="{797EC6FD-133E-45FD-898E-E5800892681A}"/>
    <cellStyle name="Millares 23 6 2" xfId="3367" xr:uid="{774BB8AB-2E32-445B-8150-E116204DFF80}"/>
    <cellStyle name="Millares 23 7" xfId="2846" xr:uid="{3064F5FE-2444-4DFE-9220-064CC281A3C3}"/>
    <cellStyle name="Millares 24" xfId="1107" xr:uid="{230388AE-022E-4BCF-BE6F-DDD4E7B22EC1}"/>
    <cellStyle name="Millares 24 2" xfId="1869" xr:uid="{1EA37E93-F8DE-4E49-AD9E-354D621A22BE}"/>
    <cellStyle name="Millares 24 2 2" xfId="2321" xr:uid="{C6B8662E-D4AF-4DB1-8A9D-AE5E08C3D63F}"/>
    <cellStyle name="Millares 24 2 2 2" xfId="3368" xr:uid="{2D7771E5-3708-49F2-9B93-9187721A01B4}"/>
    <cellStyle name="Millares 24 2 3" xfId="2717" xr:uid="{37A9B723-29E5-47DE-8DF6-B692FBE2A7B1}"/>
    <cellStyle name="Millares 24 2 3 2" xfId="3369" xr:uid="{B873AE06-B7A1-4EC9-8D04-6CF97CDB6D5A}"/>
    <cellStyle name="Millares 24 2 4" xfId="2981" xr:uid="{AEB1C300-75D4-42B8-AC25-39EB44E97A1A}"/>
    <cellStyle name="Millares 24 3" xfId="1744" xr:uid="{554C4ADA-18EE-41E6-97D3-1839F692B7F1}"/>
    <cellStyle name="Millares 24 3 2" xfId="2196" xr:uid="{0C414133-6C26-4A87-A44A-6BDE56C266AF}"/>
    <cellStyle name="Millares 24 3 2 2" xfId="3370" xr:uid="{1AD5112F-F0B5-4E67-BC89-98C861A009DC}"/>
    <cellStyle name="Millares 24 3 3" xfId="2592" xr:uid="{128123C0-81FA-4911-B2F5-BD39BEBEFE28}"/>
    <cellStyle name="Millares 24 3 3 2" xfId="3371" xr:uid="{2D978C29-CA7F-4609-A9A8-AAC275616BBD}"/>
    <cellStyle name="Millares 24 3 4" xfId="2982" xr:uid="{0A6C09EF-65E0-4A45-8C6F-C3FD6EB8F76C}"/>
    <cellStyle name="Millares 24 4" xfId="1821" xr:uid="{379328B2-0DE2-455F-A4BD-BF716CB92627}"/>
    <cellStyle name="Millares 24 4 2" xfId="2273" xr:uid="{310144BC-C736-4809-857C-94EDA8529F9E}"/>
    <cellStyle name="Millares 24 4 2 2" xfId="3372" xr:uid="{270820AB-7AB9-4C09-8466-4047D6DCFF8C}"/>
    <cellStyle name="Millares 24 4 3" xfId="2669" xr:uid="{5ACA0636-E152-46E0-800A-70F14EBE9D1B}"/>
    <cellStyle name="Millares 24 4 3 2" xfId="3373" xr:uid="{11BF6057-193B-493C-A41A-7129613404E2}"/>
    <cellStyle name="Millares 24 4 4" xfId="2983" xr:uid="{7CF822BC-7579-4165-9CB2-AC939E2565F0}"/>
    <cellStyle name="Millares 24 5" xfId="2037" xr:uid="{DC47065F-212A-43CA-912E-C36CF21C29CC}"/>
    <cellStyle name="Millares 24 5 2" xfId="3374" xr:uid="{50D9925D-7514-43C5-9DB9-A866962132C5}"/>
    <cellStyle name="Millares 24 6" xfId="2468" xr:uid="{70DB9C8C-774F-4290-BB23-A4BA73FAA38E}"/>
    <cellStyle name="Millares 24 6 2" xfId="3375" xr:uid="{87C51E82-2182-45F8-AEA8-9E70BC447C40}"/>
    <cellStyle name="Millares 24 7" xfId="2847" xr:uid="{2413A909-9BB2-46CE-A37C-DA8EA71ACAE8}"/>
    <cellStyle name="Millares 25" xfId="1108" xr:uid="{4D5B353A-5518-478F-A0A0-C267D0F83489}"/>
    <cellStyle name="Millares 25 2" xfId="1870" xr:uid="{413D1BB4-F701-485F-A51E-9D296CEA205B}"/>
    <cellStyle name="Millares 25 2 2" xfId="2322" xr:uid="{2BE6CDBC-78A2-4E11-9404-1FC415739E35}"/>
    <cellStyle name="Millares 25 2 2 2" xfId="3376" xr:uid="{8C1AF728-ABE9-4CE9-80B0-69BD51741FF5}"/>
    <cellStyle name="Millares 25 2 3" xfId="2718" xr:uid="{471D56AD-BFE9-4401-8D5A-D8520F68F3C4}"/>
    <cellStyle name="Millares 25 2 3 2" xfId="3377" xr:uid="{CC7D83FF-38B4-44EB-9017-30355293C7E6}"/>
    <cellStyle name="Millares 25 2 4" xfId="2984" xr:uid="{321B7AB2-F6D9-43D7-9124-AE5B75BD2CF7}"/>
    <cellStyle name="Millares 25 3" xfId="1745" xr:uid="{9E18606A-7EE0-419F-9579-24C71F5804ED}"/>
    <cellStyle name="Millares 25 3 2" xfId="2197" xr:uid="{933EFC52-9426-4924-8232-50A7C798D670}"/>
    <cellStyle name="Millares 25 3 2 2" xfId="3378" xr:uid="{25FE6692-5253-4348-B1D0-8932DE480A47}"/>
    <cellStyle name="Millares 25 3 3" xfId="2593" xr:uid="{97951886-66F9-4D0C-90F2-1526C42660C5}"/>
    <cellStyle name="Millares 25 3 3 2" xfId="3379" xr:uid="{962AC1AB-810A-4ABA-8698-9B119A995A84}"/>
    <cellStyle name="Millares 25 3 4" xfId="2985" xr:uid="{82AACEA5-1A22-408B-9718-9B6816CDFF98}"/>
    <cellStyle name="Millares 25 4" xfId="1713" xr:uid="{0FE71C74-31CE-4EA3-AD88-D7F769F785F3}"/>
    <cellStyle name="Millares 25 4 2" xfId="2165" xr:uid="{68F6030F-1313-44EC-8FDD-DA334F012816}"/>
    <cellStyle name="Millares 25 4 2 2" xfId="3380" xr:uid="{C56F5DC9-C4DA-4433-80D6-B07D1F2B7DE9}"/>
    <cellStyle name="Millares 25 4 3" xfId="2561" xr:uid="{54DCDE98-B8A5-4685-8CFE-2CA5AC74EA4A}"/>
    <cellStyle name="Millares 25 4 3 2" xfId="3381" xr:uid="{0F719D24-BFD5-465C-A547-5A3048690423}"/>
    <cellStyle name="Millares 25 4 4" xfId="2986" xr:uid="{A1927E72-2565-4FE0-A76B-25F540119095}"/>
    <cellStyle name="Millares 25 5" xfId="2038" xr:uid="{7A0B3234-88AA-47D4-A9D8-72CFB37E353F}"/>
    <cellStyle name="Millares 25 5 2" xfId="3382" xr:uid="{F3A6C2F8-0C67-47C3-B10E-244D3C408248}"/>
    <cellStyle name="Millares 25 6" xfId="2469" xr:uid="{744E3B73-8402-4B06-8663-0972B063A2ED}"/>
    <cellStyle name="Millares 25 6 2" xfId="3383" xr:uid="{80D1D167-6FFD-47A3-87A8-8BF8C3CDCABD}"/>
    <cellStyle name="Millares 25 7" xfId="2848" xr:uid="{BDDDEA9A-A2BE-4C49-8AB9-44DA1265AA94}"/>
    <cellStyle name="Millares 26" xfId="876" xr:uid="{00000000-0005-0000-0000-000067030000}"/>
    <cellStyle name="Millares 27" xfId="1109" xr:uid="{1750FF5C-7AC8-44DF-BEEC-9ABAE9379385}"/>
    <cellStyle name="Millares 27 2" xfId="1871" xr:uid="{22611452-1B52-43AF-9955-CB55E25CA534}"/>
    <cellStyle name="Millares 27 2 2" xfId="2323" xr:uid="{6C2970F2-54E8-4662-BB47-AB371B14945A}"/>
    <cellStyle name="Millares 27 2 2 2" xfId="3384" xr:uid="{1D69D693-52DD-4420-A458-3AE072CEB744}"/>
    <cellStyle name="Millares 27 2 3" xfId="2719" xr:uid="{566C6D69-EE85-4432-834E-DBE4664D7E59}"/>
    <cellStyle name="Millares 27 2 3 2" xfId="3385" xr:uid="{D0A88BBA-6033-419C-A739-086F18E0CAF1}"/>
    <cellStyle name="Millares 27 2 4" xfId="2987" xr:uid="{B9EBA9EA-7369-4A17-B646-0E3296FD51C3}"/>
    <cellStyle name="Millares 27 3" xfId="1747" xr:uid="{530E2C68-C1EF-4C68-ADF3-FCFF4CF13204}"/>
    <cellStyle name="Millares 27 3 2" xfId="2199" xr:uid="{91542553-B4EC-42C5-8750-7A69407B947F}"/>
    <cellStyle name="Millares 27 3 2 2" xfId="3386" xr:uid="{E6C800A2-4E8B-41F4-BD88-7F37A30AA13F}"/>
    <cellStyle name="Millares 27 3 3" xfId="2595" xr:uid="{BD9D4C8F-E5FE-466A-AFFA-A95B4CC0FAD4}"/>
    <cellStyle name="Millares 27 3 3 2" xfId="3387" xr:uid="{03EF29ED-5265-4296-AFDF-F1AE489B32E5}"/>
    <cellStyle name="Millares 27 3 4" xfId="2988" xr:uid="{A9AC43FE-6AF9-42BF-8669-F43E20BB8AB5}"/>
    <cellStyle name="Millares 27 4" xfId="1767" xr:uid="{DFCB4E45-FBC3-4DD6-8B7A-F64F5F57D903}"/>
    <cellStyle name="Millares 27 4 2" xfId="2219" xr:uid="{1C1866B6-1F83-47A5-B76F-D6A40B07C5AE}"/>
    <cellStyle name="Millares 27 4 2 2" xfId="3388" xr:uid="{5240CC9D-57DD-476D-BB3F-7FD7DC680639}"/>
    <cellStyle name="Millares 27 4 3" xfId="2615" xr:uid="{82B3659E-8AB6-4BC8-A75D-004E964A781C}"/>
    <cellStyle name="Millares 27 4 3 2" xfId="3389" xr:uid="{39B3DAAC-8100-4327-BE8F-7FBDCEB7FC8B}"/>
    <cellStyle name="Millares 27 4 4" xfId="2989" xr:uid="{A115CA04-DDB5-4F26-AFA7-C225AA4CBFE3}"/>
    <cellStyle name="Millares 27 5" xfId="2039" xr:uid="{BF317E1B-F186-445B-AC71-5CCF1F2DD590}"/>
    <cellStyle name="Millares 27 5 2" xfId="3390" xr:uid="{3417310C-FF8B-49E5-B767-C3D1873852CB}"/>
    <cellStyle name="Millares 27 6" xfId="2470" xr:uid="{8EBB0A89-C948-4736-B08E-01D1AC455561}"/>
    <cellStyle name="Millares 27 6 2" xfId="3391" xr:uid="{A7A35CFD-C124-4D1D-A08E-8B5E5EF1689F}"/>
    <cellStyle name="Millares 27 7" xfId="2849" xr:uid="{EA91E39D-0AC6-40FA-9E8E-0CC6E714FD00}"/>
    <cellStyle name="Millares 28" xfId="1110" xr:uid="{89ADEEF6-F4F6-42BF-911C-0842CA1DF093}"/>
    <cellStyle name="Millares 29" xfId="1480" xr:uid="{DB9AC91D-E1C7-4B5C-A9C3-81E7EBB1099C}"/>
    <cellStyle name="Millares 29 2" xfId="1883" xr:uid="{87A4BE8D-5907-4865-81F9-AE35DCC6237A}"/>
    <cellStyle name="Millares 29 2 2" xfId="2335" xr:uid="{B8C58F23-9C60-4C96-A22C-A6E3F6B1B7AB}"/>
    <cellStyle name="Millares 29 2 2 2" xfId="3392" xr:uid="{A0A05B3D-D88F-40C9-8BF8-74C9876512C6}"/>
    <cellStyle name="Millares 29 2 3" xfId="2731" xr:uid="{112D9995-AE8A-4C83-8AA6-CEC6A284159F}"/>
    <cellStyle name="Millares 29 2 3 2" xfId="3393" xr:uid="{C8D1A041-762F-46A5-809E-D16836F00784}"/>
    <cellStyle name="Millares 29 2 4" xfId="2990" xr:uid="{5D4F83B8-0C70-4BC9-95E8-498452B8C2E0}"/>
    <cellStyle name="Millares 29 3" xfId="1777" xr:uid="{FE1D1191-88A0-4E15-BA76-B8EC3ED46005}"/>
    <cellStyle name="Millares 29 3 2" xfId="2229" xr:uid="{A63A8337-19CB-4C17-8F45-B583E14B178C}"/>
    <cellStyle name="Millares 29 3 2 2" xfId="3394" xr:uid="{59F0102D-6389-46D9-BB3F-DDA1684AF678}"/>
    <cellStyle name="Millares 29 3 3" xfId="2625" xr:uid="{98AB8F8D-518D-4CF1-93AD-D05342FADE89}"/>
    <cellStyle name="Millares 29 3 3 2" xfId="3395" xr:uid="{358F77CF-E179-43D3-B441-FB727B70C43E}"/>
    <cellStyle name="Millares 29 3 4" xfId="2991" xr:uid="{40FEB07F-CD81-4030-872C-6DFE5F592EC8}"/>
    <cellStyle name="Millares 29 4" xfId="1817" xr:uid="{C2DF6E5C-35CB-447C-8DC4-6A92DB1E800A}"/>
    <cellStyle name="Millares 29 4 2" xfId="2269" xr:uid="{52F9DDE9-15EE-450B-9B6D-156AB7ABC49B}"/>
    <cellStyle name="Millares 29 4 2 2" xfId="3396" xr:uid="{39BCA0A2-0C51-4FF0-93F8-B467AE86EBF4}"/>
    <cellStyle name="Millares 29 4 3" xfId="2665" xr:uid="{296CCBFF-9E43-4BDA-9E49-8A8C158565B3}"/>
    <cellStyle name="Millares 29 4 3 2" xfId="3397" xr:uid="{ADF07E17-C262-443E-AB61-0C6C4FC8E09C}"/>
    <cellStyle name="Millares 29 4 4" xfId="2992" xr:uid="{CAAB9D43-9006-46D9-AC68-8E2967224EC3}"/>
    <cellStyle name="Millares 29 5" xfId="2069" xr:uid="{A29C5B11-DC43-4F0C-92B5-124E93113A36}"/>
    <cellStyle name="Millares 29 5 2" xfId="3398" xr:uid="{2D5EB780-A5F9-423B-9E1C-1D27E77C279C}"/>
    <cellStyle name="Millares 29 6" xfId="2478" xr:uid="{CD50D41A-0471-4E21-A1F4-E5B36A846C3D}"/>
    <cellStyle name="Millares 29 6 2" xfId="3399" xr:uid="{EDCFCC77-6B57-4272-9BF8-D7C7066A40C0}"/>
    <cellStyle name="Millares 29 7" xfId="2857" xr:uid="{02776779-19F7-4056-826A-29A35639F15F}"/>
    <cellStyle name="Millares 3" xfId="877" xr:uid="{00000000-0005-0000-0000-000068030000}"/>
    <cellStyle name="Millares 3 10" xfId="3400" xr:uid="{9488C2B8-E42E-4E8F-81DB-3C4EF40FDAC7}"/>
    <cellStyle name="Millares 3 2" xfId="878" xr:uid="{00000000-0005-0000-0000-000069030000}"/>
    <cellStyle name="Millares 3 2 2" xfId="1112" xr:uid="{4297CEC1-9C03-4696-8B8E-5389690A9984}"/>
    <cellStyle name="Millares 3 2 3" xfId="1113" xr:uid="{798C11EA-D88D-4916-AF8A-6D6047EEF301}"/>
    <cellStyle name="Millares 3 2 4" xfId="1481" xr:uid="{8D6BBCD5-AF2F-4B76-93D0-89B3B343BAE0}"/>
    <cellStyle name="Millares 3 2 5" xfId="1111" xr:uid="{B1394935-2075-43F2-BE7A-8A7247BB2B52}"/>
    <cellStyle name="Millares 3 2 6" xfId="3401" xr:uid="{ABE5F985-C5B9-4ABB-A41A-E68956B19421}"/>
    <cellStyle name="Millares 3 3" xfId="1114" xr:uid="{DFA604CA-87C4-4794-A82B-DF340A839A24}"/>
    <cellStyle name="Millares 3 3 2" xfId="1872" xr:uid="{9F306783-1E4B-4082-8DA6-16F2F4458F51}"/>
    <cellStyle name="Millares 3 3 2 2" xfId="2324" xr:uid="{B2398BFF-04C4-44C8-B2A9-C9E38B41BF5A}"/>
    <cellStyle name="Millares 3 3 2 2 2" xfId="3402" xr:uid="{FC422F81-F9A7-4016-8F70-334C220E6D52}"/>
    <cellStyle name="Millares 3 3 2 3" xfId="2720" xr:uid="{4B324C91-DB8F-48C5-A48C-CB3A5FA127D9}"/>
    <cellStyle name="Millares 3 3 2 3 2" xfId="3403" xr:uid="{A59BEAF0-B1AD-4784-84F1-5F979235C32B}"/>
    <cellStyle name="Millares 3 3 2 4" xfId="2993" xr:uid="{7D596097-C4ED-44AC-9D67-EE14D0FC5884}"/>
    <cellStyle name="Millares 3 3 3" xfId="1749" xr:uid="{8BC48205-07D6-46B0-9DA4-A574AAC7C70E}"/>
    <cellStyle name="Millares 3 3 3 2" xfId="2201" xr:uid="{DAEF6EEC-4EF1-49BC-B68D-4AD584DD2246}"/>
    <cellStyle name="Millares 3 3 3 2 2" xfId="3404" xr:uid="{A8FD3502-1C0F-416F-BADE-FDC740627595}"/>
    <cellStyle name="Millares 3 3 3 3" xfId="2597" xr:uid="{33DD2B75-4CB9-4F20-A199-6B5DA2DC1442}"/>
    <cellStyle name="Millares 3 3 3 3 2" xfId="3405" xr:uid="{C74BAFDE-4B00-44D4-95F8-5958750C33D4}"/>
    <cellStyle name="Millares 3 3 3 4" xfId="2994" xr:uid="{14353356-3EFA-4375-831E-3680127777EC}"/>
    <cellStyle name="Millares 3 3 4" xfId="1755" xr:uid="{092AE51A-BF10-4127-9324-20172D2DA756}"/>
    <cellStyle name="Millares 3 3 4 2" xfId="2207" xr:uid="{345F45DF-03BE-424B-8554-A904C88CF2DC}"/>
    <cellStyle name="Millares 3 3 4 2 2" xfId="3406" xr:uid="{7435171D-769E-4206-845B-811ECE160237}"/>
    <cellStyle name="Millares 3 3 4 3" xfId="2603" xr:uid="{BC4AB1D4-C6E1-4918-A1CB-4AD571846EAE}"/>
    <cellStyle name="Millares 3 3 4 3 2" xfId="3407" xr:uid="{95A5565A-E35B-4928-A966-742FE4D77730}"/>
    <cellStyle name="Millares 3 3 4 4" xfId="2995" xr:uid="{BC5EB0A0-D70D-403B-99A0-7F4754EBCC63}"/>
    <cellStyle name="Millares 3 3 5" xfId="2040" xr:uid="{FD865E4B-2F43-4D5B-AD20-F529E6623E8A}"/>
    <cellStyle name="Millares 3 3 5 2" xfId="3408" xr:uid="{064AF269-2BD8-4FA1-8EDE-77DA695E3F69}"/>
    <cellStyle name="Millares 3 3 6" xfId="2471" xr:uid="{99BC1B04-E224-4109-86AF-C255C9814F6B}"/>
    <cellStyle name="Millares 3 3 6 2" xfId="3409" xr:uid="{3E3BE6A6-1500-4BB5-A746-21FD80DACEE8}"/>
    <cellStyle name="Millares 3 3 7" xfId="2850" xr:uid="{7FBCD0AD-D20E-4653-B538-2BD7CAD07450}"/>
    <cellStyle name="Millares 3 4" xfId="1482" xr:uid="{19A9C46A-5B52-456B-8FDF-2C6392E2B8AC}"/>
    <cellStyle name="Millares 3 5" xfId="1483" xr:uid="{44B10B4D-C71F-45A8-A5FC-8579F4A55E42}"/>
    <cellStyle name="Millares 3 5 2" xfId="1884" xr:uid="{9517D1CC-84EF-40A4-B2A0-77E0400101DA}"/>
    <cellStyle name="Millares 3 5 2 2" xfId="2336" xr:uid="{C2DFAD1F-B286-4076-9033-9831BA579A50}"/>
    <cellStyle name="Millares 3 5 2 2 2" xfId="3410" xr:uid="{D7F628CA-70C9-4362-84E9-12A52BC70E7D}"/>
    <cellStyle name="Millares 3 5 2 3" xfId="2732" xr:uid="{4258AD56-EB9B-481D-B51B-BC1AA3D635F3}"/>
    <cellStyle name="Millares 3 5 2 3 2" xfId="3411" xr:uid="{5D2E67EE-2584-40D6-9462-FD2A10555111}"/>
    <cellStyle name="Millares 3 5 2 4" xfId="2996" xr:uid="{436382A9-031A-4C10-A831-3D98AEEE1BE8}"/>
    <cellStyle name="Millares 3 5 3" xfId="1778" xr:uid="{6BF0FC5D-8BEC-490B-9A68-A21221ABDEBE}"/>
    <cellStyle name="Millares 3 5 3 2" xfId="2230" xr:uid="{42B5EE59-61BA-43AB-A053-83136639EAE0}"/>
    <cellStyle name="Millares 3 5 3 2 2" xfId="3412" xr:uid="{58AA07E5-B318-4942-B7CF-78F0E969FBE8}"/>
    <cellStyle name="Millares 3 5 3 3" xfId="2626" xr:uid="{DADF4F7D-CE9C-48A4-81A3-CB5C53108601}"/>
    <cellStyle name="Millares 3 5 3 3 2" xfId="3413" xr:uid="{4CB12489-DCA3-4BC8-BF97-389CCB953E96}"/>
    <cellStyle name="Millares 3 5 3 4" xfId="2997" xr:uid="{C849F560-F838-45FA-883E-52B000037F47}"/>
    <cellStyle name="Millares 3 5 4" xfId="1762" xr:uid="{309C1318-8A22-4DC6-B447-510902D4EF0A}"/>
    <cellStyle name="Millares 3 5 4 2" xfId="2214" xr:uid="{686129E5-5DA7-49CA-AB5D-BF2C40E082E9}"/>
    <cellStyle name="Millares 3 5 4 2 2" xfId="3414" xr:uid="{73FFA81C-30C8-4160-BD7F-623D3636882A}"/>
    <cellStyle name="Millares 3 5 4 3" xfId="2610" xr:uid="{8F553320-3EEA-4D13-B7A8-A8164AE220FB}"/>
    <cellStyle name="Millares 3 5 4 3 2" xfId="3415" xr:uid="{9D718C30-7633-40DD-AEE9-D9369AFB670D}"/>
    <cellStyle name="Millares 3 5 4 4" xfId="2998" xr:uid="{BBE80397-3B98-481C-A160-DC3FE7D1F169}"/>
    <cellStyle name="Millares 3 5 5" xfId="2070" xr:uid="{C13B7426-B8F4-4BCE-964C-20132EAB074F}"/>
    <cellStyle name="Millares 3 5 5 2" xfId="3416" xr:uid="{CA31CD14-B95D-4777-90AF-17A9930EB611}"/>
    <cellStyle name="Millares 3 5 6" xfId="2479" xr:uid="{02B06921-6D3E-44F5-9E62-367DB06462F9}"/>
    <cellStyle name="Millares 3 5 6 2" xfId="3417" xr:uid="{ACF93245-CC63-4225-98C3-27AF2BDDAF6E}"/>
    <cellStyle name="Millares 3 5 7" xfId="2858" xr:uid="{8C6ED21C-24F2-4A62-97C7-68EC0785E357}"/>
    <cellStyle name="Millares 3 6" xfId="1654" xr:uid="{564E2A16-DDD7-4E79-96C7-DA98FAC11A48}"/>
    <cellStyle name="Millares 3 7" xfId="1077" xr:uid="{A9F12948-BF6C-45AF-BE92-7FAF83AFB8E3}"/>
    <cellStyle name="Millares 3 7 2" xfId="1848" xr:uid="{B71F3CEA-B4E7-4AB1-852A-55410F859F3F}"/>
    <cellStyle name="Millares 3 7 2 2" xfId="2300" xr:uid="{0E28F488-1204-4C83-A33C-37BF4E82C2C3}"/>
    <cellStyle name="Millares 3 7 2 2 2" xfId="3418" xr:uid="{7FD4A1D8-7028-4383-9DEB-6C4C4D92D941}"/>
    <cellStyle name="Millares 3 7 2 3" xfId="2696" xr:uid="{95B2E2D3-EB8B-4750-902F-C94648495882}"/>
    <cellStyle name="Millares 3 7 2 3 2" xfId="3419" xr:uid="{4BA27A3F-6960-4D48-BF31-68ABAC071502}"/>
    <cellStyle name="Millares 3 7 2 4" xfId="2999" xr:uid="{7C889940-A740-4161-BE1C-E14488E84FED}"/>
    <cellStyle name="Millares 3 7 3" xfId="1704" xr:uid="{FF6517CA-4FB5-46A6-B4EC-EC729F42C656}"/>
    <cellStyle name="Millares 3 7 3 2" xfId="2156" xr:uid="{911BD7DA-C039-49F9-BFD0-0B210F13A371}"/>
    <cellStyle name="Millares 3 7 3 2 2" xfId="3420" xr:uid="{208A5EB0-7846-4E6B-BEF7-DA6354CCE523}"/>
    <cellStyle name="Millares 3 7 3 3" xfId="2552" xr:uid="{F7BCB0AD-957A-4E1D-8E05-601FE2612DE9}"/>
    <cellStyle name="Millares 3 7 3 3 2" xfId="3421" xr:uid="{D51230B5-429F-4AC2-B725-E17A6C668B84}"/>
    <cellStyle name="Millares 3 7 3 4" xfId="3000" xr:uid="{9C830A4C-A347-4AD3-9E48-75B4D274CF64}"/>
    <cellStyle name="Millares 3 7 4" xfId="1958" xr:uid="{4B9F73C6-25BD-4312-BC2A-22994D042DC6}"/>
    <cellStyle name="Millares 3 7 4 2" xfId="3422" xr:uid="{26E055B5-FBD5-41EF-83EE-5DB95985F990}"/>
    <cellStyle name="Millares 3 7 5" xfId="2449" xr:uid="{BBC218A4-AA58-40DC-B8F9-89EF04B97940}"/>
    <cellStyle name="Millares 3 7 5 2" xfId="3423" xr:uid="{E6460F6B-C473-4E7F-8486-D84E1A0228F8}"/>
    <cellStyle name="Millares 3 7 6" xfId="2827" xr:uid="{5BF8F15F-8802-4BD5-803C-EECDEC19BE41}"/>
    <cellStyle name="Millares 3 8" xfId="1702" xr:uid="{8CE2F76C-BA5D-4018-90F2-F45F9692261D}"/>
    <cellStyle name="Millares 3 8 2" xfId="2154" xr:uid="{7354CEFD-A496-4803-AD0D-B5BC10624006}"/>
    <cellStyle name="Millares 3 8 2 2" xfId="3424" xr:uid="{327F2173-8191-4E19-9F46-3BFBCF44A198}"/>
    <cellStyle name="Millares 3 8 3" xfId="2550" xr:uid="{14C80DC5-246D-4DBC-B617-5E87A3DB2355}"/>
    <cellStyle name="Millares 3 8 3 2" xfId="3425" xr:uid="{F1DEBB20-F210-40A8-9DB7-54D1980405C5}"/>
    <cellStyle name="Millares 3 8 4" xfId="3001" xr:uid="{DF513D76-71F6-4A9F-915D-E10BBEEC43B3}"/>
    <cellStyle name="Millares 3 9" xfId="1071" xr:uid="{F09774A3-E606-4D77-9C20-149EDCE6416A}"/>
    <cellStyle name="Millares 3 9 2" xfId="3426" xr:uid="{B9F8F9D0-05D1-4AB1-8875-0BBD96F419C9}"/>
    <cellStyle name="Millares 30" xfId="1484" xr:uid="{F68C8812-BCCB-415D-8BAC-4882CA62C724}"/>
    <cellStyle name="Millares 30 2" xfId="1885" xr:uid="{3514377F-147B-40BA-AEBF-23F94E39D9A3}"/>
    <cellStyle name="Millares 30 2 2" xfId="2337" xr:uid="{AE8651F4-CAF4-4954-BEB3-EC34904EC841}"/>
    <cellStyle name="Millares 30 2 2 2" xfId="3427" xr:uid="{89931D33-6C52-43A3-9158-DF1C9C875AD6}"/>
    <cellStyle name="Millares 30 2 3" xfId="2733" xr:uid="{98AE750F-CB92-4D57-B091-DF6EFBEB0F50}"/>
    <cellStyle name="Millares 30 2 3 2" xfId="3428" xr:uid="{48C08D65-778E-44E8-B29F-19A8D85E67DF}"/>
    <cellStyle name="Millares 30 2 4" xfId="3002" xr:uid="{81A67F07-0538-445B-9A47-B83C1A98733C}"/>
    <cellStyle name="Millares 30 3" xfId="1779" xr:uid="{35AAC52B-D332-4148-8E71-717595DAAD47}"/>
    <cellStyle name="Millares 30 3 2" xfId="2231" xr:uid="{BAE6009D-8F6F-40E5-AE95-62E94D421163}"/>
    <cellStyle name="Millares 30 3 2 2" xfId="3429" xr:uid="{EC671F0B-EACF-47D0-A5F3-1E16C4C916D8}"/>
    <cellStyle name="Millares 30 3 3" xfId="2627" xr:uid="{75BB01C2-D14D-4340-86F4-F850B9E48276}"/>
    <cellStyle name="Millares 30 3 3 2" xfId="3430" xr:uid="{5C19ECD3-55E6-4502-87FA-EFDDA75BAC99}"/>
    <cellStyle name="Millares 30 3 4" xfId="3003" xr:uid="{CD08F50A-E437-4B6D-B406-5AEC5276E74B}"/>
    <cellStyle name="Millares 30 4" xfId="1812" xr:uid="{7E9DCF78-5773-47C8-B3E7-3521DB21E0F0}"/>
    <cellStyle name="Millares 30 4 2" xfId="2264" xr:uid="{71B4A114-6A0F-4348-8EEF-B6C9D8D99179}"/>
    <cellStyle name="Millares 30 4 2 2" xfId="3431" xr:uid="{F36ED5D5-45B9-4EEC-9215-E52E47191534}"/>
    <cellStyle name="Millares 30 4 3" xfId="2660" xr:uid="{A3FB2397-13B8-498F-B78F-59CCF10CD941}"/>
    <cellStyle name="Millares 30 4 3 2" xfId="3432" xr:uid="{030DE4E4-0128-4C58-A7EA-34524FFD4451}"/>
    <cellStyle name="Millares 30 4 4" xfId="3004" xr:uid="{2F657DED-677B-48A8-8C68-1E2A750B0CF7}"/>
    <cellStyle name="Millares 30 5" xfId="2071" xr:uid="{3911A1DB-4588-48B7-819E-10BD800C8F6B}"/>
    <cellStyle name="Millares 30 5 2" xfId="3433" xr:uid="{9EE24043-F01E-4455-887C-A72F6E840E2C}"/>
    <cellStyle name="Millares 30 6" xfId="2480" xr:uid="{FB01DF4D-6086-453D-90BA-1B04DAF01624}"/>
    <cellStyle name="Millares 30 6 2" xfId="3434" xr:uid="{0F9260CB-5785-4B75-972E-8167AD5BC656}"/>
    <cellStyle name="Millares 30 7" xfId="2859" xr:uid="{0CC7240C-1BC2-4F57-97B3-A1988BEC171D}"/>
    <cellStyle name="Millares 31" xfId="1485" xr:uid="{492A833E-29F2-42B7-BA3F-71C975D06FC4}"/>
    <cellStyle name="Millares 31 2" xfId="1886" xr:uid="{99DDB1F3-31E6-4CD6-BA7B-1BAE04575BD1}"/>
    <cellStyle name="Millares 31 2 2" xfId="2338" xr:uid="{BE6C0D11-FE6A-4AF0-A5E0-C89C0C9F11B4}"/>
    <cellStyle name="Millares 31 2 2 2" xfId="3435" xr:uid="{5756FE74-0961-4AFF-BAFB-FD762C98D324}"/>
    <cellStyle name="Millares 31 2 3" xfId="2734" xr:uid="{0907A0A5-A676-4965-B25E-965D0EC291E6}"/>
    <cellStyle name="Millares 31 2 3 2" xfId="3436" xr:uid="{185CD696-8FE7-4FAE-B98B-86E4327FE9A5}"/>
    <cellStyle name="Millares 31 2 4" xfId="3005" xr:uid="{24489873-3E57-489E-AF25-4526BB35119B}"/>
    <cellStyle name="Millares 31 3" xfId="1780" xr:uid="{771E8F18-15FE-4542-BB4B-8C93792EC687}"/>
    <cellStyle name="Millares 31 3 2" xfId="2232" xr:uid="{C309D878-02FB-4B5B-AC1A-6EDAC59210CC}"/>
    <cellStyle name="Millares 31 3 2 2" xfId="3437" xr:uid="{D2E391DC-4244-4CAF-8F80-E37291F63E89}"/>
    <cellStyle name="Millares 31 3 3" xfId="2628" xr:uid="{346FEB2A-E0E5-4868-A003-61DF9DD92ED9}"/>
    <cellStyle name="Millares 31 3 3 2" xfId="3438" xr:uid="{877DE819-492E-4395-B87E-E2CB8B45F315}"/>
    <cellStyle name="Millares 31 3 4" xfId="3006" xr:uid="{6126EB04-2CFE-448E-924F-0E326360A015}"/>
    <cellStyle name="Millares 31 4" xfId="1814" xr:uid="{BEB0807D-A43F-4E73-9818-D26B989F603A}"/>
    <cellStyle name="Millares 31 4 2" xfId="2266" xr:uid="{C2F9A263-FC10-446F-844C-44A77010F2A7}"/>
    <cellStyle name="Millares 31 4 2 2" xfId="3439" xr:uid="{48D14AF2-D092-44B1-A835-26C081ADBF1A}"/>
    <cellStyle name="Millares 31 4 3" xfId="2662" xr:uid="{3EF337DF-3903-471D-BC48-0890E7C51CC6}"/>
    <cellStyle name="Millares 31 4 3 2" xfId="3440" xr:uid="{10B1D6D7-973E-4162-873B-E6EF2D272B76}"/>
    <cellStyle name="Millares 31 4 4" xfId="3007" xr:uid="{6F7CF5A7-7BAF-4B5D-A039-F190EA602E67}"/>
    <cellStyle name="Millares 31 5" xfId="2072" xr:uid="{10F6965F-ED91-4172-8487-EDD3DFB4DCDB}"/>
    <cellStyle name="Millares 31 5 2" xfId="3441" xr:uid="{BAD67BC8-A80A-444A-A2C2-A915B63CB584}"/>
    <cellStyle name="Millares 31 6" xfId="2481" xr:uid="{1561512F-9E73-4ED0-86C5-985922EE1860}"/>
    <cellStyle name="Millares 31 6 2" xfId="3442" xr:uid="{F88B800D-CBE3-4E7B-943E-73E6141F22AF}"/>
    <cellStyle name="Millares 31 7" xfId="2860" xr:uid="{CBC63BC9-6024-44C2-BB9F-ECB11AE9DD8E}"/>
    <cellStyle name="Millares 32" xfId="1486" xr:uid="{686CA858-EE03-4806-B2CE-74C18560343B}"/>
    <cellStyle name="Millares 32 2" xfId="1887" xr:uid="{BD667EFB-B270-4959-813F-F2DD501DD9AF}"/>
    <cellStyle name="Millares 32 2 2" xfId="2339" xr:uid="{A0114451-DA73-47DB-A865-AAB674EFF7D6}"/>
    <cellStyle name="Millares 32 2 2 2" xfId="3443" xr:uid="{FED6195E-3160-44E3-BEBD-17CB254AFB20}"/>
    <cellStyle name="Millares 32 2 3" xfId="2735" xr:uid="{E6B5D2F9-CFC9-4FB3-BB78-8432AAABF47C}"/>
    <cellStyle name="Millares 32 2 3 2" xfId="3444" xr:uid="{29B3A5F2-4D45-43AE-8958-31F588B04AB5}"/>
    <cellStyle name="Millares 32 2 4" xfId="3008" xr:uid="{A7AB3A0D-1FFB-4AE9-BAD7-97697C7CAEC2}"/>
    <cellStyle name="Millares 32 3" xfId="1781" xr:uid="{4D38DC04-0988-4FC3-B2AB-AF6C227D4B12}"/>
    <cellStyle name="Millares 32 3 2" xfId="2233" xr:uid="{0522A571-C814-45FF-A014-DCDFCB6610B1}"/>
    <cellStyle name="Millares 32 3 2 2" xfId="3445" xr:uid="{6937128E-89E8-42F4-8CDF-BF1E5B8DF829}"/>
    <cellStyle name="Millares 32 3 3" xfId="2629" xr:uid="{282DC4DD-A992-4F49-9DCA-637EFC425FEC}"/>
    <cellStyle name="Millares 32 3 3 2" xfId="3446" xr:uid="{6555DB3A-90F2-4228-83DB-DA0F6FC3E091}"/>
    <cellStyle name="Millares 32 3 4" xfId="3009" xr:uid="{08195BE0-D714-4F4E-9349-CD5591176DFF}"/>
    <cellStyle name="Millares 32 4" xfId="1760" xr:uid="{0AD5D068-38B7-4DED-9B03-941897B8A94C}"/>
    <cellStyle name="Millares 32 4 2" xfId="2212" xr:uid="{F06D07CB-46F8-4881-87F5-C7044323FF0D}"/>
    <cellStyle name="Millares 32 4 2 2" xfId="3447" xr:uid="{E609EB6C-A7B2-4F2C-9D1D-B52CD0AEAD56}"/>
    <cellStyle name="Millares 32 4 3" xfId="2608" xr:uid="{F8C411C4-92B0-4290-A9C9-6750D21F5E4E}"/>
    <cellStyle name="Millares 32 4 3 2" xfId="3448" xr:uid="{51375098-E442-471F-8F37-4B5DF1F68731}"/>
    <cellStyle name="Millares 32 4 4" xfId="3010" xr:uid="{76473044-D941-42B5-8126-7587AF4C2A73}"/>
    <cellStyle name="Millares 32 5" xfId="2073" xr:uid="{C27F2A4A-0EBD-4D25-89A8-E4AA5668E8C1}"/>
    <cellStyle name="Millares 32 5 2" xfId="3449" xr:uid="{913FC568-335C-49C8-9553-B6024911D8F7}"/>
    <cellStyle name="Millares 32 6" xfId="2482" xr:uid="{94BF8196-DE01-4C84-95F1-9404453E54DB}"/>
    <cellStyle name="Millares 32 6 2" xfId="3450" xr:uid="{CB5E9A26-3AA7-45B6-B8BD-A29661183052}"/>
    <cellStyle name="Millares 32 7" xfId="2861" xr:uid="{082E0105-B51E-43D9-AFD3-42E3C1FC410B}"/>
    <cellStyle name="Millares 33" xfId="1487" xr:uid="{42478AA5-E756-4837-A2BD-C81B128067E8}"/>
    <cellStyle name="Millares 33 2" xfId="1888" xr:uid="{9646E567-50AF-4FE7-AE14-8B44FCEA1166}"/>
    <cellStyle name="Millares 33 2 2" xfId="2340" xr:uid="{6C468980-3B3B-4857-8350-5ADE70B5935F}"/>
    <cellStyle name="Millares 33 2 2 2" xfId="3451" xr:uid="{9AB7733C-552A-452E-9F2B-6415CCFD7881}"/>
    <cellStyle name="Millares 33 2 3" xfId="2736" xr:uid="{5A4D4DCA-528F-4229-BB82-FB38D81FBAB9}"/>
    <cellStyle name="Millares 33 2 3 2" xfId="3452" xr:uid="{635723B9-F039-4A99-B990-BB4267A00274}"/>
    <cellStyle name="Millares 33 2 4" xfId="3011" xr:uid="{3EFDAEBA-0E8F-45C1-9555-4B8A0617C283}"/>
    <cellStyle name="Millares 33 3" xfId="1782" xr:uid="{D72984AF-258A-4F99-9333-E1A6715E19AD}"/>
    <cellStyle name="Millares 33 3 2" xfId="2234" xr:uid="{1A4AC8BE-8737-4244-9842-D528ED00505D}"/>
    <cellStyle name="Millares 33 3 2 2" xfId="3453" xr:uid="{C80A3910-90B6-4034-A974-86A2A59DD3A2}"/>
    <cellStyle name="Millares 33 3 3" xfId="2630" xr:uid="{E4ADC065-01C6-4702-8F83-32240963D2D6}"/>
    <cellStyle name="Millares 33 3 3 2" xfId="3454" xr:uid="{B2342FFA-FA7C-48D2-B2E6-636012487B7B}"/>
    <cellStyle name="Millares 33 3 4" xfId="3012" xr:uid="{B8B7ACB9-4B04-493F-A0B4-B9A6612878D9}"/>
    <cellStyle name="Millares 33 4" xfId="1746" xr:uid="{A913C8DB-C372-4E6A-8B66-DD9FEB50B6C0}"/>
    <cellStyle name="Millares 33 4 2" xfId="2198" xr:uid="{5523F5D3-08ED-4E20-86D9-BAA03208754A}"/>
    <cellStyle name="Millares 33 4 2 2" xfId="3455" xr:uid="{C434A50A-AAFD-473E-9EB6-311800CCFD24}"/>
    <cellStyle name="Millares 33 4 3" xfId="2594" xr:uid="{0662FAF2-235F-45B2-9A48-DAF639412B9E}"/>
    <cellStyle name="Millares 33 4 3 2" xfId="3456" xr:uid="{AC857AEB-BCB4-4F78-A321-D95838A27960}"/>
    <cellStyle name="Millares 33 4 4" xfId="3013" xr:uid="{3F130804-39E7-4290-BF46-B90F53E38637}"/>
    <cellStyle name="Millares 33 5" xfId="2074" xr:uid="{B0B7E444-B8FF-4C16-8EB3-B67AFC6F2C31}"/>
    <cellStyle name="Millares 33 5 2" xfId="3457" xr:uid="{2391BB10-152E-4E66-AF7E-D104C1A27F2A}"/>
    <cellStyle name="Millares 33 6" xfId="2483" xr:uid="{20EBE077-0B73-4C5D-99E8-B8D1A22EFAE3}"/>
    <cellStyle name="Millares 33 6 2" xfId="3458" xr:uid="{B24B6E4D-610F-432C-9A2F-56D929520F2A}"/>
    <cellStyle name="Millares 33 7" xfId="2862" xr:uid="{09A6764D-E514-464E-BD88-5969CAAF720F}"/>
    <cellStyle name="Millares 34" xfId="1488" xr:uid="{447B5196-1E34-420D-9DF8-9B022B0BB273}"/>
    <cellStyle name="Millares 34 2" xfId="1889" xr:uid="{F8489D75-6D10-4DA1-B768-3FC910FAA1EC}"/>
    <cellStyle name="Millares 34 2 2" xfId="2341" xr:uid="{80EEB651-796E-4F01-837C-781DFB48AE0D}"/>
    <cellStyle name="Millares 34 2 2 2" xfId="3459" xr:uid="{0385B84D-3438-48EC-AA0F-5F35C58234E8}"/>
    <cellStyle name="Millares 34 2 3" xfId="2737" xr:uid="{5927391D-C951-4E1E-8C66-6320CD0F02A7}"/>
    <cellStyle name="Millares 34 2 3 2" xfId="3460" xr:uid="{97A8FEA6-0DEB-43CE-AD5D-8A93CD290B22}"/>
    <cellStyle name="Millares 34 2 4" xfId="3014" xr:uid="{38EF395D-07F6-4EE6-B85B-3DDDE7007062}"/>
    <cellStyle name="Millares 34 3" xfId="1783" xr:uid="{F8CEAA45-82E0-4205-9067-5E420142338C}"/>
    <cellStyle name="Millares 34 3 2" xfId="2235" xr:uid="{F466D88E-8823-4932-8E59-4A9222C2059C}"/>
    <cellStyle name="Millares 34 3 2 2" xfId="3461" xr:uid="{B1ADF591-64CE-4812-BD6D-F89E59CD87BD}"/>
    <cellStyle name="Millares 34 3 3" xfId="2631" xr:uid="{F6112018-6D2B-4F31-BE51-998FCE67349F}"/>
    <cellStyle name="Millares 34 3 3 2" xfId="3462" xr:uid="{42F384BD-430E-46EE-9DED-C8285BA6D83A}"/>
    <cellStyle name="Millares 34 3 4" xfId="3015" xr:uid="{F248BB7D-118A-4F4D-8DFC-0DB37CFCE2D6}"/>
    <cellStyle name="Millares 34 4" xfId="1768" xr:uid="{549FAB92-2355-4AC3-9ABA-95B14510A300}"/>
    <cellStyle name="Millares 34 4 2" xfId="2220" xr:uid="{7631D024-A5EF-48ED-AC45-229D8A265CB3}"/>
    <cellStyle name="Millares 34 4 2 2" xfId="3463" xr:uid="{30288D1A-DDB9-4307-90CD-55FCA6440779}"/>
    <cellStyle name="Millares 34 4 3" xfId="2616" xr:uid="{BA1E2AE8-7672-4B2F-8868-0F04D26310D1}"/>
    <cellStyle name="Millares 34 4 3 2" xfId="3464" xr:uid="{7112F2CB-52AD-4186-97B1-D75ECE117A30}"/>
    <cellStyle name="Millares 34 4 4" xfId="3016" xr:uid="{514E47B6-7B7E-4094-875E-AC9FD8E069F6}"/>
    <cellStyle name="Millares 34 5" xfId="2075" xr:uid="{9DEC0A4A-EB2E-45F3-AAE6-642ED32DB17B}"/>
    <cellStyle name="Millares 34 5 2" xfId="3465" xr:uid="{5560934B-3196-442D-93B9-003AA4B2D394}"/>
    <cellStyle name="Millares 34 6" xfId="2484" xr:uid="{9C672A58-E349-4942-9D59-4F7C4729F62C}"/>
    <cellStyle name="Millares 34 6 2" xfId="3466" xr:uid="{0E86C012-095E-4DEF-BE71-51A8E705BBEC}"/>
    <cellStyle name="Millares 34 7" xfId="2863" xr:uid="{9B47744A-2D9C-4B53-B395-75CB526DA23F}"/>
    <cellStyle name="Millares 35" xfId="1489" xr:uid="{91AFAF1E-D708-45FD-8690-DAFC92A431D4}"/>
    <cellStyle name="Millares 36" xfId="1490" xr:uid="{0BC12D3C-8D32-4A86-BC1E-146D5BF360EF}"/>
    <cellStyle name="Millares 37" xfId="1491" xr:uid="{184869D9-3FF8-4124-9478-C8E6B06DD4A0}"/>
    <cellStyle name="Millares 37 2" xfId="1890" xr:uid="{FC3E23E4-34E0-4CE5-8711-6F02D2F43D2F}"/>
    <cellStyle name="Millares 37 2 2" xfId="2342" xr:uid="{C80B6DEB-167A-4103-B634-46867BCD72B1}"/>
    <cellStyle name="Millares 37 2 2 2" xfId="3467" xr:uid="{C4300A9C-51DD-4694-8ACF-112D5138E1D0}"/>
    <cellStyle name="Millares 37 2 3" xfId="2738" xr:uid="{35453C58-A260-438F-BBA3-63A8A58F9EDC}"/>
    <cellStyle name="Millares 37 2 3 2" xfId="3468" xr:uid="{B85EA06F-7993-4A1F-B451-95D2FCF03A66}"/>
    <cellStyle name="Millares 37 2 4" xfId="3017" xr:uid="{5020479E-94CE-4AD7-828D-3F550390A585}"/>
    <cellStyle name="Millares 37 3" xfId="1785" xr:uid="{FB4CDBE3-402E-449A-999F-3D29C3369D64}"/>
    <cellStyle name="Millares 37 3 2" xfId="2237" xr:uid="{21122E0F-A114-4E52-9102-BDC75C07949E}"/>
    <cellStyle name="Millares 37 3 2 2" xfId="3469" xr:uid="{0DE06C48-5F7E-484C-8BE1-A46B297A3240}"/>
    <cellStyle name="Millares 37 3 3" xfId="2633" xr:uid="{DCE66834-4460-44CE-8371-8B0DF291743F}"/>
    <cellStyle name="Millares 37 3 3 2" xfId="3470" xr:uid="{CF7BB616-67A6-400A-BC9D-E47573046D89}"/>
    <cellStyle name="Millares 37 3 4" xfId="3018" xr:uid="{03EA2F54-9CD0-473F-866F-D66282D7E4A6}"/>
    <cellStyle name="Millares 37 4" xfId="1816" xr:uid="{55AF72CB-09FA-415C-9D3B-3DFD5354CCE6}"/>
    <cellStyle name="Millares 37 4 2" xfId="2268" xr:uid="{F5631875-0FED-4114-8319-D64C16F7B418}"/>
    <cellStyle name="Millares 37 4 2 2" xfId="3471" xr:uid="{01C93783-2394-4AE3-A8EB-26A24DEF69BC}"/>
    <cellStyle name="Millares 37 4 3" xfId="2664" xr:uid="{FCAA3F64-533E-4FA6-9DBB-9B262AC0CEB2}"/>
    <cellStyle name="Millares 37 4 3 2" xfId="3472" xr:uid="{61E44B4E-6B84-43D1-B096-53082D934D63}"/>
    <cellStyle name="Millares 37 4 4" xfId="3019" xr:uid="{E9ED4B15-2522-45D0-82D8-03B129B70B5E}"/>
    <cellStyle name="Millares 37 5" xfId="2076" xr:uid="{0186448E-FDDA-4621-A9DA-8EB3BD6F9019}"/>
    <cellStyle name="Millares 37 5 2" xfId="3473" xr:uid="{B0924F77-F588-45E8-A79B-DE0824F5B0C4}"/>
    <cellStyle name="Millares 37 6" xfId="2485" xr:uid="{6D7EF897-B563-4839-BA98-9BA8A73C4418}"/>
    <cellStyle name="Millares 37 6 2" xfId="3474" xr:uid="{F548A37E-8329-4D74-B15D-A8BA06D07E25}"/>
    <cellStyle name="Millares 37 7" xfId="2864" xr:uid="{B5B3E859-B9A4-4CD1-94BA-D0BFC798A8DA}"/>
    <cellStyle name="Millares 38" xfId="1492" xr:uid="{47ACC078-D5C6-462C-B863-5893A5045F04}"/>
    <cellStyle name="Millares 38 2" xfId="1891" xr:uid="{F269C7F2-E5FF-40A2-AF87-81138725388D}"/>
    <cellStyle name="Millares 38 2 2" xfId="2343" xr:uid="{E6E9BD98-4A0F-4E50-A404-3BF939B7D129}"/>
    <cellStyle name="Millares 38 2 2 2" xfId="3475" xr:uid="{C2DDFEED-C1C8-4404-8491-8B539AC1AEF5}"/>
    <cellStyle name="Millares 38 2 3" xfId="2739" xr:uid="{F4A4E223-B957-4416-ACEB-EC140A8D0B6E}"/>
    <cellStyle name="Millares 38 2 3 2" xfId="3476" xr:uid="{9808A2F5-B8EB-4CF5-9CC7-78895756BC87}"/>
    <cellStyle name="Millares 38 2 4" xfId="3020" xr:uid="{A0B1064C-63BD-4AF7-B697-ED3958EEC95E}"/>
    <cellStyle name="Millares 38 3" xfId="1786" xr:uid="{5269798F-D8AA-4D6F-A3F9-BDE8D2538E80}"/>
    <cellStyle name="Millares 38 3 2" xfId="2238" xr:uid="{09FCC8B9-EF33-4C37-8E78-ECFE5CF84423}"/>
    <cellStyle name="Millares 38 3 2 2" xfId="3477" xr:uid="{1635BA6F-1A8C-4060-9D8C-1545D038089D}"/>
    <cellStyle name="Millares 38 3 3" xfId="2634" xr:uid="{080AC983-2CA3-471D-9843-D389676C6AD1}"/>
    <cellStyle name="Millares 38 3 3 2" xfId="3478" xr:uid="{80EACDD8-510C-4CAF-84F9-8C595054D474}"/>
    <cellStyle name="Millares 38 3 4" xfId="3021" xr:uid="{AE26A00B-E6CF-4E25-94E5-C2B2E3CEA425}"/>
    <cellStyle name="Millares 38 4" xfId="1769" xr:uid="{15D8CB5B-2C42-49E1-B5D3-187F4F8D8765}"/>
    <cellStyle name="Millares 38 4 2" xfId="2221" xr:uid="{F3D21734-F4EF-4C91-9C12-FF9B5932FC37}"/>
    <cellStyle name="Millares 38 4 2 2" xfId="3479" xr:uid="{878D6F63-CE70-455D-874D-265800C7CECC}"/>
    <cellStyle name="Millares 38 4 3" xfId="2617" xr:uid="{E9723712-ACE6-4EF4-A492-61FDEAC5A048}"/>
    <cellStyle name="Millares 38 4 3 2" xfId="3480" xr:uid="{3A4D24B7-565E-4800-8F10-6D0A7FA38EC7}"/>
    <cellStyle name="Millares 38 4 4" xfId="3022" xr:uid="{F4F610A0-AACD-4D54-BDC7-35669F05130C}"/>
    <cellStyle name="Millares 38 5" xfId="2077" xr:uid="{92E740C5-AED2-4C03-932E-EC5010048185}"/>
    <cellStyle name="Millares 38 5 2" xfId="3481" xr:uid="{C80DCE49-21CA-4D57-B020-386C8A4A16DD}"/>
    <cellStyle name="Millares 38 6" xfId="2486" xr:uid="{BF0B3220-7CDA-4554-A83C-321D939D969D}"/>
    <cellStyle name="Millares 38 6 2" xfId="3482" xr:uid="{272D67D6-59D9-4079-911E-D4E3DCCB5A5C}"/>
    <cellStyle name="Millares 38 7" xfId="2865" xr:uid="{4A95B5CB-330E-43E3-B696-3608678E2C09}"/>
    <cellStyle name="Millares 39" xfId="1493" xr:uid="{F3800569-05A7-42CA-99C5-BAC9827BB824}"/>
    <cellStyle name="Millares 39 2" xfId="1892" xr:uid="{64FCDEBC-7593-435B-A3CE-10A8E9B3A19E}"/>
    <cellStyle name="Millares 39 2 2" xfId="2344" xr:uid="{0C24C15E-81C3-40A2-A700-4392D7AB9EF4}"/>
    <cellStyle name="Millares 39 2 2 2" xfId="3483" xr:uid="{AF8B4AED-2BA2-427A-A16A-842E200D78FB}"/>
    <cellStyle name="Millares 39 2 3" xfId="2740" xr:uid="{93358DC0-B247-4409-BFD8-22D534887D03}"/>
    <cellStyle name="Millares 39 2 3 2" xfId="3484" xr:uid="{B166FBE0-67E0-4B96-A36B-0F48DA5BD32A}"/>
    <cellStyle name="Millares 39 2 4" xfId="3023" xr:uid="{0B17C7E1-507E-48AE-9179-4AAAF6B53F06}"/>
    <cellStyle name="Millares 39 3" xfId="1787" xr:uid="{A7102419-A523-4388-9A26-6CA382B14792}"/>
    <cellStyle name="Millares 39 3 2" xfId="2239" xr:uid="{635E649A-F790-4A4D-8D68-0B1B803C622A}"/>
    <cellStyle name="Millares 39 3 2 2" xfId="3485" xr:uid="{B39BE74C-0ECA-4151-8754-CAEE9BE878A9}"/>
    <cellStyle name="Millares 39 3 3" xfId="2635" xr:uid="{236F1C1D-AA46-4943-89D7-1CAAAABD4CEF}"/>
    <cellStyle name="Millares 39 3 3 2" xfId="3486" xr:uid="{E6994E91-D8C4-4EA7-A06A-C3E12E966973}"/>
    <cellStyle name="Millares 39 3 4" xfId="3024" xr:uid="{1BC6EBA6-28A4-47AA-97B8-0C7C1D787151}"/>
    <cellStyle name="Millares 39 4" xfId="1947" xr:uid="{176209B7-05FD-4548-933A-9827AFE8A25E}"/>
    <cellStyle name="Millares 39 4 2" xfId="2399" xr:uid="{AEACFFD3-19C1-4831-AE77-DCDFECBFB4D9}"/>
    <cellStyle name="Millares 39 4 2 2" xfId="3487" xr:uid="{84242989-FB3A-4088-B0BB-378AA4975E42}"/>
    <cellStyle name="Millares 39 4 3" xfId="2795" xr:uid="{83498A46-548E-4378-985D-36DBEB9C25D5}"/>
    <cellStyle name="Millares 39 4 3 2" xfId="3488" xr:uid="{052FA591-E5B3-4A95-87BE-D030D5543EA4}"/>
    <cellStyle name="Millares 39 4 4" xfId="3025" xr:uid="{9B1D0EF4-C5D1-4C6A-9E41-065F38DD5796}"/>
    <cellStyle name="Millares 39 5" xfId="2078" xr:uid="{E569B0A4-6D76-4CBF-97C4-16E2D1409136}"/>
    <cellStyle name="Millares 39 5 2" xfId="3489" xr:uid="{BED9727D-B179-4C44-AF0C-7542F64F9215}"/>
    <cellStyle name="Millares 39 6" xfId="2487" xr:uid="{F30CC699-80C9-4E48-AD76-51C6D29F27C8}"/>
    <cellStyle name="Millares 39 6 2" xfId="3490" xr:uid="{091AA720-30FB-4592-B729-7FFACB81AF90}"/>
    <cellStyle name="Millares 39 7" xfId="2866" xr:uid="{98F155D8-0338-437F-A719-DB93679FCD11}"/>
    <cellStyle name="Millares 4" xfId="879" xr:uid="{00000000-0005-0000-0000-00006A030000}"/>
    <cellStyle name="Millares 4 2" xfId="880" xr:uid="{00000000-0005-0000-0000-00006B030000}"/>
    <cellStyle name="Millares 4 2 2" xfId="1873" xr:uid="{25E241BE-EB07-4D9F-9C17-8FC002DE5375}"/>
    <cellStyle name="Millares 4 2 2 2" xfId="2325" xr:uid="{6873CC6B-A755-4313-94ED-6D00B0C9F8DB}"/>
    <cellStyle name="Millares 4 2 2 2 2" xfId="3491" xr:uid="{15C6ABFD-1870-4FD8-97C1-0EF3B12AF85C}"/>
    <cellStyle name="Millares 4 2 2 3" xfId="2721" xr:uid="{3639573B-E386-4A24-8015-B4DC2B0BF647}"/>
    <cellStyle name="Millares 4 2 2 3 2" xfId="3492" xr:uid="{97C0F225-6929-4C3F-B42D-3E002FC3A3E8}"/>
    <cellStyle name="Millares 4 2 2 4" xfId="3026" xr:uid="{1B600113-9760-424A-B877-CCF195026549}"/>
    <cellStyle name="Millares 4 2 3" xfId="1750" xr:uid="{07BCF002-A0B9-45B1-A8A6-C974CA9780BE}"/>
    <cellStyle name="Millares 4 2 3 2" xfId="2202" xr:uid="{AAB3C059-55FB-4A54-91F6-5C11E68C99A1}"/>
    <cellStyle name="Millares 4 2 3 2 2" xfId="3493" xr:uid="{6D90B19B-FA23-4B68-9295-587CBBDE26F0}"/>
    <cellStyle name="Millares 4 2 3 3" xfId="2598" xr:uid="{A57E67D5-19BC-4217-BEB4-8C4A58253A41}"/>
    <cellStyle name="Millares 4 2 3 3 2" xfId="3494" xr:uid="{281F295C-5F2F-481D-85FC-962895C7AE67}"/>
    <cellStyle name="Millares 4 2 3 4" xfId="3027" xr:uid="{BBB8FFB8-A18A-4E61-B5A7-DE9AA44C25A2}"/>
    <cellStyle name="Millares 4 2 4" xfId="1820" xr:uid="{7943065C-1036-4B07-8985-5D590C877066}"/>
    <cellStyle name="Millares 4 2 4 2" xfId="2272" xr:uid="{5E6D9D1D-9AE7-422D-8366-083CC9C98C07}"/>
    <cellStyle name="Millares 4 2 4 2 2" xfId="3495" xr:uid="{860C8406-D17B-4E42-90DA-18DA50901CD0}"/>
    <cellStyle name="Millares 4 2 4 3" xfId="2668" xr:uid="{F861DF1D-577A-49B1-B597-5154250F5DCD}"/>
    <cellStyle name="Millares 4 2 4 3 2" xfId="3496" xr:uid="{B37D820C-88DF-4047-9A67-7510CA4D8385}"/>
    <cellStyle name="Millares 4 2 4 4" xfId="3028" xr:uid="{032F6731-7C03-4221-A5E2-FCBAA795AE1A}"/>
    <cellStyle name="Millares 4 2 5" xfId="2041" xr:uid="{562A058B-1FF2-42A0-B557-5239345E2700}"/>
    <cellStyle name="Millares 4 2 5 2" xfId="3497" xr:uid="{CB2FA130-5303-40CC-920B-9E250B0C59E3}"/>
    <cellStyle name="Millares 4 2 6" xfId="2472" xr:uid="{259A4A7C-CA65-4EED-B1C0-1F284BF4E312}"/>
    <cellStyle name="Millares 4 2 6 2" xfId="3498" xr:uid="{4BFE32C4-6492-4027-8046-4ADF9F5CF14B}"/>
    <cellStyle name="Millares 4 2 7" xfId="1115" xr:uid="{1D934C7D-8AE3-4BA8-8AA2-119C839A58E9}"/>
    <cellStyle name="Millares 4 2 8" xfId="2851" xr:uid="{F095AE66-E46A-4400-9B14-D05E07CCBBB1}"/>
    <cellStyle name="Millares 4 3" xfId="1078" xr:uid="{AC1C248A-204C-4679-B877-E2754F641EF0}"/>
    <cellStyle name="Millares 4 4" xfId="3499" xr:uid="{1DC0C24F-CC36-4587-A999-9EE35F205F36}"/>
    <cellStyle name="Millares 40" xfId="1649" xr:uid="{857D9089-80D4-431E-8311-A2F78E272722}"/>
    <cellStyle name="Millares 40 2" xfId="1670" xr:uid="{9FA6C620-A9B3-41E0-9EDA-F91CA0A75388}"/>
    <cellStyle name="Millares 40 2 2" xfId="1937" xr:uid="{685139D7-95B2-4A43-904C-3AB79D7413FC}"/>
    <cellStyle name="Millares 40 2 2 2" xfId="2389" xr:uid="{5E90A21B-71B8-4BBF-8671-4644AF2D0751}"/>
    <cellStyle name="Millares 40 2 2 2 2" xfId="3500" xr:uid="{6415603A-6E36-49AE-9E26-CAC63A10C836}"/>
    <cellStyle name="Millares 40 2 2 3" xfId="2785" xr:uid="{A3579362-C2EB-4F8A-9A50-F1B6500BAE32}"/>
    <cellStyle name="Millares 40 2 2 3 2" xfId="3501" xr:uid="{B5B32C27-C773-4B18-B53F-38C638469AB7}"/>
    <cellStyle name="Millares 40 2 2 4" xfId="3029" xr:uid="{6DB1C428-071A-4884-BD21-7F49727A2EA2}"/>
    <cellStyle name="Millares 40 2 3" xfId="1838" xr:uid="{E5E9647D-D9C1-4F26-9A85-971EFD082B61}"/>
    <cellStyle name="Millares 40 2 3 2" xfId="2290" xr:uid="{4AF38B9A-AB8E-4769-8A71-83BB53CB3AC9}"/>
    <cellStyle name="Millares 40 2 3 2 2" xfId="3502" xr:uid="{F98FD0BA-4146-4C58-9080-AA1EDD4898FE}"/>
    <cellStyle name="Millares 40 2 3 3" xfId="2686" xr:uid="{F6E16C8D-BA25-443F-9CC3-0929545FA411}"/>
    <cellStyle name="Millares 40 2 3 3 2" xfId="3503" xr:uid="{56819C49-4050-4084-9FDA-13AC4BD15293}"/>
    <cellStyle name="Millares 40 2 3 4" xfId="3030" xr:uid="{1F92C296-7C7E-4901-8ED9-F18CB9B79414}"/>
    <cellStyle name="Millares 40 2 4" xfId="2125" xr:uid="{0D144089-E59E-4D35-8D00-98F6C758C9C9}"/>
    <cellStyle name="Millares 40 2 4 2" xfId="3504" xr:uid="{3F8F1C6B-ADAF-4407-B371-E4C959F31196}"/>
    <cellStyle name="Millares 40 2 5" xfId="2521" xr:uid="{9875A23B-5C0C-43EE-95B9-9521DD51CD20}"/>
    <cellStyle name="Millares 40 2 5 2" xfId="3505" xr:uid="{BC7E8B50-31EB-479A-9A66-71533C8AD317}"/>
    <cellStyle name="Millares 40 2 6" xfId="2902" xr:uid="{F7FBE8FA-FF2D-4D91-99E0-3625301D2A18}"/>
    <cellStyle name="Millares 40 3" xfId="1918" xr:uid="{03A84C99-862E-4938-8FB3-BB4EAEF26D36}"/>
    <cellStyle name="Millares 40 3 2" xfId="2370" xr:uid="{EEB54A6B-8BBC-48EF-B08C-F4D45F464623}"/>
    <cellStyle name="Millares 40 3 2 2" xfId="3506" xr:uid="{CED15D5C-DABC-48B0-9C59-7FB821832062}"/>
    <cellStyle name="Millares 40 3 3" xfId="2766" xr:uid="{48CC691D-F83B-4BAA-8C65-A851AB1C0B19}"/>
    <cellStyle name="Millares 40 3 3 2" xfId="3507" xr:uid="{B51890F6-84EF-496A-9704-EB22B7296A11}"/>
    <cellStyle name="Millares 40 3 4" xfId="3031" xr:uid="{A8C1BBB4-418A-4447-B0B7-4DE95AEF41A3}"/>
    <cellStyle name="Millares 40 4" xfId="1823" xr:uid="{7C993E88-E7D8-44F7-98E8-BE701B2F3F2B}"/>
    <cellStyle name="Millares 40 4 2" xfId="2275" xr:uid="{2B98BC6D-6670-4087-BBBC-AFB13A4181D6}"/>
    <cellStyle name="Millares 40 4 2 2" xfId="3508" xr:uid="{69D298CD-6ABE-4DD6-91A8-757E7B511548}"/>
    <cellStyle name="Millares 40 4 3" xfId="2671" xr:uid="{DE2396FF-3D9A-49F4-A403-902277FC9296}"/>
    <cellStyle name="Millares 40 4 3 2" xfId="3509" xr:uid="{290C372E-96B8-444A-B3DA-2E35CC1D9588}"/>
    <cellStyle name="Millares 40 4 4" xfId="3032" xr:uid="{FDD6D57F-4AA5-42A2-B643-8E46553C4C9B}"/>
    <cellStyle name="Millares 40 5" xfId="1692" xr:uid="{FD9DEF4D-A3E7-4F6D-94F5-6EFA57326FB9}"/>
    <cellStyle name="Millares 40 5 2" xfId="2145" xr:uid="{21F9F50D-61F1-4B7C-9D75-CC9127C69B51}"/>
    <cellStyle name="Millares 40 5 2 2" xfId="3510" xr:uid="{7A44CB0E-39B4-40E3-ADA7-D701C26386CB}"/>
    <cellStyle name="Millares 40 5 3" xfId="2541" xr:uid="{8AF0F07B-098B-4180-86DF-4717A8A3DEA1}"/>
    <cellStyle name="Millares 40 5 3 2" xfId="3511" xr:uid="{6515215E-FF78-4B59-B213-AAAB8DC34B94}"/>
    <cellStyle name="Millares 40 5 4" xfId="3033" xr:uid="{2ED91F7E-6330-45A5-8C7F-D6719ABDA663}"/>
    <cellStyle name="Millares 40 6" xfId="2110" xr:uid="{F1199674-5FEA-4C4B-99B1-041113A60AFA}"/>
    <cellStyle name="Millares 40 6 2" xfId="3512" xr:uid="{0BB436D5-7028-4678-9D70-8E9E551D8714}"/>
    <cellStyle name="Millares 40 7" xfId="2511" xr:uid="{FEEF2221-7363-44F8-BC9B-EC2E75E23EAA}"/>
    <cellStyle name="Millares 40 7 2" xfId="3513" xr:uid="{410F9AA3-EA01-4379-A7BE-E574A1E010AD}"/>
    <cellStyle name="Millares 40 8" xfId="2891" xr:uid="{99FBBB94-2EB6-49EB-845B-762FEF3049F5}"/>
    <cellStyle name="Millares 41" xfId="1666" xr:uid="{64519D8C-247C-4419-96E7-5F5AC26A3E9A}"/>
    <cellStyle name="Millares 41 2" xfId="1671" xr:uid="{5F34D264-07A5-4C74-892A-DACD846D1EC8}"/>
    <cellStyle name="Millares 41 2 2" xfId="1943" xr:uid="{4E1A44E9-D72C-4DDA-B465-E74526507778}"/>
    <cellStyle name="Millares 41 2 2 2" xfId="2395" xr:uid="{CA33E93E-DB73-4E23-9E28-DB8828BCAAA0}"/>
    <cellStyle name="Millares 41 2 2 2 2" xfId="3514" xr:uid="{9D642383-B4D5-4BB1-B7D5-66C8F0169417}"/>
    <cellStyle name="Millares 41 2 2 3" xfId="2791" xr:uid="{54BB54E9-A22E-4FA1-99A5-5DB013F2DB0B}"/>
    <cellStyle name="Millares 41 2 2 3 2" xfId="3515" xr:uid="{5E7CF7CA-F275-453F-82FB-6D5367048979}"/>
    <cellStyle name="Millares 41 2 2 4" xfId="3034" xr:uid="{39E9D61C-B18E-4341-8BD9-A3C6438FAD06}"/>
    <cellStyle name="Millares 41 2 3" xfId="1844" xr:uid="{65478723-66AD-4C17-9056-13A1553E8330}"/>
    <cellStyle name="Millares 41 2 3 2" xfId="2296" xr:uid="{0B85F861-7037-446D-A301-2EFC71219A43}"/>
    <cellStyle name="Millares 41 2 3 2 2" xfId="3516" xr:uid="{814EA19B-AF7D-497A-87D5-648CD38BC7CD}"/>
    <cellStyle name="Millares 41 2 3 3" xfId="2692" xr:uid="{E4FFF871-CFA2-4995-A16D-076472E2AEF4}"/>
    <cellStyle name="Millares 41 2 3 3 2" xfId="3517" xr:uid="{0C283766-C50A-4D8A-AF22-68468FA120C9}"/>
    <cellStyle name="Millares 41 2 3 4" xfId="3035" xr:uid="{093F98A4-8CC4-4C5E-AD4D-A6C76BD5405A}"/>
    <cellStyle name="Millares 41 2 4" xfId="2126" xr:uid="{30FA9FCD-B893-4E04-8D34-987E9579821A}"/>
    <cellStyle name="Millares 41 2 4 2" xfId="3518" xr:uid="{D969F313-79B2-4E41-A231-54413CA06E31}"/>
    <cellStyle name="Millares 41 2 5" xfId="2522" xr:uid="{0383921D-5443-4A62-9708-AE4DEC619E02}"/>
    <cellStyle name="Millares 41 2 5 2" xfId="3519" xr:uid="{D8281CFB-33EC-47E7-A584-F31496756896}"/>
    <cellStyle name="Millares 41 2 6" xfId="2903" xr:uid="{69B67D90-7A6D-4CA1-8261-84F7665615C0}"/>
    <cellStyle name="Millares 41 3" xfId="1928" xr:uid="{E02018C5-9482-45E0-9079-653C4A749C4E}"/>
    <cellStyle name="Millares 41 3 2" xfId="2380" xr:uid="{56CDD0E9-AD6B-4C0E-950C-4755848C4965}"/>
    <cellStyle name="Millares 41 3 2 2" xfId="3520" xr:uid="{F5BA6B96-4787-496C-A64A-9C08432A3555}"/>
    <cellStyle name="Millares 41 3 3" xfId="2776" xr:uid="{46EBE9BA-56BD-44F2-96A1-9C75306CD2BF}"/>
    <cellStyle name="Millares 41 3 3 2" xfId="3521" xr:uid="{38FF02AB-7523-4FDD-BCBD-DD37255CAF1A}"/>
    <cellStyle name="Millares 41 3 4" xfId="3036" xr:uid="{4C536E05-F11A-4FEA-BEEB-F0066FCB5749}"/>
    <cellStyle name="Millares 41 4" xfId="1829" xr:uid="{2581F744-A8AA-4597-AE95-2BAD1D2E3769}"/>
    <cellStyle name="Millares 41 4 2" xfId="2281" xr:uid="{185F7E1B-C1C8-4AE0-A33A-1AD74D19A1E8}"/>
    <cellStyle name="Millares 41 4 2 2" xfId="3522" xr:uid="{59EA35A4-F4FE-4872-A430-0E0FE27F1781}"/>
    <cellStyle name="Millares 41 4 3" xfId="2677" xr:uid="{87826CEE-131B-44B0-B71A-EDC4C1DCCFB2}"/>
    <cellStyle name="Millares 41 4 3 2" xfId="3523" xr:uid="{597CB56A-0C6D-43E1-B208-6EB33B582BE3}"/>
    <cellStyle name="Millares 41 4 4" xfId="3037" xr:uid="{78F282E7-F736-463E-815A-71E731C4CA38}"/>
    <cellStyle name="Millares 41 5" xfId="1698" xr:uid="{1BF1A86E-F5E5-4F5F-9740-DF6938772602}"/>
    <cellStyle name="Millares 41 5 2" xfId="2151" xr:uid="{52CC1A5A-5A93-4391-BF67-81E74B25A6D2}"/>
    <cellStyle name="Millares 41 5 2 2" xfId="3524" xr:uid="{50865614-883A-4C6A-AAA6-881F86A31FF2}"/>
    <cellStyle name="Millares 41 5 3" xfId="2547" xr:uid="{671F9107-39C3-4339-809D-B563F825033E}"/>
    <cellStyle name="Millares 41 5 3 2" xfId="3525" xr:uid="{25F33488-C1EC-4080-9F21-5C5901D2873F}"/>
    <cellStyle name="Millares 41 5 4" xfId="3038" xr:uid="{8128795B-5F6C-4485-BACB-C84908F60341}"/>
    <cellStyle name="Millares 41 6" xfId="2121" xr:uid="{F24137B0-53B6-41AC-AFE4-F8996C203849}"/>
    <cellStyle name="Millares 41 6 2" xfId="3526" xr:uid="{1597311B-AADD-40F9-AF5A-21FFF2A15889}"/>
    <cellStyle name="Millares 41 7" xfId="2517" xr:uid="{DFA61EDA-F4C7-4AF4-AE18-711B7C88A97D}"/>
    <cellStyle name="Millares 41 7 2" xfId="3527" xr:uid="{32E4FAE5-6E9E-40FC-BFFF-D2F4F81DCBCD}"/>
    <cellStyle name="Millares 41 8" xfId="2898" xr:uid="{86D5BE3A-C613-41B2-B2E3-07512EC74AEB}"/>
    <cellStyle name="Millares 42" xfId="1665" xr:uid="{1C7243D9-0DDC-42FB-B7AE-BE67183093E6}"/>
    <cellStyle name="Millares 42 2" xfId="1672" xr:uid="{9BE4C6E3-DB5C-460B-94EC-0CF2E70F2A66}"/>
    <cellStyle name="Millares 42 2 2" xfId="1942" xr:uid="{763C9550-C201-44F0-86F0-905B29C61DC2}"/>
    <cellStyle name="Millares 42 2 2 2" xfId="2394" xr:uid="{934B86F0-B1D2-42A3-8773-327AB32BE186}"/>
    <cellStyle name="Millares 42 2 2 2 2" xfId="3528" xr:uid="{5ED1AC94-10BA-4431-B110-4BB0932D72DC}"/>
    <cellStyle name="Millares 42 2 2 3" xfId="2790" xr:uid="{7B88EB96-7700-45A6-8B03-B59300D6EAE6}"/>
    <cellStyle name="Millares 42 2 2 3 2" xfId="3529" xr:uid="{191B62E3-A3F5-49FC-9A0D-0CB87F4CD12B}"/>
    <cellStyle name="Millares 42 2 2 4" xfId="3039" xr:uid="{3349EEB4-47F0-441A-8D29-4DBE1924DE95}"/>
    <cellStyle name="Millares 42 2 3" xfId="1843" xr:uid="{B5B5B065-7CB4-4E56-9DB6-0E4092481F9C}"/>
    <cellStyle name="Millares 42 2 3 2" xfId="2295" xr:uid="{E4547411-8450-4B30-995A-47B5256BE814}"/>
    <cellStyle name="Millares 42 2 3 2 2" xfId="3530" xr:uid="{F4E5249A-0BA7-455C-B6D4-65787CD1CF01}"/>
    <cellStyle name="Millares 42 2 3 3" xfId="2691" xr:uid="{D827DBD7-5134-49BE-AE2A-172ECF16B053}"/>
    <cellStyle name="Millares 42 2 3 3 2" xfId="3531" xr:uid="{27C0D487-8721-4ACC-A1E0-54CE1E7613C0}"/>
    <cellStyle name="Millares 42 2 3 4" xfId="3040" xr:uid="{383818E5-3DDF-4332-828F-3B6DAF22E9CD}"/>
    <cellStyle name="Millares 42 2 4" xfId="2127" xr:uid="{8672053A-80E6-4613-A453-24A080A4E984}"/>
    <cellStyle name="Millares 42 2 4 2" xfId="3532" xr:uid="{0C437189-A544-4614-B100-21F32DDA4006}"/>
    <cellStyle name="Millares 42 2 5" xfId="2523" xr:uid="{B1C8786D-03E2-4BAC-81CB-E159B19D7D39}"/>
    <cellStyle name="Millares 42 2 5 2" xfId="3533" xr:uid="{144E57A8-76D9-4C5F-92A2-97D2E7D79324}"/>
    <cellStyle name="Millares 42 2 6" xfId="2904" xr:uid="{D289BF48-B321-4994-A4E5-88B4EE25AE9E}"/>
    <cellStyle name="Millares 42 3" xfId="1927" xr:uid="{13084391-5A56-4CD3-9B9F-360192C463F9}"/>
    <cellStyle name="Millares 42 3 2" xfId="2379" xr:uid="{EDE18B1F-0784-4663-A575-248C3B3463D6}"/>
    <cellStyle name="Millares 42 3 2 2" xfId="3534" xr:uid="{A58C0E38-ED26-45F7-86FF-34B1324D28DC}"/>
    <cellStyle name="Millares 42 3 3" xfId="2775" xr:uid="{E6BD2815-BAB0-4231-A506-ED196A150BEA}"/>
    <cellStyle name="Millares 42 3 3 2" xfId="3535" xr:uid="{4AE00C84-4C3A-4A4B-A6B2-335325E794A3}"/>
    <cellStyle name="Millares 42 3 4" xfId="3041" xr:uid="{3F2CCCAC-069E-40AA-AE81-6A437009A658}"/>
    <cellStyle name="Millares 42 4" xfId="1828" xr:uid="{0A128009-359E-4014-AB5E-BAB9E66DF135}"/>
    <cellStyle name="Millares 42 4 2" xfId="2280" xr:uid="{4672AFCE-79C7-45FC-BF54-5F3C0D5D452C}"/>
    <cellStyle name="Millares 42 4 2 2" xfId="3536" xr:uid="{22A401E2-E38D-4A50-8B7D-A9A217CA7A9D}"/>
    <cellStyle name="Millares 42 4 3" xfId="2676" xr:uid="{F9F0C800-8C72-4C0E-A7C8-FAD0E3645C51}"/>
    <cellStyle name="Millares 42 4 3 2" xfId="3537" xr:uid="{E31D4B72-24E2-4408-9C2C-EA1DA0E62DDA}"/>
    <cellStyle name="Millares 42 4 4" xfId="3042" xr:uid="{7B112ED3-28FF-4EB9-BC36-F6998BAC2C62}"/>
    <cellStyle name="Millares 42 5" xfId="1697" xr:uid="{AA101B8D-1D97-45F8-8A24-1F9C5DC48079}"/>
    <cellStyle name="Millares 42 5 2" xfId="2150" xr:uid="{508E57D2-602C-4C91-BBD7-A6C1B87FAAE4}"/>
    <cellStyle name="Millares 42 5 2 2" xfId="3538" xr:uid="{F68BDD77-F483-4D23-9229-19E531038AFB}"/>
    <cellStyle name="Millares 42 5 3" xfId="2546" xr:uid="{69D2AD82-6D27-4C60-8690-3E28F913ED23}"/>
    <cellStyle name="Millares 42 5 3 2" xfId="3539" xr:uid="{6A916AE7-1D51-4EA7-A4FB-55BD34B08FB9}"/>
    <cellStyle name="Millares 42 5 4" xfId="3043" xr:uid="{0370C446-2BE6-4064-B6CD-E553D9F16A65}"/>
    <cellStyle name="Millares 42 6" xfId="2120" xr:uid="{7D4E9BFB-9F83-4CDF-8621-4B3E2B8EC567}"/>
    <cellStyle name="Millares 42 6 2" xfId="3540" xr:uid="{961F5C85-2043-4B61-94C8-2519AD869C4D}"/>
    <cellStyle name="Millares 42 7" xfId="2516" xr:uid="{8BE421A0-0FA9-4A0B-9FB5-8938588AECBE}"/>
    <cellStyle name="Millares 42 7 2" xfId="3541" xr:uid="{3D54639C-06CC-4499-9AD3-BA2F70BB33A5}"/>
    <cellStyle name="Millares 42 8" xfId="2897" xr:uid="{3F2C6D51-F537-41BE-8A2E-7B22F1F45F46}"/>
    <cellStyle name="Millares 43" xfId="1069" xr:uid="{6F5704A0-F937-4139-852D-499F06B81A89}"/>
    <cellStyle name="Millares 43 2" xfId="1660" xr:uid="{63DFE19F-505C-41A7-ACE9-FE33AFD47B6F}"/>
    <cellStyle name="Millares 43 2 2" xfId="1922" xr:uid="{506B31C8-AC86-4C20-9FA1-5EF834EA4CB1}"/>
    <cellStyle name="Millares 43 2 2 2" xfId="2374" xr:uid="{FA7B36BC-C977-41AC-9B7A-2976139ABABA}"/>
    <cellStyle name="Millares 43 2 2 2 2" xfId="3542" xr:uid="{9E4D6EEE-78CD-40F2-8A10-06C37A5488CA}"/>
    <cellStyle name="Millares 43 2 2 3" xfId="2770" xr:uid="{97B00232-7176-4FE6-B654-C542B36B80C8}"/>
    <cellStyle name="Millares 43 2 2 3 2" xfId="3543" xr:uid="{49CEF533-C4BD-4D40-8BC4-AE4CD0322913}"/>
    <cellStyle name="Millares 43 2 2 4" xfId="3044" xr:uid="{43B64471-A78E-4399-9A00-F9A7D3F5DA92}"/>
    <cellStyle name="Millares 43 2 3" xfId="1827" xr:uid="{3CC12BDF-54A9-4866-9E4C-7C775A291262}"/>
    <cellStyle name="Millares 43 2 3 2" xfId="2279" xr:uid="{6A04625B-9A71-4FE5-8600-DEDA748AC3BA}"/>
    <cellStyle name="Millares 43 2 3 2 2" xfId="3544" xr:uid="{9955F4C5-A3A8-4818-B9BF-D5365144F43A}"/>
    <cellStyle name="Millares 43 2 3 3" xfId="2675" xr:uid="{C9C91731-3149-4288-BB04-44750B236619}"/>
    <cellStyle name="Millares 43 2 3 3 2" xfId="3545" xr:uid="{C30C717D-D083-4914-9EA4-22A250D991D7}"/>
    <cellStyle name="Millares 43 2 3 4" xfId="3045" xr:uid="{B8CDA402-8934-41A8-A002-4EF553014C41}"/>
    <cellStyle name="Millares 43 2 4" xfId="2116" xr:uid="{48F9983F-B0AF-4805-953B-1D952B9E824B}"/>
    <cellStyle name="Millares 43 2 4 2" xfId="3546" xr:uid="{1902C98B-7F21-4260-9946-1F48C56BF61A}"/>
    <cellStyle name="Millares 43 2 5" xfId="2515" xr:uid="{67EB07BA-3668-43AC-9A31-7285CD633158}"/>
    <cellStyle name="Millares 43 2 5 2" xfId="3547" xr:uid="{A280F0AC-94A5-4889-8E8F-FA4677B108BC}"/>
    <cellStyle name="Millares 43 2 6" xfId="2895" xr:uid="{C4FBC957-4AC0-4F1E-BB01-2DEBD2AFB9C7}"/>
    <cellStyle name="Millares 43 3" xfId="1673" xr:uid="{D105C241-7C64-4635-B5B7-1B2662436593}"/>
    <cellStyle name="Millares 43 3 2" xfId="1941" xr:uid="{A5313394-E5A3-4812-8CA5-73578F313830}"/>
    <cellStyle name="Millares 43 3 2 2" xfId="2393" xr:uid="{87F5FBEC-5279-40E8-9719-79FDF22192C5}"/>
    <cellStyle name="Millares 43 3 2 2 2" xfId="3548" xr:uid="{EF4B1C00-6ADC-4B38-A33D-4428FF5D3D40}"/>
    <cellStyle name="Millares 43 3 2 3" xfId="2789" xr:uid="{1E3F2124-F7EA-4BB2-AD61-35466D17105A}"/>
    <cellStyle name="Millares 43 3 2 3 2" xfId="3549" xr:uid="{2E67D9D3-2581-45CD-ACA6-753C97F55D89}"/>
    <cellStyle name="Millares 43 3 2 4" xfId="3046" xr:uid="{E6F47AC1-A7A6-4FAA-A7BD-BFC6B8E9EA43}"/>
    <cellStyle name="Millares 43 3 3" xfId="1842" xr:uid="{03BAEF7C-1B0E-4245-9353-B3869EF57BA3}"/>
    <cellStyle name="Millares 43 3 3 2" xfId="2294" xr:uid="{70E17242-72E0-4EDB-9D29-3523AC6327DD}"/>
    <cellStyle name="Millares 43 3 3 2 2" xfId="3550" xr:uid="{AFE84B77-1D58-4459-B020-FCAF4A360654}"/>
    <cellStyle name="Millares 43 3 3 3" xfId="2690" xr:uid="{F30D688F-CC73-4F17-9356-61312C4937DD}"/>
    <cellStyle name="Millares 43 3 3 3 2" xfId="3551" xr:uid="{59F7DA22-69C1-4600-80B2-77C6BD3D9CEB}"/>
    <cellStyle name="Millares 43 3 3 4" xfId="3047" xr:uid="{E7AD7465-E5F9-4823-BC96-570F081410D7}"/>
    <cellStyle name="Millares 43 3 4" xfId="2128" xr:uid="{E605DE48-EEFD-46C0-88A7-437220A31F2D}"/>
    <cellStyle name="Millares 43 3 4 2" xfId="3552" xr:uid="{CC9909AB-AC7B-45D9-AB97-576BF20B6F6E}"/>
    <cellStyle name="Millares 43 3 5" xfId="2524" xr:uid="{7A701681-2EA8-4A37-A5B2-334FCDCD12C0}"/>
    <cellStyle name="Millares 43 3 5 2" xfId="3553" xr:uid="{C207B4E4-9B1B-42A3-85B2-C69F2F7A5E68}"/>
    <cellStyle name="Millares 43 3 6" xfId="2905" xr:uid="{DE04D223-6C62-43E6-AD50-D0188B138153}"/>
    <cellStyle name="Millares 43 4" xfId="1845" xr:uid="{2C994E05-52AE-492F-AF5F-E306B837ACEE}"/>
    <cellStyle name="Millares 43 4 2" xfId="2297" xr:uid="{16FD7D10-94B3-446C-9DCD-0FD549F751E9}"/>
    <cellStyle name="Millares 43 4 2 2" xfId="3554" xr:uid="{1D70B5AE-6A67-4D20-A0CA-A56FC0FDEE5F}"/>
    <cellStyle name="Millares 43 4 3" xfId="2693" xr:uid="{64C66CE3-3349-4FC2-B27A-2A120E857906}"/>
    <cellStyle name="Millares 43 4 3 2" xfId="3555" xr:uid="{95F949BF-44F7-4B1F-8F71-726EF85B10D6}"/>
    <cellStyle name="Millares 43 4 4" xfId="3048" xr:uid="{7007FDD1-00F1-4565-B5F0-3BC7B0941305}"/>
    <cellStyle name="Millares 43 5" xfId="1701" xr:uid="{EB6A301E-5BAC-452C-B198-8895B9446018}"/>
    <cellStyle name="Millares 43 5 2" xfId="2153" xr:uid="{58DD2B0B-B5E8-42BE-8F3E-3F9ED9A96A57}"/>
    <cellStyle name="Millares 43 5 2 2" xfId="3556" xr:uid="{495376A8-C259-4208-A550-8E5722A858E9}"/>
    <cellStyle name="Millares 43 5 3" xfId="2549" xr:uid="{B303E329-AABE-4FF2-BFB9-465922C205E2}"/>
    <cellStyle name="Millares 43 5 3 2" xfId="3557" xr:uid="{A232E021-91DC-4CCD-9560-BB9EAFA68D41}"/>
    <cellStyle name="Millares 43 5 4" xfId="3049" xr:uid="{0030D9AD-FA07-4414-9444-48B41A0ABFA9}"/>
    <cellStyle name="Millares 43 6" xfId="1696" xr:uid="{C9A8C30B-7649-4ACD-A9BD-400C47D76D83}"/>
    <cellStyle name="Millares 43 6 2" xfId="2149" xr:uid="{04F02486-996E-44B1-88E0-44BD8BD4751A}"/>
    <cellStyle name="Millares 43 6 2 2" xfId="3558" xr:uid="{D68B49B4-6934-473D-A646-6C5F8932274C}"/>
    <cellStyle name="Millares 43 6 3" xfId="2545" xr:uid="{90FBC082-9C72-4882-BCB2-BC36DCCF412D}"/>
    <cellStyle name="Millares 43 6 3 2" xfId="3559" xr:uid="{A466812F-FF98-4071-A367-B3DD02648686}"/>
    <cellStyle name="Millares 43 6 4" xfId="3050" xr:uid="{2E584BBF-108C-4AB7-A690-1ABEF83039A9}"/>
    <cellStyle name="Millares 43 7" xfId="1955" xr:uid="{4383E4DE-FC8D-46A8-843D-C8A4B2679E81}"/>
    <cellStyle name="Millares 43 7 2" xfId="3560" xr:uid="{61593AEF-461C-4E7A-BBAD-0A7F850BFDC8}"/>
    <cellStyle name="Millares 43 8" xfId="2446" xr:uid="{F6EDC82D-E813-4573-864C-E34C58D2F7B2}"/>
    <cellStyle name="Millares 43 8 2" xfId="3561" xr:uid="{E1FE4856-2957-4A80-8F26-5C75ACB25953}"/>
    <cellStyle name="Millares 43 9" xfId="2824" xr:uid="{4C85AE82-E934-4473-B960-5A330556D603}"/>
    <cellStyle name="Millares 44" xfId="1846" xr:uid="{B045EEA0-43FD-43BE-A63D-8194ACD9B1AD}"/>
    <cellStyle name="Millares 44 2" xfId="2298" xr:uid="{97886589-6CB5-452E-ACC3-3EF7E8CB9090}"/>
    <cellStyle name="Millares 44 2 2" xfId="3562" xr:uid="{3C62CC76-3956-49BA-86D8-96DA663EAF93}"/>
    <cellStyle name="Millares 44 3" xfId="2694" xr:uid="{E28C376E-CF10-4FE1-A52E-211F492CE15F}"/>
    <cellStyle name="Millares 44 3 2" xfId="3563" xr:uid="{F23C0D3E-1A14-4145-B249-EF18D280FF8F}"/>
    <cellStyle name="Millares 44 4" xfId="3051" xr:uid="{9D73FAA6-6F1F-4188-9C6C-48866A6874A6}"/>
    <cellStyle name="Millares 45" xfId="1924" xr:uid="{B71BE731-3BFD-48D4-B8B9-E310B1A05A13}"/>
    <cellStyle name="Millares 45 2" xfId="2376" xr:uid="{98BD81C2-612C-4980-8B0E-B1150EBCBF88}"/>
    <cellStyle name="Millares 45 2 2" xfId="3564" xr:uid="{CA101792-C5EE-455F-921C-C98AE62DD7D1}"/>
    <cellStyle name="Millares 45 3" xfId="2772" xr:uid="{8669CFE8-10CD-41D2-B941-01E63F92E5BB}"/>
    <cellStyle name="Millares 45 3 2" xfId="3565" xr:uid="{8827E162-E9EF-412A-8779-AA037BBA4FA5}"/>
    <cellStyle name="Millares 45 4" xfId="3052" xr:uid="{3A645042-1CE4-4536-97E3-27DD66A0AA2F}"/>
    <cellStyle name="Millares 46" xfId="1945" xr:uid="{9926626A-941E-4EE8-B484-0E8C9DBDD70E}"/>
    <cellStyle name="Millares 46 2" xfId="2397" xr:uid="{422F5971-8271-4162-891D-87E05DBA2E35}"/>
    <cellStyle name="Millares 46 2 2" xfId="3566" xr:uid="{04A3A87A-AE59-44DB-9FDB-E691579ADD54}"/>
    <cellStyle name="Millares 46 3" xfId="2793" xr:uid="{C5F7DE4B-3E8E-46E7-A625-902530031377}"/>
    <cellStyle name="Millares 46 3 2" xfId="3567" xr:uid="{7E17AD48-1F4D-45E6-8E68-6950194BAEFC}"/>
    <cellStyle name="Millares 46 4" xfId="3053" xr:uid="{70FC7BDB-478A-4336-BC97-1EFC68C7C843}"/>
    <cellStyle name="Millares 47" xfId="1881" xr:uid="{78F310F1-9A31-4F91-AD00-FA825D505B50}"/>
    <cellStyle name="Millares 47 2" xfId="2333" xr:uid="{B9F512AB-FD0D-4B95-8882-39C2BA3EED7C}"/>
    <cellStyle name="Millares 47 2 2" xfId="3568" xr:uid="{660297B2-9424-421E-8394-A37305AD9628}"/>
    <cellStyle name="Millares 47 3" xfId="2729" xr:uid="{6A97BE77-B038-4E67-859F-832CA00C0875}"/>
    <cellStyle name="Millares 47 3 2" xfId="3569" xr:uid="{7C6F6CB1-5028-4A89-AC58-CB4CA17F7B66}"/>
    <cellStyle name="Millares 47 4" xfId="3054" xr:uid="{54419DF6-1F1A-4003-83B6-32E765A6A6C4}"/>
    <cellStyle name="Millares 48" xfId="1849" xr:uid="{009E3797-6A8C-42F1-8BEF-810B82F700E0}"/>
    <cellStyle name="Millares 48 2" xfId="2301" xr:uid="{00845A70-840B-4C6B-BE53-2BFB636908E0}"/>
    <cellStyle name="Millares 48 2 2" xfId="3570" xr:uid="{F7A30C8A-0480-4FEB-9532-273CD8AE83C7}"/>
    <cellStyle name="Millares 48 3" xfId="2697" xr:uid="{A4C2DD37-FCDA-4658-9ED5-44D62D18CB92}"/>
    <cellStyle name="Millares 48 3 2" xfId="3571" xr:uid="{239E1A87-87D5-4BFB-A98C-5FA3FA1EEF77}"/>
    <cellStyle name="Millares 48 4" xfId="3055" xr:uid="{1FA33396-3D42-4ECE-9351-11BAC5A4AA55}"/>
    <cellStyle name="Millares 49" xfId="1878" xr:uid="{EF3F901E-9C12-4C26-B2A4-8585CCE8D5D7}"/>
    <cellStyle name="Millares 49 2" xfId="2330" xr:uid="{F6D93AB0-2C7D-4C5C-A7C1-207D16EE02CE}"/>
    <cellStyle name="Millares 49 2 2" xfId="3572" xr:uid="{5E898515-4248-426B-805C-22A4885CA3D1}"/>
    <cellStyle name="Millares 49 3" xfId="2726" xr:uid="{6174562E-5E7B-40F6-9FDE-527CF81314A4}"/>
    <cellStyle name="Millares 49 3 2" xfId="3573" xr:uid="{3A33D5D7-20FF-4F8D-81F4-BC8536FC2A2A}"/>
    <cellStyle name="Millares 49 4" xfId="3056" xr:uid="{0974F781-F349-4611-8E65-F1FFBF183CCB}"/>
    <cellStyle name="Millares 5" xfId="881" xr:uid="{00000000-0005-0000-0000-00006C030000}"/>
    <cellStyle name="Millares 5 2" xfId="1117" xr:uid="{6DD15F18-2E2F-4A88-9EA9-8A3E2A03B157}"/>
    <cellStyle name="Millares 5 3" xfId="1118" xr:uid="{7C32AB1D-FD24-40B7-B032-92D4B2C068C4}"/>
    <cellStyle name="Millares 5 4" xfId="1494" xr:uid="{270E315D-8CF6-41FC-B81A-FDE4C351A46F}"/>
    <cellStyle name="Millares 5 5" xfId="1116" xr:uid="{93F9E741-7236-484B-A50B-C1D54AACF91A}"/>
    <cellStyle name="Millares 5 6" xfId="3574" xr:uid="{40E534DD-023D-4D5E-BF29-50110D6A9E1C}"/>
    <cellStyle name="Millares 50" xfId="1926" xr:uid="{92132590-9C4A-47D3-BE25-377D6389C967}"/>
    <cellStyle name="Millares 50 2" xfId="2378" xr:uid="{AD1C77AF-AAA8-4D49-8572-0A94D557E6F6}"/>
    <cellStyle name="Millares 50 2 2" xfId="3575" xr:uid="{56B31670-DE6A-4BDD-B2E0-92A7E4840DCC}"/>
    <cellStyle name="Millares 50 3" xfId="2774" xr:uid="{556B2352-0040-4B7E-BDDD-27F0B0F32B89}"/>
    <cellStyle name="Millares 50 3 2" xfId="3576" xr:uid="{D2BB27A6-45C6-4385-A19C-1170DF6EC921}"/>
    <cellStyle name="Millares 50 4" xfId="3057" xr:uid="{9C191C3C-84BA-4D94-9B2C-22E24B01960A}"/>
    <cellStyle name="Millares 51" xfId="1908" xr:uid="{6B0080DD-DD1D-49BE-B318-CCEC89059EB8}"/>
    <cellStyle name="Millares 51 2" xfId="2360" xr:uid="{22A3965F-964B-4AD4-8871-2C280F5655A0}"/>
    <cellStyle name="Millares 51 2 2" xfId="3577" xr:uid="{09EFB1BF-50BE-4938-B3DE-966128D6FE4C}"/>
    <cellStyle name="Millares 51 3" xfId="2756" xr:uid="{6A34249A-9A54-4253-AB41-8D83B5C29EC3}"/>
    <cellStyle name="Millares 51 3 2" xfId="3578" xr:uid="{32408E78-E637-48A2-B26E-6C105C8C6BDF}"/>
    <cellStyle name="Millares 51 4" xfId="3058" xr:uid="{A212496B-3CB5-4CAA-A5A5-B0368C2FC8A7}"/>
    <cellStyle name="Millares 52" xfId="1703" xr:uid="{437A6D24-988E-4D16-AF8B-5AA06A5371B9}"/>
    <cellStyle name="Millares 52 2" xfId="2155" xr:uid="{A75CF960-1450-4EB7-800D-B38633F3F3BA}"/>
    <cellStyle name="Millares 52 2 2" xfId="3579" xr:uid="{CD3EECEC-5C3C-4533-BC67-B83466F16775}"/>
    <cellStyle name="Millares 52 3" xfId="2551" xr:uid="{9E082DDC-8B5A-466B-8ADA-7EA937CCBE56}"/>
    <cellStyle name="Millares 52 3 2" xfId="3580" xr:uid="{B068FC44-EC1E-43CE-874D-90CBF08B04FB}"/>
    <cellStyle name="Millares 52 4" xfId="3059" xr:uid="{AAE61AAA-03BD-4AE8-AE32-CE94CBA56649}"/>
    <cellStyle name="Millares 53" xfId="1819" xr:uid="{EA6A60BF-D00E-4536-BF7F-5EE05FE9350B}"/>
    <cellStyle name="Millares 53 2" xfId="2271" xr:uid="{40EEEDCF-F7B5-466F-A1EA-8F68EAEFC579}"/>
    <cellStyle name="Millares 53 2 2" xfId="3581" xr:uid="{4EA44ABA-E15B-4C40-8E29-F14B1DE6FAB9}"/>
    <cellStyle name="Millares 53 3" xfId="2667" xr:uid="{2EAC9FFE-A906-4104-8410-85753224B8F4}"/>
    <cellStyle name="Millares 53 3 2" xfId="3582" xr:uid="{B32A22CC-32A4-4BD5-A095-44AE5931E355}"/>
    <cellStyle name="Millares 53 4" xfId="3060" xr:uid="{BCDD1546-BFCA-4BCF-A30F-27F68F0414AB}"/>
    <cellStyle name="Millares 54" xfId="1949" xr:uid="{01DF6BA0-8D68-4A63-962F-53DFC498951E}"/>
    <cellStyle name="Millares 54 2" xfId="2401" xr:uid="{568477E4-4C37-43D7-89D0-00856AA0B956}"/>
    <cellStyle name="Millares 54 2 2" xfId="3583" xr:uid="{2B598AEB-A11D-4A28-85EC-4689711001C3}"/>
    <cellStyle name="Millares 54 3" xfId="2797" xr:uid="{E7073F17-AB73-4C07-A4A3-A8CC5EF68919}"/>
    <cellStyle name="Millares 54 3 2" xfId="3584" xr:uid="{C9EA843D-C551-41E2-A3C2-EADECBA480B3}"/>
    <cellStyle name="Millares 54 4" xfId="3061" xr:uid="{38970264-F2E9-47A9-9E76-3B5B6E4D1748}"/>
    <cellStyle name="Millares 55" xfId="1815" xr:uid="{C8BEA881-AA72-4A2F-9285-E3D2E1925131}"/>
    <cellStyle name="Millares 55 2" xfId="2267" xr:uid="{2DC62833-98F8-415E-8BED-5E9B8AA4656E}"/>
    <cellStyle name="Millares 55 2 2" xfId="3585" xr:uid="{5A886EF8-C03C-4927-B864-F0AC876DA05B}"/>
    <cellStyle name="Millares 55 3" xfId="2663" xr:uid="{826FFD64-E985-4785-A1BB-8C57F4DAF5F8}"/>
    <cellStyle name="Millares 55 3 2" xfId="3586" xr:uid="{F04C02B7-51AD-4C94-974B-0DCA59E8DA26}"/>
    <cellStyle name="Millares 55 4" xfId="3062" xr:uid="{08CACE1A-9787-47CA-81AC-7047AC81154D}"/>
    <cellStyle name="Millares 56" xfId="1706" xr:uid="{181426A2-8355-4EF3-A70A-747D087820B1}"/>
    <cellStyle name="Millares 56 2" xfId="2158" xr:uid="{3802ABEE-C09A-4C56-A8BA-3563CBBC199F}"/>
    <cellStyle name="Millares 56 2 2" xfId="3587" xr:uid="{276CEFDC-5882-4A5B-B077-CE175713FE86}"/>
    <cellStyle name="Millares 56 3" xfId="2554" xr:uid="{D273961A-2465-4343-A384-5C0E63516982}"/>
    <cellStyle name="Millares 56 3 2" xfId="3588" xr:uid="{7951A1CE-6667-4E75-9ACF-AEB45909D32D}"/>
    <cellStyle name="Millares 56 4" xfId="3063" xr:uid="{17F83683-635E-41A2-9A60-C1C7A26D6FFF}"/>
    <cellStyle name="Millares 57" xfId="1700" xr:uid="{9B9FA834-8811-44E6-82E5-8998E0711E4E}"/>
    <cellStyle name="Millares 57 2" xfId="2152" xr:uid="{14F6604B-96ED-419A-8D0A-9EB612AB12B5}"/>
    <cellStyle name="Millares 57 2 2" xfId="3589" xr:uid="{4EA973CA-DBA5-4AB5-B41F-C3D85114EEBD}"/>
    <cellStyle name="Millares 57 3" xfId="2548" xr:uid="{52483D63-7567-44E3-AC50-7C2EDA0B1F22}"/>
    <cellStyle name="Millares 57 3 2" xfId="3590" xr:uid="{FE74B342-B3CA-4584-9929-0B3E8061013D}"/>
    <cellStyle name="Millares 57 4" xfId="3064" xr:uid="{2226FE8A-634D-423D-A85D-EF9A54B98A22}"/>
    <cellStyle name="Millares 58" xfId="1952" xr:uid="{FD61F205-CA9F-4B63-8FFE-3A216062725E}"/>
    <cellStyle name="Millares 58 2" xfId="2404" xr:uid="{9E63AC0E-3813-467A-8431-CB6180BAC153}"/>
    <cellStyle name="Millares 58 2 2" xfId="3591" xr:uid="{78AD9635-C182-4EE6-80BA-D3EB06B2734B}"/>
    <cellStyle name="Millares 58 3" xfId="2800" xr:uid="{9FC8A0FA-6DE3-4762-9B3E-1F1780E61F12}"/>
    <cellStyle name="Millares 58 3 2" xfId="3592" xr:uid="{67851380-3DB3-4391-81A4-BF77C0ECF53F}"/>
    <cellStyle name="Millares 58 4" xfId="3065" xr:uid="{98011706-DA9C-4D27-B04C-3160183A3BFE}"/>
    <cellStyle name="Millares 59" xfId="1770" xr:uid="{1C2293B1-89C4-41E1-9FFF-642BDD3B79E7}"/>
    <cellStyle name="Millares 59 2" xfId="2222" xr:uid="{8A84E622-11C8-4984-8D2A-B94CAB931162}"/>
    <cellStyle name="Millares 59 2 2" xfId="3593" xr:uid="{3C488822-E449-4775-8981-0CC28EC8BBE0}"/>
    <cellStyle name="Millares 59 3" xfId="2618" xr:uid="{8C68BAA4-8F77-4A78-9056-F41B0F56CF18}"/>
    <cellStyle name="Millares 59 3 2" xfId="3594" xr:uid="{5AC19ECB-0B5F-4E46-AAE1-3CA48124ED66}"/>
    <cellStyle name="Millares 59 4" xfId="3066" xr:uid="{4DCED2B1-A58C-48A0-AAF5-74FEA68BF0A8}"/>
    <cellStyle name="Millares 6" xfId="882" xr:uid="{00000000-0005-0000-0000-00006D030000}"/>
    <cellStyle name="Millares 6 10" xfId="1119" xr:uid="{6D2105A8-B6D5-45F0-9E4D-0A49032832FD}"/>
    <cellStyle name="Millares 6 11" xfId="2852" xr:uid="{75571884-AAE2-47AA-B7CD-708C33CF0C1E}"/>
    <cellStyle name="Millares 6 2" xfId="1120" xr:uid="{A7DE5C14-1563-45C5-90EA-88CF3F8BACD6}"/>
    <cellStyle name="Millares 6 2 2" xfId="1875" xr:uid="{A629498A-7D89-423C-990B-E9F587FB6685}"/>
    <cellStyle name="Millares 6 2 2 2" xfId="2327" xr:uid="{D9332A52-76D7-497E-8271-F0E181B6A6DC}"/>
    <cellStyle name="Millares 6 2 2 2 2" xfId="3595" xr:uid="{266DBD3B-3D5C-43AF-B740-A38ABB724D5D}"/>
    <cellStyle name="Millares 6 2 2 3" xfId="2723" xr:uid="{AD5BCBE4-CC7A-44BB-9111-9C01B7C20C6E}"/>
    <cellStyle name="Millares 6 2 2 3 2" xfId="3596" xr:uid="{B6175FC4-1B4A-4929-BF23-8520C48531C2}"/>
    <cellStyle name="Millares 6 2 2 4" xfId="3067" xr:uid="{03D0B3E9-5B6F-45C3-BCAB-92BF70BBC26F}"/>
    <cellStyle name="Millares 6 2 3" xfId="1752" xr:uid="{763E8363-DA48-4BDB-AAD2-A2E3D4A7D9BA}"/>
    <cellStyle name="Millares 6 2 3 2" xfId="2204" xr:uid="{ECCA1F12-1381-44C4-B0D5-AC2D080D0EB6}"/>
    <cellStyle name="Millares 6 2 3 2 2" xfId="3597" xr:uid="{8C10D7F7-2B67-4400-8CA9-4E75E193EF9B}"/>
    <cellStyle name="Millares 6 2 3 3" xfId="2600" xr:uid="{6D4FBFF8-AC5B-45B2-BF6B-B65A24E4003A}"/>
    <cellStyle name="Millares 6 2 3 3 2" xfId="3598" xr:uid="{A7142243-C625-4581-9BCE-637651B486B2}"/>
    <cellStyle name="Millares 6 2 3 4" xfId="3068" xr:uid="{26C2A712-5BE4-408D-A075-8202D020E625}"/>
    <cellStyle name="Millares 6 2 4" xfId="1757" xr:uid="{57AB4321-48F4-4606-854D-B9276604DD0C}"/>
    <cellStyle name="Millares 6 2 4 2" xfId="2209" xr:uid="{99AF5403-D29B-4925-92DD-E1523AAA6776}"/>
    <cellStyle name="Millares 6 2 4 2 2" xfId="3599" xr:uid="{9C30818B-D695-4D92-8DC4-6C500EF656FF}"/>
    <cellStyle name="Millares 6 2 4 3" xfId="2605" xr:uid="{9E9199B0-5C7C-48AE-94BE-BAFDC4C3D90A}"/>
    <cellStyle name="Millares 6 2 4 3 2" xfId="3600" xr:uid="{C2C2249F-60CA-42AC-89E4-B73E69A97DA6}"/>
    <cellStyle name="Millares 6 2 4 4" xfId="3069" xr:uid="{3C6DF2A9-552B-42D1-8FCB-6A22D931AD5C}"/>
    <cellStyle name="Millares 6 2 5" xfId="2043" xr:uid="{D72EACCD-B7EC-4E7C-90AE-9178E07CF073}"/>
    <cellStyle name="Millares 6 2 5 2" xfId="3601" xr:uid="{F8C6E7FF-DF56-432E-9CAB-53EF53150557}"/>
    <cellStyle name="Millares 6 2 6" xfId="2474" xr:uid="{54F68624-5CD7-4D24-9EB8-D74DAFBF06A8}"/>
    <cellStyle name="Millares 6 2 6 2" xfId="3602" xr:uid="{91FDE86C-A499-48E5-8D2F-FE5C684E00A8}"/>
    <cellStyle name="Millares 6 2 7" xfId="2853" xr:uid="{EE50F36B-6F06-4EC8-953D-2C946D75A3A1}"/>
    <cellStyle name="Millares 6 3" xfId="1121" xr:uid="{08C08FED-5D07-47B7-8305-FEA00B6A305D}"/>
    <cellStyle name="Millares 6 3 2" xfId="1876" xr:uid="{2798ED6A-2F08-4BC0-9379-88DCD1FB2FE9}"/>
    <cellStyle name="Millares 6 3 2 2" xfId="2328" xr:uid="{CCCEEECA-91F0-49F4-B79C-5B60B7A39553}"/>
    <cellStyle name="Millares 6 3 2 2 2" xfId="3603" xr:uid="{282D6941-065E-4DCF-B3AC-FF2B09DC80D3}"/>
    <cellStyle name="Millares 6 3 2 3" xfId="2724" xr:uid="{9093AB4D-274D-4864-B595-7F44B3E2FF83}"/>
    <cellStyle name="Millares 6 3 2 3 2" xfId="3604" xr:uid="{D89D2045-1474-4128-8D30-0FB0633DE1E8}"/>
    <cellStyle name="Millares 6 3 2 4" xfId="3070" xr:uid="{4B5A4623-3DCE-4A11-A163-1B3EF5375D6D}"/>
    <cellStyle name="Millares 6 3 3" xfId="1753" xr:uid="{907571AC-E476-461E-A216-ADA799B2772A}"/>
    <cellStyle name="Millares 6 3 3 2" xfId="2205" xr:uid="{70F1AC13-D77E-47A5-A898-2882F730119E}"/>
    <cellStyle name="Millares 6 3 3 2 2" xfId="3605" xr:uid="{49A6D304-A01A-41BB-BC94-BD45E1ADED31}"/>
    <cellStyle name="Millares 6 3 3 3" xfId="2601" xr:uid="{3D884F9B-4F9C-49A3-B120-D2B348842A6C}"/>
    <cellStyle name="Millares 6 3 3 3 2" xfId="3606" xr:uid="{42BD28A7-C082-4F66-9CAB-9D534D6C6C57}"/>
    <cellStyle name="Millares 6 3 3 4" xfId="3071" xr:uid="{8044FD47-41EC-4B9E-A831-0D4612F09EB9}"/>
    <cellStyle name="Millares 6 3 4" xfId="1724" xr:uid="{B033D114-5C83-4E37-A06B-D2C2F175CF9A}"/>
    <cellStyle name="Millares 6 3 4 2" xfId="2176" xr:uid="{D54B74C7-7D24-45A2-9344-968192410B1B}"/>
    <cellStyle name="Millares 6 3 4 2 2" xfId="3607" xr:uid="{A67EFD08-5FEF-4B2E-B496-FE9DDC5C401B}"/>
    <cellStyle name="Millares 6 3 4 3" xfId="2572" xr:uid="{CE2CF830-9885-4B9A-B2B4-3961E1EB4525}"/>
    <cellStyle name="Millares 6 3 4 3 2" xfId="3608" xr:uid="{84CA3BA2-380E-42C1-A675-439FBA6BECBD}"/>
    <cellStyle name="Millares 6 3 4 4" xfId="3072" xr:uid="{95B5D5B0-0AA0-4D67-908D-5426C50C61FA}"/>
    <cellStyle name="Millares 6 3 5" xfId="2044" xr:uid="{7875EADD-74AA-4804-A2E8-1A248214D86C}"/>
    <cellStyle name="Millares 6 3 5 2" xfId="3609" xr:uid="{F2AE8159-8450-4865-AC22-7A3CBD8B11AE}"/>
    <cellStyle name="Millares 6 3 6" xfId="2475" xr:uid="{4CF1DD7C-00B5-42F8-8B1F-2D10A0AEE1BE}"/>
    <cellStyle name="Millares 6 3 6 2" xfId="3610" xr:uid="{B50E8E4C-FCA1-4D27-A928-77DF16D667F8}"/>
    <cellStyle name="Millares 6 3 7" xfId="2854" xr:uid="{284CA661-D931-4FF6-A3D0-CC0073E91DA1}"/>
    <cellStyle name="Millares 6 4" xfId="1495" xr:uid="{12005EBF-F388-4C11-9618-6A495D6B4A20}"/>
    <cellStyle name="Millares 6 4 2" xfId="1893" xr:uid="{228A3274-C767-4BEE-8763-7F0E98D53B79}"/>
    <cellStyle name="Millares 6 4 2 2" xfId="2345" xr:uid="{B1EEFC61-FAD2-4DBE-945C-2B207373877B}"/>
    <cellStyle name="Millares 6 4 2 2 2" xfId="3611" xr:uid="{ED110E55-5C2C-4D58-BB6D-33C9F78BF778}"/>
    <cellStyle name="Millares 6 4 2 3" xfId="2741" xr:uid="{FE8E4240-AFD3-4BB7-9D11-3ED52253C9E9}"/>
    <cellStyle name="Millares 6 4 2 3 2" xfId="3612" xr:uid="{B39A4A28-6D60-4169-99C0-2818D1BA4778}"/>
    <cellStyle name="Millares 6 4 2 4" xfId="3073" xr:uid="{A8CF2EA6-0452-4535-B376-11739FCF0FAE}"/>
    <cellStyle name="Millares 6 4 3" xfId="1788" xr:uid="{75E4A8A6-57D0-4C53-8FA8-66BB0012CFF0}"/>
    <cellStyle name="Millares 6 4 3 2" xfId="2240" xr:uid="{A8665513-A35F-49D7-AAA1-BAEA607AEAD7}"/>
    <cellStyle name="Millares 6 4 3 2 2" xfId="3613" xr:uid="{9E2BF0A6-EADF-4F9D-8EB0-45B86C05537D}"/>
    <cellStyle name="Millares 6 4 3 3" xfId="2636" xr:uid="{F0CCA2E0-E0D5-4331-B674-4B61FD31284C}"/>
    <cellStyle name="Millares 6 4 3 3 2" xfId="3614" xr:uid="{864A2CAB-37EA-4632-AFA4-635ADE259485}"/>
    <cellStyle name="Millares 6 4 3 4" xfId="3074" xr:uid="{31F2D212-2236-40EC-A26B-2FC169D27433}"/>
    <cellStyle name="Millares 6 4 4" xfId="1775" xr:uid="{89ECC599-3320-4AF3-9EDE-51FC001C4F6B}"/>
    <cellStyle name="Millares 6 4 4 2" xfId="2227" xr:uid="{A02F8142-C3A7-4961-913F-D9369902389A}"/>
    <cellStyle name="Millares 6 4 4 2 2" xfId="3615" xr:uid="{43F3ADA4-631A-4DA4-B4FA-7A452D3F5641}"/>
    <cellStyle name="Millares 6 4 4 3" xfId="2623" xr:uid="{1ED9FDDC-E20B-4ECA-827E-E5BEB10BA365}"/>
    <cellStyle name="Millares 6 4 4 3 2" xfId="3616" xr:uid="{A18E2948-D167-44FF-952C-2A7DC46A1132}"/>
    <cellStyle name="Millares 6 4 4 4" xfId="3075" xr:uid="{97251CA2-8EAE-4111-ACF7-2EBBDC43C66D}"/>
    <cellStyle name="Millares 6 4 5" xfId="2079" xr:uid="{51F4D052-2B35-4E02-A80F-2202F8A61E7B}"/>
    <cellStyle name="Millares 6 4 5 2" xfId="3617" xr:uid="{4F5131E0-BE3D-424D-AFE3-1BCC9BF5DA63}"/>
    <cellStyle name="Millares 6 4 6" xfId="2488" xr:uid="{6B8224D6-5BA9-4B7E-84E3-A4EA8E7D6E9E}"/>
    <cellStyle name="Millares 6 4 6 2" xfId="3618" xr:uid="{C9E5DB5D-06DF-4FC5-B8B1-3DFE9A4D1A1A}"/>
    <cellStyle name="Millares 6 4 7" xfId="2867" xr:uid="{3FF217A6-D9D9-4F6D-ABEE-A08A26256967}"/>
    <cellStyle name="Millares 6 5" xfId="1874" xr:uid="{7EEB277A-30C1-41FE-BBB3-67708C10B329}"/>
    <cellStyle name="Millares 6 5 2" xfId="2326" xr:uid="{FD774771-DED8-494F-916D-7C47681B4F60}"/>
    <cellStyle name="Millares 6 5 2 2" xfId="3619" xr:uid="{8EC65C85-3C87-419D-884F-5096A1484A11}"/>
    <cellStyle name="Millares 6 5 3" xfId="2722" xr:uid="{809493F5-C08E-42F0-BD44-0251E1A7F6B9}"/>
    <cellStyle name="Millares 6 5 3 2" xfId="3620" xr:uid="{1A01A3A9-8152-47DB-85F3-2FDA52CD1AB9}"/>
    <cellStyle name="Millares 6 5 4" xfId="3076" xr:uid="{5DDF4DCF-8112-4E08-B10B-F46908CE907B}"/>
    <cellStyle name="Millares 6 6" xfId="1751" xr:uid="{91ABA322-8B12-4BE6-B95E-3BD357BC0718}"/>
    <cellStyle name="Millares 6 6 2" xfId="2203" xr:uid="{A62D9D74-AACD-4A0C-8FAD-493BD50AD93A}"/>
    <cellStyle name="Millares 6 6 2 2" xfId="3621" xr:uid="{794AF975-80D0-45CE-A65F-0EBB5336EE67}"/>
    <cellStyle name="Millares 6 6 3" xfId="2599" xr:uid="{D106D90B-B0C0-4913-81E3-EEB2F84D56E7}"/>
    <cellStyle name="Millares 6 6 3 2" xfId="3622" xr:uid="{4DB425E5-1568-4356-9442-7141C91FF759}"/>
    <cellStyle name="Millares 6 6 4" xfId="3077" xr:uid="{66A22C4C-CC88-4E6E-821E-586F51FDFE3E}"/>
    <cellStyle name="Millares 6 7" xfId="1946" xr:uid="{66EA8FC0-5891-46A7-96B4-15EA305B9749}"/>
    <cellStyle name="Millares 6 7 2" xfId="2398" xr:uid="{A4AE584C-F243-4E03-B17F-D693A9237C50}"/>
    <cellStyle name="Millares 6 7 2 2" xfId="3623" xr:uid="{6EE31BF5-5A8A-4608-8F35-D35E28B6B29C}"/>
    <cellStyle name="Millares 6 7 3" xfId="2794" xr:uid="{AEEAF61A-4DAA-4679-9C1F-2AB9893454AC}"/>
    <cellStyle name="Millares 6 7 3 2" xfId="3624" xr:uid="{D6D9AE11-9BFE-44B1-9447-588653BB407A}"/>
    <cellStyle name="Millares 6 7 4" xfId="3078" xr:uid="{DC6B0B2A-3118-40A9-8116-0417916C3F28}"/>
    <cellStyle name="Millares 6 8" xfId="2042" xr:uid="{6F268F60-88DB-4E8F-B1CD-F4DCCD4B3110}"/>
    <cellStyle name="Millares 6 8 2" xfId="3625" xr:uid="{0791AC55-998F-4F43-A8AD-846D92B6AD5C}"/>
    <cellStyle name="Millares 6 9" xfId="2473" xr:uid="{D0FB7BC3-2550-4840-9649-6FDE0199A3FA}"/>
    <cellStyle name="Millares 6 9 2" xfId="3626" xr:uid="{3DE6A5A9-D3F2-4079-A775-DA3817C3868E}"/>
    <cellStyle name="Millares 60" xfId="1705" xr:uid="{5B77F9DE-7527-4EA3-B993-4517DBE69D04}"/>
    <cellStyle name="Millares 60 2" xfId="2157" xr:uid="{4200A025-4E9A-427A-A5DF-C0F752DCA49A}"/>
    <cellStyle name="Millares 60 2 2" xfId="3627" xr:uid="{315A35CA-D45A-4156-91D4-0BFE664788DA}"/>
    <cellStyle name="Millares 60 3" xfId="2553" xr:uid="{A1D7A6F8-9B8B-4FDC-A0EA-F6EA91397ED5}"/>
    <cellStyle name="Millares 60 3 2" xfId="3628" xr:uid="{4A82B0E5-68F1-4F15-8540-AE2708BAF428}"/>
    <cellStyle name="Millares 60 4" xfId="3079" xr:uid="{EC0FF097-197B-42F5-AACD-0089142BB26D}"/>
    <cellStyle name="Millares 61" xfId="1758" xr:uid="{05913ECF-F3E7-4A2A-A799-64ABC98E4206}"/>
    <cellStyle name="Millares 61 2" xfId="2210" xr:uid="{08DC62EB-1944-43CB-9D2B-B6FBA02B6CFF}"/>
    <cellStyle name="Millares 61 2 2" xfId="3629" xr:uid="{3BB90760-721E-4B07-A2D6-70A5F9083DB4}"/>
    <cellStyle name="Millares 61 3" xfId="2606" xr:uid="{315C07FA-FCF1-4B9C-9A8B-03AE70B7B8AD}"/>
    <cellStyle name="Millares 61 3 2" xfId="3630" xr:uid="{E07C18E0-475D-4E82-8D24-38CA0595E457}"/>
    <cellStyle name="Millares 61 4" xfId="3080" xr:uid="{18D7DF4D-7B11-4A6C-B92F-65FC2005981E}"/>
    <cellStyle name="Millares 62" xfId="1953" xr:uid="{52F7942B-344F-4A87-98C7-8B5B364504F2}"/>
    <cellStyle name="Millares 62 2" xfId="2405" xr:uid="{1720D8EC-9F66-4052-8FA3-4D5885759613}"/>
    <cellStyle name="Millares 62 2 2" xfId="3631" xr:uid="{4FBCD063-288D-4A34-836A-7F108E69ED59}"/>
    <cellStyle name="Millares 62 3" xfId="2801" xr:uid="{9F86B6B0-7018-4AB8-AFB6-C9F37A6D3A18}"/>
    <cellStyle name="Millares 62 3 2" xfId="3632" xr:uid="{0370EEDE-44CC-47A1-9826-8C20D915DA48}"/>
    <cellStyle name="Millares 62 4" xfId="3081" xr:uid="{BA93F693-E7EA-45B8-B1AE-2DB2A6BA5B05}"/>
    <cellStyle name="Millares 63" xfId="1811" xr:uid="{4EF9D399-6EF6-42CB-8095-9EFBE030D462}"/>
    <cellStyle name="Millares 63 2" xfId="2263" xr:uid="{DA6E42AD-7B2E-4600-9681-5C6C9965D80C}"/>
    <cellStyle name="Millares 63 2 2" xfId="3633" xr:uid="{7E3DE340-37EC-45FE-8E24-5861C88003C0}"/>
    <cellStyle name="Millares 63 3" xfId="2659" xr:uid="{B7D417EC-ADAE-4B9A-B168-6A4FF7AD551F}"/>
    <cellStyle name="Millares 63 3 2" xfId="3634" xr:uid="{B9CF8236-D7D1-4D7E-AD1A-89FB629BEEFB}"/>
    <cellStyle name="Millares 63 4" xfId="3082" xr:uid="{DB9EEC0C-7F68-4311-8FC6-E85B022A493A}"/>
    <cellStyle name="Millares 64" xfId="1954" xr:uid="{A854B2A5-5A8E-43F0-B494-BE3614E18610}"/>
    <cellStyle name="Millares 64 2" xfId="2406" xr:uid="{C53D3167-2470-4A4F-B1F2-6511CF5BCA56}"/>
    <cellStyle name="Millares 64 2 2" xfId="3635" xr:uid="{76DF7143-7903-41AF-92AE-F70BD0ABF880}"/>
    <cellStyle name="Millares 64 3" xfId="2802" xr:uid="{B5D8B224-AC63-4EFD-8A26-55243B20674E}"/>
    <cellStyle name="Millares 64 3 2" xfId="3636" xr:uid="{1D2C3519-2417-4E94-B057-405B5C85AF2F}"/>
    <cellStyle name="Millares 64 4" xfId="3083" xr:uid="{6835F710-102B-4BE5-81E7-EE9374C35CD7}"/>
    <cellStyle name="Millares 65" xfId="1771" xr:uid="{50AF9EDE-AE07-4A57-95B2-FE1D3D3B36A5}"/>
    <cellStyle name="Millares 65 2" xfId="2223" xr:uid="{7916C692-CDAB-420A-80EF-3F25AF6B642E}"/>
    <cellStyle name="Millares 65 2 2" xfId="3637" xr:uid="{6DBC7F6E-0222-4554-9653-F407A4D98980}"/>
    <cellStyle name="Millares 65 3" xfId="2619" xr:uid="{6E795C90-E764-41B6-8134-62D5D01FDC1D}"/>
    <cellStyle name="Millares 65 3 2" xfId="3638" xr:uid="{CD0FF757-8644-4715-BBF4-49A76B3729B7}"/>
    <cellStyle name="Millares 65 4" xfId="3084" xr:uid="{7DAC2446-1446-4D28-93D6-E21162FAED16}"/>
    <cellStyle name="Millares 66" xfId="1956" xr:uid="{BB5BD804-6DC6-4B5E-A5CF-F33D0BF9E56E}"/>
    <cellStyle name="Millares 66 2" xfId="3639" xr:uid="{E1425BB3-8B9B-4623-BE18-6D6A34802F22}"/>
    <cellStyle name="Millares 67" xfId="2117" xr:uid="{6636B6F9-2DEB-4B75-90AA-AC2DC3E3B7EB}"/>
    <cellStyle name="Millares 67 2" xfId="3640" xr:uid="{BE696680-B345-40EF-A7CA-B10870C8F937}"/>
    <cellStyle name="Millares 68" xfId="2409" xr:uid="{CBD68CD1-7369-4BCC-B1CC-5E5FBAA81420}"/>
    <cellStyle name="Millares 69" xfId="2053" xr:uid="{F86AC2B2-39E2-4638-A941-CCCCCB8005BB}"/>
    <cellStyle name="Millares 69 2" xfId="3928" xr:uid="{9958B305-4AE5-4D85-B5D2-59C9AD03DF7F}"/>
    <cellStyle name="Millares 7" xfId="883" xr:uid="{00000000-0005-0000-0000-00006E030000}"/>
    <cellStyle name="Millares 7 2" xfId="1123" xr:uid="{F1E85B6B-F65F-4C10-8950-6F3CC656E2E0}"/>
    <cellStyle name="Millares 7 3" xfId="1124" xr:uid="{E3336431-7F67-477E-9249-402B441823D2}"/>
    <cellStyle name="Millares 7 4" xfId="1496" xr:uid="{FBCE0992-E7AD-41A1-9A2C-E48676E705E0}"/>
    <cellStyle name="Millares 7 5" xfId="1122" xr:uid="{A3F3B0D5-EC7B-4D22-A64D-ABAB0AC7A591}"/>
    <cellStyle name="Millares 70" xfId="1976" xr:uid="{459C830E-7A2A-47AB-98D1-4E7AB40FBF68}"/>
    <cellStyle name="Millares 71" xfId="2002" xr:uid="{0053470B-CED0-4D87-B7AE-A56A03546497}"/>
    <cellStyle name="Millares 72" xfId="2431" xr:uid="{56C8FCB7-2F2C-464A-93E4-A065DAA9CAFB}"/>
    <cellStyle name="Millares 72 2" xfId="3920" xr:uid="{E253C6C9-1D69-4E3B-A096-650D8434FD9E}"/>
    <cellStyle name="Millares 73" xfId="2063" xr:uid="{E05EC923-C53A-40EA-8C44-AC6199A128E4}"/>
    <cellStyle name="Millares 73 2" xfId="3929" xr:uid="{4DCD728D-F512-4CDD-92F6-AEB50CE7A1D7}"/>
    <cellStyle name="Millares 74" xfId="1959" xr:uid="{193A3EA7-7F15-4137-A4CD-0594D0FF3BEC}"/>
    <cellStyle name="Millares 75" xfId="2016" xr:uid="{8D1CA26A-95C4-45AE-8734-1A646B69C768}"/>
    <cellStyle name="Millares 76" xfId="1964" xr:uid="{ADB81D4F-B6A6-4FD8-A152-9BA0172280B2}"/>
    <cellStyle name="Millares 77" xfId="2046" xr:uid="{89200F0A-8490-4E52-80EE-768BDB073DDF}"/>
    <cellStyle name="Millares 78" xfId="1974" xr:uid="{A9DBFFA5-5786-46A1-880C-07AD8F16740B}"/>
    <cellStyle name="Millares 79" xfId="2064" xr:uid="{77E609AD-4CD5-4E09-8487-68E77D1021CE}"/>
    <cellStyle name="Millares 79 2" xfId="3921" xr:uid="{9C5A0EAA-27C6-44E5-BEF7-CF2119E90906}"/>
    <cellStyle name="Millares 8" xfId="1125" xr:uid="{8FA4E3A7-14E1-473E-B78E-7F510768DE59}"/>
    <cellStyle name="Millares 80" xfId="2001" xr:uid="{7D93291D-7286-4378-B51E-D601409196FB}"/>
    <cellStyle name="Millares 81" xfId="2017" xr:uid="{AD564A4E-301F-4D9A-A341-7E92B35EEDE3}"/>
    <cellStyle name="Millares 82" xfId="1996" xr:uid="{DE947F8E-93BC-4651-B142-BA4A3D72489C}"/>
    <cellStyle name="Millares 82 2" xfId="3922" xr:uid="{801F9FAE-C10B-4546-BD2A-6F24571A3F1B}"/>
    <cellStyle name="Millares 83" xfId="2057" xr:uid="{D4595B2C-B881-44C7-A1B2-A47926F78C6A}"/>
    <cellStyle name="Millares 84" xfId="1981" xr:uid="{4E4ABD67-922F-4CD2-B72D-0BA7A43D9589}"/>
    <cellStyle name="Millares 85" xfId="2007" xr:uid="{C9C92DBA-B260-43D0-BF56-1AC802B00B64}"/>
    <cellStyle name="Millares 85 2" xfId="3930" xr:uid="{16A33167-7F59-47E2-A921-53392761101D}"/>
    <cellStyle name="Millares 86" xfId="1975" xr:uid="{125EAAB1-3422-44DE-A9E6-96AA6A304C01}"/>
    <cellStyle name="Millares 86 2" xfId="3923" xr:uid="{3F500EC8-D59D-487D-8887-2BE6FBCC7127}"/>
    <cellStyle name="Millares 87" xfId="2415" xr:uid="{6EE9EA36-F2BD-44FF-AE09-346CFB74EAE7}"/>
    <cellStyle name="Millares 88" xfId="1971" xr:uid="{F2CFD864-A146-4E61-B2DF-9ED23E21688E}"/>
    <cellStyle name="Millares 89" xfId="1972" xr:uid="{CE3B7841-3F13-4502-9F6E-C87FF4C89BF1}"/>
    <cellStyle name="Millares 9" xfId="1126" xr:uid="{A71B38A8-2261-46E2-AF9F-7049BF59E205}"/>
    <cellStyle name="Millares 90" xfId="2432" xr:uid="{667D25A5-B54B-48FA-94A8-F675271B112A}"/>
    <cellStyle name="Millares 90 2" xfId="3931" xr:uid="{5FD88FC7-AB0B-4DA6-8405-06DA75813C67}"/>
    <cellStyle name="Millares 91" xfId="2119" xr:uid="{CD8E08FC-4E80-49FA-A838-23F631B6E7A4}"/>
    <cellStyle name="Millares 91 2" xfId="3924" xr:uid="{E7F9E755-E271-4E93-8FF6-4D7F82A27A65}"/>
    <cellStyle name="Millares 92" xfId="1968" xr:uid="{1F744A6A-1EB9-42BB-BB3B-BE31DFAB5769}"/>
    <cellStyle name="Millares 93" xfId="2010" xr:uid="{43ACB9DA-896F-43F9-B955-E8705C9F020F}"/>
    <cellStyle name="Millares 94" xfId="1967" xr:uid="{E82CF279-02A7-4D09-B040-D72B65355F79}"/>
    <cellStyle name="Millares 95" xfId="2058" xr:uid="{D5CD961B-FC96-4E91-9ADF-F57F38AA62A3}"/>
    <cellStyle name="Millares 95 2" xfId="3925" xr:uid="{84823DB0-A9B3-4F7B-AEFF-6EF872FCAD92}"/>
    <cellStyle name="Millares 96" xfId="2427" xr:uid="{DE02EC70-5AEC-4C91-8815-07C624852B29}"/>
    <cellStyle name="Millares 97" xfId="2102" xr:uid="{556E66E8-D23C-4F63-BE1A-D9CF88C248DE}"/>
    <cellStyle name="Millares 98" xfId="2054" xr:uid="{6E7AF34E-1707-4F01-A900-D1CF9A798166}"/>
    <cellStyle name="Millares 99" xfId="2105" xr:uid="{265F2D8B-4285-4276-9A29-F825F3F701DF}"/>
    <cellStyle name="Millares 99 2" xfId="3926" xr:uid="{C134B6D2-0257-4A55-8949-0D675851A36E}"/>
    <cellStyle name="Moneda" xfId="2" builtinId="4"/>
    <cellStyle name="Moneda [0] 2" xfId="884" xr:uid="{00000000-0005-0000-0000-000070030000}"/>
    <cellStyle name="Moneda [0] 2 10" xfId="1127" xr:uid="{6EF8D0AD-8AB7-4436-85F3-8BEB4700DC96}"/>
    <cellStyle name="Moneda [0] 2 11" xfId="2855" xr:uid="{8C9EF3D6-D545-41D0-B357-473645A7A4F0}"/>
    <cellStyle name="Moneda [0] 2 2" xfId="1497" xr:uid="{F1E7CFBB-D8CA-4107-99F0-BA7572E60BE4}"/>
    <cellStyle name="Moneda [0] 2 2 2" xfId="1674" xr:uid="{1084490A-33D6-448A-A595-251456DC984B}"/>
    <cellStyle name="Moneda [0] 2 2 2 2" xfId="1932" xr:uid="{9863CF3F-80BE-490F-B29B-7246E7C8E84C}"/>
    <cellStyle name="Moneda [0] 2 2 2 2 2" xfId="2384" xr:uid="{A46EF872-ED2F-49D5-8ED6-D2A1DB81F02A}"/>
    <cellStyle name="Moneda [0] 2 2 2 2 2 2" xfId="3641" xr:uid="{44411469-2D4A-43AE-8219-C9B8407BC328}"/>
    <cellStyle name="Moneda [0] 2 2 2 2 3" xfId="2780" xr:uid="{43ECF268-D2E7-4588-8E1C-44D0A63CF343}"/>
    <cellStyle name="Moneda [0] 2 2 2 2 3 2" xfId="3642" xr:uid="{06D2E126-878F-4125-9829-D681F46DC146}"/>
    <cellStyle name="Moneda [0] 2 2 2 2 4" xfId="3085" xr:uid="{C642B4D5-0546-4B28-B752-7DEBA9DD0695}"/>
    <cellStyle name="Moneda [0] 2 2 2 3" xfId="1833" xr:uid="{200B1DFB-9C60-4495-B115-098386EC42AF}"/>
    <cellStyle name="Moneda [0] 2 2 2 3 2" xfId="2285" xr:uid="{61C13EF6-7994-4135-9EE0-D1252577B2E6}"/>
    <cellStyle name="Moneda [0] 2 2 2 3 2 2" xfId="3643" xr:uid="{8B61E1D7-0C75-4E7E-9A1D-6635F01141F2}"/>
    <cellStyle name="Moneda [0] 2 2 2 3 3" xfId="2681" xr:uid="{E0720B00-206F-4683-ABC5-CDF46966CBC1}"/>
    <cellStyle name="Moneda [0] 2 2 2 3 3 2" xfId="3644" xr:uid="{23F11E81-AFD7-4996-916A-E8D18B57744C}"/>
    <cellStyle name="Moneda [0] 2 2 2 3 4" xfId="3086" xr:uid="{AEB4549C-3B6A-4D9C-9EF7-4D4D9E2039EB}"/>
    <cellStyle name="Moneda [0] 2 2 2 4" xfId="2129" xr:uid="{F5D0272C-D852-479E-8177-8D4B6BECC8F2}"/>
    <cellStyle name="Moneda [0] 2 2 2 4 2" xfId="3645" xr:uid="{5FE84303-B530-4176-ACDC-07D2291A0925}"/>
    <cellStyle name="Moneda [0] 2 2 2 5" xfId="2525" xr:uid="{6C89F7A1-5711-49FF-B201-C43EEDE30D3E}"/>
    <cellStyle name="Moneda [0] 2 2 2 5 2" xfId="3646" xr:uid="{F9958494-35B0-4B1B-BC21-CF6544E5B4C1}"/>
    <cellStyle name="Moneda [0] 2 2 2 6" xfId="2906" xr:uid="{00C35571-7491-4DF0-8E46-1AB0F7020395}"/>
    <cellStyle name="Moneda [0] 2 2 3" xfId="1894" xr:uid="{020A69BC-DB8D-4F21-A974-C9FF4B55EA77}"/>
    <cellStyle name="Moneda [0] 2 2 3 2" xfId="2346" xr:uid="{7EC83FBD-1165-4A3B-80F8-1111AB1E3EE6}"/>
    <cellStyle name="Moneda [0] 2 2 3 2 2" xfId="3647" xr:uid="{6903A55F-4EC4-4C18-B77D-BA5D9158531E}"/>
    <cellStyle name="Moneda [0] 2 2 3 3" xfId="2742" xr:uid="{E1D1C866-A66A-4406-8DAC-CDDFEBAF577C}"/>
    <cellStyle name="Moneda [0] 2 2 3 3 2" xfId="3648" xr:uid="{6C6F54DC-6CD7-4F28-9DE9-6A6249D49604}"/>
    <cellStyle name="Moneda [0] 2 2 3 4" xfId="3087" xr:uid="{82A9EF5B-4DAB-436F-AC12-44FDE860C817}"/>
    <cellStyle name="Moneda [0] 2 2 4" xfId="1789" xr:uid="{88FDA8FF-E87E-46BA-AA10-ED9C6D6DC4F3}"/>
    <cellStyle name="Moneda [0] 2 2 4 2" xfId="2241" xr:uid="{4A33B638-9553-4BE1-9AAD-719479E06395}"/>
    <cellStyle name="Moneda [0] 2 2 4 2 2" xfId="3649" xr:uid="{D92B06E4-BC93-4B3E-B469-64C4DD68B22F}"/>
    <cellStyle name="Moneda [0] 2 2 4 3" xfId="2637" xr:uid="{E4A07C04-3437-4CCF-BEEB-7745E4F81FCD}"/>
    <cellStyle name="Moneda [0] 2 2 4 3 2" xfId="3650" xr:uid="{BAB6F1D2-8A37-4FA3-BBBA-5C8C62414483}"/>
    <cellStyle name="Moneda [0] 2 2 4 4" xfId="3088" xr:uid="{BA6C9A32-5234-4D3F-A6C1-FD37370736FE}"/>
    <cellStyle name="Moneda [0] 2 2 5" xfId="1687" xr:uid="{3176D8B0-4E40-4474-A262-6881AF6B90B2}"/>
    <cellStyle name="Moneda [0] 2 2 5 2" xfId="2140" xr:uid="{8A4B8599-4444-440E-A175-DEE341EA502A}"/>
    <cellStyle name="Moneda [0] 2 2 5 2 2" xfId="3651" xr:uid="{9FF84252-948C-47F6-B878-1C48913EE98D}"/>
    <cellStyle name="Moneda [0] 2 2 5 3" xfId="2536" xr:uid="{7DED2C34-D1BE-4856-AA23-4F6F0F3210CC}"/>
    <cellStyle name="Moneda [0] 2 2 5 3 2" xfId="3652" xr:uid="{561C5B7B-4DC6-4355-A0D4-673FEDEF8CDF}"/>
    <cellStyle name="Moneda [0] 2 2 5 4" xfId="3089" xr:uid="{5CCF7B77-14DA-4925-8382-1EF33AE0D744}"/>
    <cellStyle name="Moneda [0] 2 2 6" xfId="2081" xr:uid="{6A152567-1318-4BA5-B9F6-0C84025917D5}"/>
    <cellStyle name="Moneda [0] 2 2 6 2" xfId="3653" xr:uid="{6AF266FE-F798-485A-A885-AC8895FF1FF5}"/>
    <cellStyle name="Moneda [0] 2 2 7" xfId="2489" xr:uid="{1DCFDCBB-BE32-42F8-B5BC-0688EBEF54A1}"/>
    <cellStyle name="Moneda [0] 2 2 7 2" xfId="3654" xr:uid="{D7A11DE2-0315-45F4-8106-4D9931E28AD3}"/>
    <cellStyle name="Moneda [0] 2 2 8" xfId="2868" xr:uid="{E9316DDA-68F2-4D1A-A04F-385E88C8DA5D}"/>
    <cellStyle name="Moneda [0] 2 3" xfId="1655" xr:uid="{BA99CF3E-DF5C-4C61-8DE9-8C021FC32995}"/>
    <cellStyle name="Moneda [0] 2 3 2" xfId="1675" xr:uid="{2D8F0111-87FB-404A-B093-30C8F8A5CD6D}"/>
    <cellStyle name="Moneda [0] 2 3 2 2" xfId="1939" xr:uid="{10DDBAB2-26B2-4027-919D-62FA5D70AB3D}"/>
    <cellStyle name="Moneda [0] 2 3 2 2 2" xfId="2391" xr:uid="{910BB926-EFA3-46F9-91DC-CAE8390414C8}"/>
    <cellStyle name="Moneda [0] 2 3 2 2 2 2" xfId="3655" xr:uid="{106BCA95-F61F-41EF-911E-002EF47B6038}"/>
    <cellStyle name="Moneda [0] 2 3 2 2 3" xfId="2787" xr:uid="{65472118-5A85-4A20-82E1-CD397BE6C1CB}"/>
    <cellStyle name="Moneda [0] 2 3 2 2 3 2" xfId="3656" xr:uid="{1E5BE893-BF4D-44C1-86DD-DAC38E641660}"/>
    <cellStyle name="Moneda [0] 2 3 2 2 4" xfId="3090" xr:uid="{7AFBCCAA-29C7-4EA7-B44F-523CC455B4F2}"/>
    <cellStyle name="Moneda [0] 2 3 2 3" xfId="1840" xr:uid="{F1EB9B62-18B3-44A6-ADBC-01A124DB9141}"/>
    <cellStyle name="Moneda [0] 2 3 2 3 2" xfId="2292" xr:uid="{ECEF6A99-6345-4080-AA34-846FA2E38E6D}"/>
    <cellStyle name="Moneda [0] 2 3 2 3 2 2" xfId="3657" xr:uid="{F341A5DC-8A86-4757-AC49-119B339CC756}"/>
    <cellStyle name="Moneda [0] 2 3 2 3 3" xfId="2688" xr:uid="{0B775A1C-91F3-496D-B892-24891F870462}"/>
    <cellStyle name="Moneda [0] 2 3 2 3 3 2" xfId="3658" xr:uid="{3DA672F9-26F6-496F-9AEF-DD0106999E47}"/>
    <cellStyle name="Moneda [0] 2 3 2 3 4" xfId="3091" xr:uid="{9CABF21A-48FF-4770-A628-B4C0C99EE809}"/>
    <cellStyle name="Moneda [0] 2 3 2 4" xfId="2130" xr:uid="{1F6F7401-232E-4425-B1DA-56598783B470}"/>
    <cellStyle name="Moneda [0] 2 3 2 4 2" xfId="3659" xr:uid="{3E755302-609F-451F-914A-A1ED04C49C9C}"/>
    <cellStyle name="Moneda [0] 2 3 2 5" xfId="2526" xr:uid="{2AA47988-7410-4835-A4CD-6D522C6C205F}"/>
    <cellStyle name="Moneda [0] 2 3 2 5 2" xfId="3660" xr:uid="{E5CD0C77-55F6-4870-AC83-16D4E28B89B5}"/>
    <cellStyle name="Moneda [0] 2 3 2 6" xfId="2907" xr:uid="{288616A3-5A1F-4BF1-A723-E4AFD6E27A1A}"/>
    <cellStyle name="Moneda [0] 2 3 3" xfId="1920" xr:uid="{5238E381-8D5E-4A7D-8EA1-BEB761C7EB39}"/>
    <cellStyle name="Moneda [0] 2 3 3 2" xfId="2372" xr:uid="{874007E0-3264-4222-8EA2-AEB1FF91FEC9}"/>
    <cellStyle name="Moneda [0] 2 3 3 2 2" xfId="3661" xr:uid="{410231A1-5E0A-4168-B5A4-8072332B29BA}"/>
    <cellStyle name="Moneda [0] 2 3 3 3" xfId="2768" xr:uid="{AAE5B0E3-84AE-4F43-9778-AA744217BCE6}"/>
    <cellStyle name="Moneda [0] 2 3 3 3 2" xfId="3662" xr:uid="{4C5A6C5E-B81C-4CDD-9F23-C3CD9DE516B6}"/>
    <cellStyle name="Moneda [0] 2 3 3 4" xfId="3092" xr:uid="{AB2FCED4-5779-46F9-905F-8C49ED24EA34}"/>
    <cellStyle name="Moneda [0] 2 3 4" xfId="1825" xr:uid="{C793519A-5666-44FC-A969-E87856930DCD}"/>
    <cellStyle name="Moneda [0] 2 3 4 2" xfId="2277" xr:uid="{FA22EDA1-57A5-4E15-B304-E231C860972B}"/>
    <cellStyle name="Moneda [0] 2 3 4 2 2" xfId="3663" xr:uid="{67927F09-AECC-4B5D-820A-888C04743AEE}"/>
    <cellStyle name="Moneda [0] 2 3 4 3" xfId="2673" xr:uid="{E1C3D98A-F529-4B4F-BF12-42DD982C6171}"/>
    <cellStyle name="Moneda [0] 2 3 4 3 2" xfId="3664" xr:uid="{1A6436AE-6466-41EB-AC53-830E1C927AE5}"/>
    <cellStyle name="Moneda [0] 2 3 4 4" xfId="3093" xr:uid="{4D1EE2DB-AB88-484E-A76E-0AFF2B2C9EAF}"/>
    <cellStyle name="Moneda [0] 2 3 5" xfId="1694" xr:uid="{30F494D4-D4A5-4584-962E-3E16666EDBB7}"/>
    <cellStyle name="Moneda [0] 2 3 5 2" xfId="2147" xr:uid="{5F480055-6724-4252-AE71-60B08ED0BB45}"/>
    <cellStyle name="Moneda [0] 2 3 5 2 2" xfId="3665" xr:uid="{F9DCDD4C-8629-4486-A245-23EDF012FD2E}"/>
    <cellStyle name="Moneda [0] 2 3 5 3" xfId="2543" xr:uid="{1E3F8EC4-97E9-485F-842F-AE1E759D8B4A}"/>
    <cellStyle name="Moneda [0] 2 3 5 3 2" xfId="3666" xr:uid="{CB34A571-7C78-48CF-B1C7-AC300A42E060}"/>
    <cellStyle name="Moneda [0] 2 3 5 4" xfId="3094" xr:uid="{7F32A035-8FE4-4C6F-B699-BFAC1B7098BC}"/>
    <cellStyle name="Moneda [0] 2 3 6" xfId="2113" xr:uid="{C14BB3F1-8D9E-4388-9C2F-3EC61683B80D}"/>
    <cellStyle name="Moneda [0] 2 3 6 2" xfId="3667" xr:uid="{E8C0D17B-5B4C-49E6-8BD7-B52FC3E84E4D}"/>
    <cellStyle name="Moneda [0] 2 3 7" xfId="2513" xr:uid="{70962BFF-89F2-42FF-9F25-088AFE37DBC3}"/>
    <cellStyle name="Moneda [0] 2 3 7 2" xfId="3668" xr:uid="{195AD3C7-B104-468B-9E7F-9133D92527D4}"/>
    <cellStyle name="Moneda [0] 2 3 8" xfId="2893" xr:uid="{322F3FBF-72F2-47DE-B596-63EDA06EB9D0}"/>
    <cellStyle name="Moneda [0] 2 4" xfId="1676" xr:uid="{3970B802-C80E-4D81-8F22-E4A7AD865D2A}"/>
    <cellStyle name="Moneda [0] 2 4 2" xfId="1930" xr:uid="{6BC8CDF9-4971-4962-A265-4A0E5E1F88BF}"/>
    <cellStyle name="Moneda [0] 2 4 2 2" xfId="2382" xr:uid="{5FE12B99-B18B-45C5-A7BE-5FD78C0AF1D3}"/>
    <cellStyle name="Moneda [0] 2 4 2 2 2" xfId="3669" xr:uid="{582B8F51-BE55-4048-9E30-1095AE69895D}"/>
    <cellStyle name="Moneda [0] 2 4 2 3" xfId="2778" xr:uid="{9363732B-F80B-4C12-ADBC-EA4277F84EE0}"/>
    <cellStyle name="Moneda [0] 2 4 2 3 2" xfId="3670" xr:uid="{ABECE375-1EBF-442B-9674-4F1AE54E722D}"/>
    <cellStyle name="Moneda [0] 2 4 2 4" xfId="3095" xr:uid="{986D5898-CAA5-45AA-A1EA-C9CE6AAAE3F9}"/>
    <cellStyle name="Moneda [0] 2 4 3" xfId="1831" xr:uid="{E5CB526C-7B52-41F5-941E-DB69CB40DFB2}"/>
    <cellStyle name="Moneda [0] 2 4 3 2" xfId="2283" xr:uid="{C9E04FB3-B0C5-452A-B657-C4071231D50B}"/>
    <cellStyle name="Moneda [0] 2 4 3 2 2" xfId="3671" xr:uid="{CB80829C-7BA1-44AC-B31B-8AFFDA8AF748}"/>
    <cellStyle name="Moneda [0] 2 4 3 3" xfId="2679" xr:uid="{37A5F0E1-7DFA-4E01-8298-524ED115815D}"/>
    <cellStyle name="Moneda [0] 2 4 3 3 2" xfId="3672" xr:uid="{8E5F8CA9-8454-498D-A027-82785BAE9C3A}"/>
    <cellStyle name="Moneda [0] 2 4 3 4" xfId="3096" xr:uid="{3183A809-C88C-44E9-BA11-9149369C65A1}"/>
    <cellStyle name="Moneda [0] 2 4 4" xfId="2131" xr:uid="{A4660030-2B2D-455E-BE7C-81CD16B9ADA3}"/>
    <cellStyle name="Moneda [0] 2 4 4 2" xfId="3673" xr:uid="{ABE58C2E-5A46-47B6-A201-2F88E53E50D8}"/>
    <cellStyle name="Moneda [0] 2 4 5" xfId="2527" xr:uid="{2F7FD03D-0B1B-4332-A24B-7D390AA38617}"/>
    <cellStyle name="Moneda [0] 2 4 5 2" xfId="3674" xr:uid="{74C92E66-1B47-452C-ACBB-B49B3502AB84}"/>
    <cellStyle name="Moneda [0] 2 4 6" xfId="2908" xr:uid="{AEAE5DDE-00D6-4581-B416-7F63BAE17302}"/>
    <cellStyle name="Moneda [0] 2 5" xfId="1877" xr:uid="{061531FA-EE51-487E-A33B-2DB3CA2CE676}"/>
    <cellStyle name="Moneda [0] 2 5 2" xfId="2329" xr:uid="{D8A37B4D-C02A-4B89-9CD5-EDE9FC9E2033}"/>
    <cellStyle name="Moneda [0] 2 5 2 2" xfId="3675" xr:uid="{1C06A092-7F31-4897-BD3C-C27480637F78}"/>
    <cellStyle name="Moneda [0] 2 5 3" xfId="2725" xr:uid="{C5AAE6AA-05F5-4128-B817-8D0F95CB9A81}"/>
    <cellStyle name="Moneda [0] 2 5 3 2" xfId="3676" xr:uid="{A2981047-9A9B-4D62-8E5F-CDA0BC80E6F7}"/>
    <cellStyle name="Moneda [0] 2 5 4" xfId="3097" xr:uid="{951F01FA-0A8A-4C62-9B76-9C93B825068C}"/>
    <cellStyle name="Moneda [0] 2 6" xfId="1754" xr:uid="{26996EE6-F94E-4EFA-9114-CB7BBB657E99}"/>
    <cellStyle name="Moneda [0] 2 6 2" xfId="2206" xr:uid="{76DA1321-3318-46CC-B122-969F0E1CB0CC}"/>
    <cellStyle name="Moneda [0] 2 6 2 2" xfId="3677" xr:uid="{04F467FF-1AD0-47E3-858F-DE3830FEFF6F}"/>
    <cellStyle name="Moneda [0] 2 6 3" xfId="2602" xr:uid="{32CD973E-4C81-4BDC-9991-F0AE39CC9AC6}"/>
    <cellStyle name="Moneda [0] 2 6 3 2" xfId="3678" xr:uid="{28D067E4-C061-459B-B1EB-9251565E8E32}"/>
    <cellStyle name="Moneda [0] 2 6 4" xfId="3098" xr:uid="{D82655F8-2500-4CB8-96DB-AEA8CA3D3DF8}"/>
    <cellStyle name="Moneda [0] 2 7" xfId="1685" xr:uid="{15587FEB-2A24-4366-A4CB-6C3BCBB676C1}"/>
    <cellStyle name="Moneda [0] 2 7 2" xfId="2138" xr:uid="{A8A5C5E9-E4C0-4480-8C70-E53C18131D75}"/>
    <cellStyle name="Moneda [0] 2 7 2 2" xfId="3679" xr:uid="{374DC0CD-293B-4863-B6E9-F1D5533DFB2D}"/>
    <cellStyle name="Moneda [0] 2 7 3" xfId="2534" xr:uid="{5752D869-E15C-409D-B05B-09EA20EBBC70}"/>
    <cellStyle name="Moneda [0] 2 7 3 2" xfId="3680" xr:uid="{D1DD733C-0228-454F-8576-3238DA29BF90}"/>
    <cellStyle name="Moneda [0] 2 7 4" xfId="3099" xr:uid="{2A497E2B-7E8A-449F-A50B-A4E138A5DB8D}"/>
    <cellStyle name="Moneda [0] 2 8" xfId="2045" xr:uid="{1EC2C406-8BCF-410A-9377-5768EA4D8A49}"/>
    <cellStyle name="Moneda [0] 2 8 2" xfId="3681" xr:uid="{56D0331A-C690-4A94-96DF-E66A1E5EDAF9}"/>
    <cellStyle name="Moneda [0] 2 9" xfId="2476" xr:uid="{1E4698CF-94F2-4A98-A32F-EE778238F77E}"/>
    <cellStyle name="Moneda [0] 2 9 2" xfId="3682" xr:uid="{E18385A3-3E1E-4F20-BFE8-5399EC298C64}"/>
    <cellStyle name="Moneda [0] 3" xfId="1498" xr:uid="{06B2CECC-FCC1-4C6F-BBAC-13F0C4CF17FC}"/>
    <cellStyle name="Moneda [0] 3 2" xfId="1677" xr:uid="{E02C1606-8334-4AA1-B393-085FBC4086DD}"/>
    <cellStyle name="Moneda [0] 3 2 2" xfId="1933" xr:uid="{234D1ACF-9486-4739-8918-2A478966CD1E}"/>
    <cellStyle name="Moneda [0] 3 2 2 2" xfId="2385" xr:uid="{1CD1D1EA-5AD2-452F-90CA-E233925F2193}"/>
    <cellStyle name="Moneda [0] 3 2 2 2 2" xfId="3683" xr:uid="{AAC83408-342F-4FEB-AF60-C63688CDE3CE}"/>
    <cellStyle name="Moneda [0] 3 2 2 3" xfId="2781" xr:uid="{6B993955-F10F-48D5-BB69-911398697146}"/>
    <cellStyle name="Moneda [0] 3 2 2 3 2" xfId="3684" xr:uid="{9D946938-5A4E-49E6-B002-FF5BFA82B3B4}"/>
    <cellStyle name="Moneda [0] 3 2 2 4" xfId="3100" xr:uid="{AAAB8C10-31F7-4E6A-9E4D-F345CFADC9C6}"/>
    <cellStyle name="Moneda [0] 3 2 3" xfId="1834" xr:uid="{5DF734DF-344D-4069-ADD3-0FDCDA3560F5}"/>
    <cellStyle name="Moneda [0] 3 2 3 2" xfId="2286" xr:uid="{475C7655-4D1B-46C2-A568-35BB379B86B2}"/>
    <cellStyle name="Moneda [0] 3 2 3 2 2" xfId="3685" xr:uid="{E3BA9458-18C2-44D0-9ECD-D46F2D34E685}"/>
    <cellStyle name="Moneda [0] 3 2 3 3" xfId="2682" xr:uid="{4B76868F-20F7-4438-9408-9F0718D5017F}"/>
    <cellStyle name="Moneda [0] 3 2 3 3 2" xfId="3686" xr:uid="{A5FC1885-197E-4D8B-A28F-33347754213C}"/>
    <cellStyle name="Moneda [0] 3 2 3 4" xfId="3101" xr:uid="{9F398F37-37BF-4120-9C39-441DAA6DBBC9}"/>
    <cellStyle name="Moneda [0] 3 2 4" xfId="2132" xr:uid="{81788395-D6A0-4026-8A58-27E11FD023D2}"/>
    <cellStyle name="Moneda [0] 3 2 4 2" xfId="3687" xr:uid="{559391F0-3C25-466D-9E89-D189AFFCBB5A}"/>
    <cellStyle name="Moneda [0] 3 2 5" xfId="2528" xr:uid="{A07A93E7-2C65-41DD-8993-06AF0006BDB7}"/>
    <cellStyle name="Moneda [0] 3 2 5 2" xfId="3688" xr:uid="{8EE0BC59-526A-4526-A8B1-A962A58E7434}"/>
    <cellStyle name="Moneda [0] 3 2 6" xfId="2909" xr:uid="{C8FF90A2-0F17-4F74-9A72-A23E3DC1C1E2}"/>
    <cellStyle name="Moneda [0] 3 3" xfId="1895" xr:uid="{6F59BE6B-6886-4958-BFE0-E856727CD8FA}"/>
    <cellStyle name="Moneda [0] 3 3 2" xfId="2347" xr:uid="{1896B6C4-CF90-4BE9-B3A5-A2A580F8F116}"/>
    <cellStyle name="Moneda [0] 3 3 2 2" xfId="3689" xr:uid="{C7E11D9F-2BF8-4195-B853-1F227903BE21}"/>
    <cellStyle name="Moneda [0] 3 3 3" xfId="2743" xr:uid="{3D273891-B98F-4614-A25F-B606540A7262}"/>
    <cellStyle name="Moneda [0] 3 3 3 2" xfId="3690" xr:uid="{4F376911-7E2C-42E1-8F32-FEDFC6336074}"/>
    <cellStyle name="Moneda [0] 3 3 4" xfId="3102" xr:uid="{9DE05BAF-806F-4E25-9D8C-884233ED4426}"/>
    <cellStyle name="Moneda [0] 3 4" xfId="1790" xr:uid="{9CFC1F24-AE8B-47B7-A2E1-2CE16A5685A5}"/>
    <cellStyle name="Moneda [0] 3 4 2" xfId="2242" xr:uid="{6915BE19-FA13-4782-9C22-A2FF3C1AE553}"/>
    <cellStyle name="Moneda [0] 3 4 2 2" xfId="3691" xr:uid="{48D1FE87-FB10-401E-BC70-CBBAFD277E0D}"/>
    <cellStyle name="Moneda [0] 3 4 3" xfId="2638" xr:uid="{7637E55B-DECD-439B-B5BE-151A9940DF99}"/>
    <cellStyle name="Moneda [0] 3 4 3 2" xfId="3692" xr:uid="{68CFBDA1-0048-4B6D-A787-177059290DCA}"/>
    <cellStyle name="Moneda [0] 3 4 4" xfId="3103" xr:uid="{31DC5914-8BAD-458E-9EDA-8425D5F0BC27}"/>
    <cellStyle name="Moneda [0] 3 5" xfId="1688" xr:uid="{09515045-00CA-49B3-8C75-2A6F7FCA9F82}"/>
    <cellStyle name="Moneda [0] 3 5 2" xfId="2141" xr:uid="{52FE9148-1D8E-46A2-B68C-52D9272033A3}"/>
    <cellStyle name="Moneda [0] 3 5 2 2" xfId="3693" xr:uid="{4169688D-BCF4-48E0-8838-74C3664C8BF3}"/>
    <cellStyle name="Moneda [0] 3 5 3" xfId="2537" xr:uid="{01E75068-5166-4DF3-85DE-B3CA9E5EA45A}"/>
    <cellStyle name="Moneda [0] 3 5 3 2" xfId="3694" xr:uid="{B62B3CA3-1CFD-4C13-A2CB-11C6BC70EF82}"/>
    <cellStyle name="Moneda [0] 3 5 4" xfId="3104" xr:uid="{F1E4150A-3845-4FBD-9951-E2EA605D6747}"/>
    <cellStyle name="Moneda [0] 3 6" xfId="2082" xr:uid="{4953A164-26FF-43BF-9D0F-35DA23B1EA2A}"/>
    <cellStyle name="Moneda [0] 3 6 2" xfId="3695" xr:uid="{DE8BDFB3-B1C4-4389-9A30-46DA53EE6B14}"/>
    <cellStyle name="Moneda [0] 3 7" xfId="2490" xr:uid="{FCD16543-374D-4E9C-B5DA-52E3C12BC927}"/>
    <cellStyle name="Moneda [0] 3 7 2" xfId="3696" xr:uid="{9FFB3AD4-CEC2-4F41-8F4B-713EAA51C202}"/>
    <cellStyle name="Moneda [0] 3 8" xfId="2869" xr:uid="{C3355EDF-1BB6-4D75-ADDB-03F05095718E}"/>
    <cellStyle name="Moneda [0] 4" xfId="1499" xr:uid="{8E70BE3F-5203-4452-A954-CC1FB18082E6}"/>
    <cellStyle name="Moneda [0] 5" xfId="1643" xr:uid="{F590F5F9-6B9E-49DB-B571-8E53D44E06D9}"/>
    <cellStyle name="Moneda [0] 6" xfId="1648" xr:uid="{F87441A4-A081-42D4-BE85-BE2EF38B13C1}"/>
    <cellStyle name="Moneda [0] 6 2" xfId="1678" xr:uid="{063B3F5E-D4B2-4D7A-A1AC-9B74851A6598}"/>
    <cellStyle name="Moneda [0] 6 2 2" xfId="1936" xr:uid="{F2C05CAC-AF67-49B8-98A9-E8B496179525}"/>
    <cellStyle name="Moneda [0] 6 2 2 2" xfId="2388" xr:uid="{34284993-74E8-45EA-A0AB-961772E1A09E}"/>
    <cellStyle name="Moneda [0] 6 2 2 2 2" xfId="3697" xr:uid="{2CA3E465-0661-458C-B5B5-7401E47EC99E}"/>
    <cellStyle name="Moneda [0] 6 2 2 3" xfId="2784" xr:uid="{96B6CAC2-DC75-42BA-86A9-3EAA26D4EB6B}"/>
    <cellStyle name="Moneda [0] 6 2 2 3 2" xfId="3698" xr:uid="{4ED29CE7-BA33-446E-8C84-4F9A4589129F}"/>
    <cellStyle name="Moneda [0] 6 2 2 4" xfId="3105" xr:uid="{F7F2D3D3-1E47-4B82-B2A7-B97527B7BE7D}"/>
    <cellStyle name="Moneda [0] 6 2 3" xfId="1837" xr:uid="{6540D928-90BA-4301-8938-BE2C4D359005}"/>
    <cellStyle name="Moneda [0] 6 2 3 2" xfId="2289" xr:uid="{E2590B06-F963-4F0D-837A-60A45582958C}"/>
    <cellStyle name="Moneda [0] 6 2 3 2 2" xfId="3699" xr:uid="{EFE3AC94-43BE-490F-877D-495589101D30}"/>
    <cellStyle name="Moneda [0] 6 2 3 3" xfId="2685" xr:uid="{38161000-ABCF-400D-AADA-6094C76B5FD5}"/>
    <cellStyle name="Moneda [0] 6 2 3 3 2" xfId="3700" xr:uid="{B6D32080-3452-4792-B58E-0C846C31BBC9}"/>
    <cellStyle name="Moneda [0] 6 2 3 4" xfId="3106" xr:uid="{C84BD7D4-A7A5-41CC-93D7-D47E7B208C60}"/>
    <cellStyle name="Moneda [0] 6 2 4" xfId="2133" xr:uid="{86D5A0E3-F91A-4D53-BEF4-C64846A9189D}"/>
    <cellStyle name="Moneda [0] 6 2 4 2" xfId="3701" xr:uid="{8FA1E8AB-6C07-4949-A517-03E3518AD76D}"/>
    <cellStyle name="Moneda [0] 6 2 5" xfId="2529" xr:uid="{71CDFA7A-46ED-49B2-89AA-610719C86312}"/>
    <cellStyle name="Moneda [0] 6 2 5 2" xfId="3702" xr:uid="{1CEA0C12-136E-4BED-91F5-1EA0AD1AF0A4}"/>
    <cellStyle name="Moneda [0] 6 2 6" xfId="2910" xr:uid="{9BD48ED6-DB8E-4593-A9DA-6B232D95B20E}"/>
    <cellStyle name="Moneda [0] 6 3" xfId="1917" xr:uid="{845DA7C2-70C4-4A19-8F8A-8D9A0AE43C9F}"/>
    <cellStyle name="Moneda [0] 6 3 2" xfId="2369" xr:uid="{68BA7E31-746F-4327-B0EF-6084FC4CC4D4}"/>
    <cellStyle name="Moneda [0] 6 3 2 2" xfId="3703" xr:uid="{07663883-1365-4824-A6A6-1880BBD22DE2}"/>
    <cellStyle name="Moneda [0] 6 3 3" xfId="2765" xr:uid="{9E4B90D3-CCF7-4C1A-B309-6620E590F432}"/>
    <cellStyle name="Moneda [0] 6 3 3 2" xfId="3704" xr:uid="{6E6A8953-3049-45DB-8334-B17E575E8FFB}"/>
    <cellStyle name="Moneda [0] 6 3 4" xfId="3107" xr:uid="{29A3B5BF-1585-489A-8A2F-5CF1BA342424}"/>
    <cellStyle name="Moneda [0] 6 4" xfId="1822" xr:uid="{810E151D-2757-4A26-AE50-1356BC18A8AF}"/>
    <cellStyle name="Moneda [0] 6 4 2" xfId="2274" xr:uid="{FAF2B82B-2D1C-46E2-8EA8-3BE8C901A588}"/>
    <cellStyle name="Moneda [0] 6 4 2 2" xfId="3705" xr:uid="{B2A03BEF-6903-4EB2-A4B9-452E27DD64E1}"/>
    <cellStyle name="Moneda [0] 6 4 3" xfId="2670" xr:uid="{AEE42A3C-4A40-4165-A929-65F3F237A1DB}"/>
    <cellStyle name="Moneda [0] 6 4 3 2" xfId="3706" xr:uid="{0620AD19-7839-4397-AF02-67A875709C67}"/>
    <cellStyle name="Moneda [0] 6 4 4" xfId="3108" xr:uid="{9AD3BB46-3410-43BE-B8EE-8A72CC6CA456}"/>
    <cellStyle name="Moneda [0] 6 5" xfId="1691" xr:uid="{5A2C7970-2918-4B41-9453-92AA0C025E79}"/>
    <cellStyle name="Moneda [0] 6 5 2" xfId="2144" xr:uid="{199EEB96-0679-4F56-A537-7C57D81C5514}"/>
    <cellStyle name="Moneda [0] 6 5 2 2" xfId="3707" xr:uid="{40E7C107-3013-4511-8048-B87C646955B6}"/>
    <cellStyle name="Moneda [0] 6 5 3" xfId="2540" xr:uid="{8CD1F369-A883-4CBB-A9DE-40F4403856B3}"/>
    <cellStyle name="Moneda [0] 6 5 3 2" xfId="3708" xr:uid="{C5870420-E3C4-4B02-888D-CADC8818E70B}"/>
    <cellStyle name="Moneda [0] 6 5 4" xfId="3109" xr:uid="{7370BDD4-3713-4AAC-AD3E-5606F99FE21A}"/>
    <cellStyle name="Moneda [0] 6 6" xfId="2109" xr:uid="{E3777F24-71A4-4470-8A3F-46C5B81E96FB}"/>
    <cellStyle name="Moneda [0] 6 6 2" xfId="3709" xr:uid="{C1A5CBF8-713E-42B4-B103-E6795ECA0062}"/>
    <cellStyle name="Moneda [0] 6 7" xfId="2510" xr:uid="{C04F66BC-66EE-47C4-B662-89691CCE4A8E}"/>
    <cellStyle name="Moneda [0] 6 7 2" xfId="3710" xr:uid="{3BC7829A-B06E-41AA-86C7-9A4BDFB5BCFA}"/>
    <cellStyle name="Moneda [0] 6 8" xfId="2890" xr:uid="{E057EDF8-3F7C-4A2C-93F6-CD9B7A3CFC32}"/>
    <cellStyle name="Moneda 10" xfId="885" xr:uid="{00000000-0005-0000-0000-000071030000}"/>
    <cellStyle name="Moneda 10 2" xfId="1025" xr:uid="{00000000-0005-0000-0000-000072030000}"/>
    <cellStyle name="Moneda 10 3" xfId="1128" xr:uid="{6AB2C399-F63E-4169-B9A3-B892E9F2F14A}"/>
    <cellStyle name="Moneda 10 4" xfId="1129" xr:uid="{D3F45B73-2F0D-4ED5-839C-D4D231B81AE2}"/>
    <cellStyle name="Moneda 10 5" xfId="1500" xr:uid="{AD3797B3-D2B1-4676-8F3E-46A4D92007AA}"/>
    <cellStyle name="Moneda 10 5 2" xfId="1896" xr:uid="{4A6DE4C0-B809-4E9C-8342-AC66D52477BF}"/>
    <cellStyle name="Moneda 10 5 2 2" xfId="2348" xr:uid="{0B89BDBC-D51C-42B7-BA72-55ED247AE346}"/>
    <cellStyle name="Moneda 10 5 2 2 2" xfId="3711" xr:uid="{33A6D747-0BB8-4F2A-83CD-FBAF33D321DC}"/>
    <cellStyle name="Moneda 10 5 2 3" xfId="2744" xr:uid="{DE6A9F58-AE02-4A4D-91F5-47FA912B9DD6}"/>
    <cellStyle name="Moneda 10 5 2 3 2" xfId="3712" xr:uid="{1F536AEF-DDA2-4896-B650-D33766D0F541}"/>
    <cellStyle name="Moneda 10 5 2 4" xfId="3110" xr:uid="{FD31DBDA-0BE5-46E6-AD4B-C08796B18A3D}"/>
    <cellStyle name="Moneda 10 5 3" xfId="1791" xr:uid="{BFAD9D88-9E69-4EBD-AFC3-56CEE7084AE2}"/>
    <cellStyle name="Moneda 10 5 3 2" xfId="2243" xr:uid="{2C7F10EE-4C56-431D-A3FA-5B8167CACF10}"/>
    <cellStyle name="Moneda 10 5 3 2 2" xfId="3713" xr:uid="{198EFD93-1710-4E96-B140-852EFDCE608E}"/>
    <cellStyle name="Moneda 10 5 3 3" xfId="2639" xr:uid="{BADD5496-3A42-48EF-BC39-7E3A5AFBB723}"/>
    <cellStyle name="Moneda 10 5 3 3 2" xfId="3714" xr:uid="{9F14ACC4-58C4-4BD2-8B1C-26675CEB86FB}"/>
    <cellStyle name="Moneda 10 5 3 4" xfId="3111" xr:uid="{7F072C11-F54D-494F-8F15-F169F181A05C}"/>
    <cellStyle name="Moneda 10 5 4" xfId="1708" xr:uid="{F3EEC81F-5238-42D4-AAE7-122C3795C938}"/>
    <cellStyle name="Moneda 10 5 4 2" xfId="2160" xr:uid="{9A9A0D03-AB68-43B2-BF80-DB3DDEA3B7A3}"/>
    <cellStyle name="Moneda 10 5 4 2 2" xfId="3715" xr:uid="{5D1B488A-B295-4084-8627-58ACC62BBBE1}"/>
    <cellStyle name="Moneda 10 5 4 3" xfId="2556" xr:uid="{6C30D956-E3A1-425B-923C-17BC9BF97700}"/>
    <cellStyle name="Moneda 10 5 4 3 2" xfId="3716" xr:uid="{AB7FD409-968D-40AD-AF84-5100D2D50AA1}"/>
    <cellStyle name="Moneda 10 5 4 4" xfId="3112" xr:uid="{5EEDC641-8352-496A-B2E5-7CE19D4EE8D9}"/>
    <cellStyle name="Moneda 10 5 5" xfId="2083" xr:uid="{6FAAD419-7460-4415-93FC-D7FCEAD2B6CB}"/>
    <cellStyle name="Moneda 10 5 5 2" xfId="3717" xr:uid="{C6A4E6DB-9230-4218-A385-5399708BCA86}"/>
    <cellStyle name="Moneda 10 5 6" xfId="2491" xr:uid="{49E09186-5C99-45EB-BBE9-68533417779A}"/>
    <cellStyle name="Moneda 10 5 6 2" xfId="3718" xr:uid="{F8AB071C-C04C-4D24-BE91-9C5A2948C52E}"/>
    <cellStyle name="Moneda 10 5 7" xfId="2870" xr:uid="{27DB34E7-2A7D-416E-981A-68C7199B3029}"/>
    <cellStyle name="Moneda 100" xfId="2424" xr:uid="{44AB5468-23EF-4E6A-B05D-EC6DA05B3D02}"/>
    <cellStyle name="Moneda 101" xfId="2428" xr:uid="{2E342CF4-EEE1-4435-AE65-4DA912362D89}"/>
    <cellStyle name="Moneda 102" xfId="1970" xr:uid="{254AC361-7401-44AB-A80E-AD2CB6987DEE}"/>
    <cellStyle name="Moneda 103" xfId="2004" xr:uid="{7D55D835-4942-4D9F-8E84-5C24A750D9A4}"/>
    <cellStyle name="Moneda 104" xfId="2005" xr:uid="{EFEFF7CF-300A-4FD7-B716-F81E0D69A91F}"/>
    <cellStyle name="Moneda 105" xfId="2448" xr:uid="{F989710F-0151-405B-8E13-865665B2E836}"/>
    <cellStyle name="Moneda 106" xfId="2049" xr:uid="{9275F37B-515C-419C-95FA-F89D220CE83C}"/>
    <cellStyle name="Moneda 107" xfId="2411" xr:uid="{8316583D-12CF-4288-B792-751E52CF1921}"/>
    <cellStyle name="Moneda 108" xfId="2015" xr:uid="{035DE514-C132-4FC2-816A-528F0AFE9659}"/>
    <cellStyle name="Moneda 109" xfId="2050" xr:uid="{23F4877D-BF3A-4130-AEB1-A70BF90CB221}"/>
    <cellStyle name="Moneda 11" xfId="886" xr:uid="{00000000-0005-0000-0000-000073030000}"/>
    <cellStyle name="Moneda 11 2" xfId="1131" xr:uid="{166F7E0C-37B1-4729-B97A-E98CF7036640}"/>
    <cellStyle name="Moneda 11 3" xfId="1501" xr:uid="{18A03BB0-6EB6-4645-92C0-839783ED3F51}"/>
    <cellStyle name="Moneda 11 3 2" xfId="1897" xr:uid="{0DA9F707-A0AB-4216-B810-E55465C5093C}"/>
    <cellStyle name="Moneda 11 3 2 2" xfId="2349" xr:uid="{46CD4602-2AD3-4A8C-9806-97E9033DF339}"/>
    <cellStyle name="Moneda 11 3 2 2 2" xfId="3719" xr:uid="{6602B800-63A3-4F48-8934-E717F6139C20}"/>
    <cellStyle name="Moneda 11 3 2 3" xfId="2745" xr:uid="{BBBAA295-0E86-4681-8CAC-6D75BB8194B2}"/>
    <cellStyle name="Moneda 11 3 2 3 2" xfId="3720" xr:uid="{B5AE7D75-FD8C-420F-96DE-CD5C70233D11}"/>
    <cellStyle name="Moneda 11 3 2 4" xfId="3113" xr:uid="{AD3CACDC-393E-4D06-8E69-2B21C6348F4A}"/>
    <cellStyle name="Moneda 11 3 3" xfId="1792" xr:uid="{14175724-5E51-43B2-A2D8-7946C9D294FA}"/>
    <cellStyle name="Moneda 11 3 3 2" xfId="2244" xr:uid="{DCFFF255-5103-4AB4-8620-9C30BD7169B3}"/>
    <cellStyle name="Moneda 11 3 3 2 2" xfId="3721" xr:uid="{C3CC4AC2-915D-47D9-B934-D31A5EF2E6D3}"/>
    <cellStyle name="Moneda 11 3 3 3" xfId="2640" xr:uid="{8FC497B7-7F3E-4D36-8E58-359BC489393E}"/>
    <cellStyle name="Moneda 11 3 3 3 2" xfId="3722" xr:uid="{D9275AC1-DD3C-47A9-BA17-198DAC8C9996}"/>
    <cellStyle name="Moneda 11 3 3 4" xfId="3114" xr:uid="{27EDD3D2-770C-4BA4-B975-C4D990F9DDA0}"/>
    <cellStyle name="Moneda 11 3 4" xfId="1806" xr:uid="{E7335561-60D0-4868-906A-8887959B2428}"/>
    <cellStyle name="Moneda 11 3 4 2" xfId="2258" xr:uid="{C232000B-D776-4D4A-A211-146B1AD90431}"/>
    <cellStyle name="Moneda 11 3 4 2 2" xfId="3723" xr:uid="{7FBAB673-FE7A-40DD-ACC4-4D12C26086E9}"/>
    <cellStyle name="Moneda 11 3 4 3" xfId="2654" xr:uid="{7D9E18E5-9534-46B1-8D83-9A1B0C01BC34}"/>
    <cellStyle name="Moneda 11 3 4 3 2" xfId="3724" xr:uid="{2822D637-7E9D-4A75-9412-E36B062341E5}"/>
    <cellStyle name="Moneda 11 3 4 4" xfId="3115" xr:uid="{A426948C-C61B-49C9-B4D8-A54DDB146916}"/>
    <cellStyle name="Moneda 11 3 5" xfId="2084" xr:uid="{B4A523E2-D4D8-4A1C-9808-22AD305C0F3B}"/>
    <cellStyle name="Moneda 11 3 5 2" xfId="3725" xr:uid="{6FEEE73A-254F-421B-A6D6-43321CC1A0E7}"/>
    <cellStyle name="Moneda 11 3 6" xfId="2492" xr:uid="{FE1106DC-E0D1-416B-A9B5-1D84BC3E7198}"/>
    <cellStyle name="Moneda 11 3 6 2" xfId="3726" xr:uid="{B08D59E7-1386-4B93-A024-2C4C9691849A}"/>
    <cellStyle name="Moneda 11 3 7" xfId="2871" xr:uid="{5458468C-2540-4E04-B9AA-0E06B9890EC4}"/>
    <cellStyle name="Moneda 11 4" xfId="1130" xr:uid="{C2AAEEDB-CD30-4553-82AC-DB5AA987432A}"/>
    <cellStyle name="Moneda 110" xfId="2407" xr:uid="{2B8840E2-82F6-4FB5-B456-EF96AEB42DBB}"/>
    <cellStyle name="Moneda 111" xfId="2811" xr:uid="{6CCD6AFF-7E34-462E-B8F0-F28FF2973A1F}"/>
    <cellStyle name="Moneda 112" xfId="2009" xr:uid="{30F31FD2-472A-4FF7-8F55-1087715EE5D4}"/>
    <cellStyle name="Moneda 113" xfId="2013" xr:uid="{FC039258-33AD-440C-B926-C79432837A6F}"/>
    <cellStyle name="Moneda 114" xfId="2420" xr:uid="{CCB078FC-35F6-4D7E-AE2C-6415A0AEA144}"/>
    <cellStyle name="Moneda 115" xfId="2412" xr:uid="{CF045687-3125-4D33-BC55-8E360653B279}"/>
    <cellStyle name="Moneda 116" xfId="2810" xr:uid="{8D3B2378-91F8-4942-BD9E-9AB2CE84182E}"/>
    <cellStyle name="Moneda 117" xfId="2414" xr:uid="{FF98243E-61C5-4BFF-A382-7CEE59DFAAFA}"/>
    <cellStyle name="Moneda 118" xfId="2444" xr:uid="{D83EE791-85DA-49A2-B622-C625EFF1AD41}"/>
    <cellStyle name="Moneda 119" xfId="2441" xr:uid="{60C61E59-BA6B-4B3E-ADFC-0571D4F00292}"/>
    <cellStyle name="Moneda 12" xfId="1020" xr:uid="{00000000-0005-0000-0000-000074030000}"/>
    <cellStyle name="Moneda 12 2" xfId="1502" xr:uid="{E82B5859-AA75-443B-A0C7-5CF0839C8555}"/>
    <cellStyle name="Moneda 12 2 2" xfId="1898" xr:uid="{77C8846A-F922-45D9-8D98-047C734FC702}"/>
    <cellStyle name="Moneda 12 2 2 2" xfId="2350" xr:uid="{BC96C9D4-0AB8-4EDC-89EA-7D0EF4A6D8D3}"/>
    <cellStyle name="Moneda 12 2 2 2 2" xfId="3727" xr:uid="{3D9D1457-301B-414D-9235-4FD3E581F316}"/>
    <cellStyle name="Moneda 12 2 2 3" xfId="2746" xr:uid="{0CD99B46-A4D1-4F95-9EB4-B4AA1CDB34E6}"/>
    <cellStyle name="Moneda 12 2 2 3 2" xfId="3728" xr:uid="{C2BA14B0-54DC-439E-B63B-A37B5742EFD6}"/>
    <cellStyle name="Moneda 12 2 2 4" xfId="3116" xr:uid="{EC8AFB97-B30E-4B5F-A8DA-1D35135628CD}"/>
    <cellStyle name="Moneda 12 2 3" xfId="1793" xr:uid="{936F1DA1-D519-4DC2-9268-15E6B2F9EADF}"/>
    <cellStyle name="Moneda 12 2 3 2" xfId="2245" xr:uid="{D924ADE3-E627-4059-B181-BFFF53864039}"/>
    <cellStyle name="Moneda 12 2 3 2 2" xfId="3729" xr:uid="{A199FB61-040C-406C-8870-78871233F245}"/>
    <cellStyle name="Moneda 12 2 3 3" xfId="2641" xr:uid="{252B6374-00EB-49E4-9014-141BE4A4D126}"/>
    <cellStyle name="Moneda 12 2 3 3 2" xfId="3730" xr:uid="{415413AC-6E99-4BBD-A536-2E021126B374}"/>
    <cellStyle name="Moneda 12 2 3 4" xfId="3117" xr:uid="{D5041309-54E2-46AD-8C5E-EB8D1A2EE8AD}"/>
    <cellStyle name="Moneda 12 2 4" xfId="1761" xr:uid="{A092B143-F0E5-4711-A5B0-90381C5C8CC5}"/>
    <cellStyle name="Moneda 12 2 4 2" xfId="2213" xr:uid="{ED71420B-26D5-4F6E-B443-BE070260F7CD}"/>
    <cellStyle name="Moneda 12 2 4 2 2" xfId="3731" xr:uid="{9F8C3722-7495-4D72-A610-09D6821D1808}"/>
    <cellStyle name="Moneda 12 2 4 3" xfId="2609" xr:uid="{D2E2975D-045F-4902-86C5-D7EE45E60160}"/>
    <cellStyle name="Moneda 12 2 4 3 2" xfId="3732" xr:uid="{CC77B740-EC39-49BF-90B2-10D55913ADEC}"/>
    <cellStyle name="Moneda 12 2 4 4" xfId="3118" xr:uid="{04F51F29-D96E-47E5-8D90-2F6888BB8D53}"/>
    <cellStyle name="Moneda 12 2 5" xfId="2085" xr:uid="{53DD016E-82F3-423F-ADA8-E5B1CBE5A87B}"/>
    <cellStyle name="Moneda 12 2 5 2" xfId="3733" xr:uid="{BC0E6EB0-3AFE-4467-AD86-54EAA50776D8}"/>
    <cellStyle name="Moneda 12 2 6" xfId="2493" xr:uid="{B9955BDF-935C-49CA-B529-C5DDEB35298D}"/>
    <cellStyle name="Moneda 12 2 6 2" xfId="3734" xr:uid="{F29D5720-939F-4F55-9382-09B21AA25B34}"/>
    <cellStyle name="Moneda 12 2 7" xfId="2872" xr:uid="{83EB862D-C4FE-415A-9F58-5F7FF57E9B1D}"/>
    <cellStyle name="Moneda 12 3" xfId="1132" xr:uid="{4C793C61-99F7-4E43-ABB8-A9CC5445455D}"/>
    <cellStyle name="Moneda 120" xfId="1990" xr:uid="{A9955ED9-DD10-4D5B-8330-6099F2887DBD}"/>
    <cellStyle name="Moneda 121" xfId="2808" xr:uid="{C1ECBCE7-EA70-4696-A120-4A4B2ABF2860}"/>
    <cellStyle name="Moneda 122" xfId="1965" xr:uid="{83BF3326-8782-4D5B-9EBF-58A0AFA26692}"/>
    <cellStyle name="Moneda 123" xfId="2111" xr:uid="{E5BCBD90-EE77-4442-9C31-7948F1A2DBC9}"/>
    <cellStyle name="Moneda 124" xfId="2803" xr:uid="{E31AF449-82C5-4391-A243-694D479EB54E}"/>
    <cellStyle name="Moneda 125" xfId="2445" xr:uid="{98302B4F-E3E0-41D4-815B-C6CD5852B9A2}"/>
    <cellStyle name="Moneda 126" xfId="2003" xr:uid="{11456FF1-D918-4BBC-BC43-6DA0BA2563C2}"/>
    <cellStyle name="Moneda 127" xfId="2103" xr:uid="{BF9C7796-3E04-42BD-8883-78917FD4603B}"/>
    <cellStyle name="Moneda 128" xfId="2425" xr:uid="{3D3D129E-C7D1-4F9B-8F5D-A7FE9438CC66}"/>
    <cellStyle name="Moneda 129" xfId="2816" xr:uid="{F39AE22D-A5D4-4F1B-B76A-64E7D76FE592}"/>
    <cellStyle name="Moneda 13" xfId="1022" xr:uid="{00000000-0005-0000-0000-000075030000}"/>
    <cellStyle name="Moneda 13 2" xfId="1503" xr:uid="{12ED5B6D-A32E-43A5-BCD9-AF5A5D049D2E}"/>
    <cellStyle name="Moneda 13 2 2" xfId="1899" xr:uid="{AC7D15CE-85BE-481D-87A3-AC23AAC06E05}"/>
    <cellStyle name="Moneda 13 2 2 2" xfId="2351" xr:uid="{D4EE2A6E-9B67-44A6-A723-714E09761DC1}"/>
    <cellStyle name="Moneda 13 2 2 2 2" xfId="3735" xr:uid="{EA72B313-D6ED-450D-93ED-B9311898E3D0}"/>
    <cellStyle name="Moneda 13 2 2 3" xfId="2747" xr:uid="{6ED7A782-882D-4223-AC76-EA9D93A5E295}"/>
    <cellStyle name="Moneda 13 2 2 3 2" xfId="3736" xr:uid="{01F0486B-51A1-4F6F-91A9-4B4684283CAB}"/>
    <cellStyle name="Moneda 13 2 2 4" xfId="3119" xr:uid="{320E8612-F5E3-4C47-B997-7659BB73E635}"/>
    <cellStyle name="Moneda 13 2 3" xfId="1794" xr:uid="{539AC08C-F885-4802-B9E6-46681B3CF883}"/>
    <cellStyle name="Moneda 13 2 3 2" xfId="2246" xr:uid="{ED34E4BF-BC52-4132-9125-CC0F6FDB7C4C}"/>
    <cellStyle name="Moneda 13 2 3 2 2" xfId="3737" xr:uid="{2FC5D70F-6D94-4580-AA7A-CC6A81161340}"/>
    <cellStyle name="Moneda 13 2 3 3" xfId="2642" xr:uid="{E9E57BC8-36D6-429E-9100-C874146660CA}"/>
    <cellStyle name="Moneda 13 2 3 3 2" xfId="3738" xr:uid="{DAA9C83C-A0F8-47AD-950E-B31333CCFFB3}"/>
    <cellStyle name="Moneda 13 2 3 4" xfId="3120" xr:uid="{095D9DE3-6582-4B15-B05E-1B365D83D81E}"/>
    <cellStyle name="Moneda 13 2 4" xfId="1766" xr:uid="{077D63A4-A4F5-4EDE-B639-854447219200}"/>
    <cellStyle name="Moneda 13 2 4 2" xfId="2218" xr:uid="{9DF137C5-09DF-48D1-ABF5-4E09D02E855F}"/>
    <cellStyle name="Moneda 13 2 4 2 2" xfId="3739" xr:uid="{BF0BB9DF-092B-441A-87B6-A7D29FEAD5E9}"/>
    <cellStyle name="Moneda 13 2 4 3" xfId="2614" xr:uid="{24C75787-A020-40B6-997B-884F40089E7D}"/>
    <cellStyle name="Moneda 13 2 4 3 2" xfId="3740" xr:uid="{17A63E7A-A874-4C39-A272-27441F3B3E80}"/>
    <cellStyle name="Moneda 13 2 4 4" xfId="3121" xr:uid="{B38A9C78-E459-4544-9B91-2413314D8FA1}"/>
    <cellStyle name="Moneda 13 2 5" xfId="2086" xr:uid="{BFC293A0-75F9-42D6-8FA9-7D8B851D6812}"/>
    <cellStyle name="Moneda 13 2 5 2" xfId="3741" xr:uid="{A50E6A4F-89EA-40AF-B04E-143445B6BF01}"/>
    <cellStyle name="Moneda 13 2 6" xfId="2494" xr:uid="{CDC551D3-DFD1-4D6C-A1F8-1BA43F311793}"/>
    <cellStyle name="Moneda 13 2 6 2" xfId="3742" xr:uid="{5DF75A1D-A05A-46CD-A2FC-978F60138BF8}"/>
    <cellStyle name="Moneda 13 2 7" xfId="2873" xr:uid="{12D49217-B13E-4712-A049-BAD29A765B55}"/>
    <cellStyle name="Moneda 13 3" xfId="1133" xr:uid="{BD608023-6BD3-4A38-9F09-60DA94D92F45}"/>
    <cellStyle name="Moneda 130" xfId="2416" xr:uid="{7BC57EC2-5D4A-4EA5-9511-3F591C07ABDB}"/>
    <cellStyle name="Moneda 131" xfId="1997" xr:uid="{1941CCB7-B29D-42DF-A20B-C87757592D54}"/>
    <cellStyle name="Moneda 132" xfId="2815" xr:uid="{BBFB9764-0873-41BE-BBCA-62A54EA297BC}"/>
    <cellStyle name="Moneda 133" xfId="2061" xr:uid="{31D84588-15BE-4AC9-9A24-7775C1DE471A}"/>
    <cellStyle name="Moneda 134" xfId="2006" xr:uid="{5AD50647-0463-4620-90CF-29C7852CE868}"/>
    <cellStyle name="Moneda 135" xfId="2059" xr:uid="{77A6CFB9-58F2-47E9-960B-9D5844EB6257}"/>
    <cellStyle name="Moneda 136" xfId="1073" xr:uid="{169169AF-AA24-4429-8914-DB9CF4573C18}"/>
    <cellStyle name="Moneda 137" xfId="1191" xr:uid="{F9D473EA-918E-4D7D-9E4F-146DA943B05C}"/>
    <cellStyle name="Moneda 138" xfId="2817" xr:uid="{60EA18F9-4776-4AB1-8771-CDED42D9DC84}"/>
    <cellStyle name="Moneda 139" xfId="2821" xr:uid="{6142D3DD-E949-40AB-B778-362AFA8D01C7}"/>
    <cellStyle name="Moneda 14" xfId="1023" xr:uid="{00000000-0005-0000-0000-000076030000}"/>
    <cellStyle name="Moneda 14 2" xfId="1134" xr:uid="{FF5CCF96-838F-454C-8180-B35252F44370}"/>
    <cellStyle name="Moneda 140" xfId="1082" xr:uid="{767B36AF-B446-469B-8A45-461077A9BE89}"/>
    <cellStyle name="Moneda 141" xfId="1084" xr:uid="{1391AB0D-721F-49AA-A4BC-69E17C8F9EDA}"/>
    <cellStyle name="Moneda 142" xfId="2823" xr:uid="{77E47525-EC1E-4FCA-9C3E-9E749E729A6D}"/>
    <cellStyle name="Moneda 143" xfId="1081" xr:uid="{5B2CC142-B108-4803-9544-6652375FE871}"/>
    <cellStyle name="Moneda 144" xfId="2826" xr:uid="{8F8961D3-93FB-4B24-9E5C-C9F854D441A5}"/>
    <cellStyle name="Moneda 145" xfId="2889" xr:uid="{167957C4-68E6-4B38-9781-41E51BFD3667}"/>
    <cellStyle name="Moneda 146" xfId="3932" xr:uid="{0157E005-3AA3-4ED5-B21A-9F908339D42B}"/>
    <cellStyle name="Moneda 147" xfId="3934" xr:uid="{6EC1EA49-09F3-4D97-851E-40A5EDD1B84C}"/>
    <cellStyle name="Moneda 15" xfId="1024" xr:uid="{00000000-0005-0000-0000-000077030000}"/>
    <cellStyle name="Moneda 15 2" xfId="1135" xr:uid="{AD676873-4003-4A96-AB92-CEF080708A36}"/>
    <cellStyle name="Moneda 16" xfId="1136" xr:uid="{187D7DC1-AAA1-49EC-8640-FDB056D9581E}"/>
    <cellStyle name="Moneda 17" xfId="1137" xr:uid="{5503B590-1CC0-46D3-9F95-D2E450A1A0B6}"/>
    <cellStyle name="Moneda 18" xfId="1138" xr:uid="{DBC7E8DC-AA5C-466F-B74F-1A1148BEFF3A}"/>
    <cellStyle name="Moneda 19" xfId="1139" xr:uid="{691B2351-2286-485B-B8E0-1F18EA296DA7}"/>
    <cellStyle name="Moneda 2" xfId="887" xr:uid="{00000000-0005-0000-0000-000078030000}"/>
    <cellStyle name="Moneda 2 2" xfId="888" xr:uid="{00000000-0005-0000-0000-000079030000}"/>
    <cellStyle name="Moneda 2 2 2" xfId="1504" xr:uid="{E0CABC87-9504-44AF-838E-D6174CE70779}"/>
    <cellStyle name="Moneda 2 2 3" xfId="1505" xr:uid="{D0ED0459-C3D4-4698-8102-C0313CB32E0B}"/>
    <cellStyle name="Moneda 2 2 3 2" xfId="1679" xr:uid="{E7C80A51-48D5-4B1E-98C8-86D4A19226C5}"/>
    <cellStyle name="Moneda 2 2 3 2 2" xfId="1934" xr:uid="{9985EB71-6555-454B-8A4F-08D1AE93BCFE}"/>
    <cellStyle name="Moneda 2 2 3 2 2 2" xfId="2386" xr:uid="{F36C8E1C-3292-4551-88B2-2E962F470D42}"/>
    <cellStyle name="Moneda 2 2 3 2 2 2 2" xfId="3743" xr:uid="{45EE1BDD-D355-48B8-82A7-8B8647B308BB}"/>
    <cellStyle name="Moneda 2 2 3 2 2 3" xfId="2782" xr:uid="{93B83FCC-1743-48D9-98B1-3AE78B92BF8D}"/>
    <cellStyle name="Moneda 2 2 3 2 2 3 2" xfId="3744" xr:uid="{AEB8A50C-BF78-458D-B839-810340B19F88}"/>
    <cellStyle name="Moneda 2 2 3 2 2 4" xfId="3122" xr:uid="{F917751A-A36E-499F-93B9-0B5464517F75}"/>
    <cellStyle name="Moneda 2 2 3 2 3" xfId="1835" xr:uid="{9D03C36B-C522-4D8F-AA83-C4862C8AFE6F}"/>
    <cellStyle name="Moneda 2 2 3 2 3 2" xfId="2287" xr:uid="{4F61E767-BB43-4A50-8D65-23B1422C9954}"/>
    <cellStyle name="Moneda 2 2 3 2 3 2 2" xfId="3745" xr:uid="{2876DD33-8F01-4C74-933B-B726171717EF}"/>
    <cellStyle name="Moneda 2 2 3 2 3 3" xfId="2683" xr:uid="{CD4E4CE2-22ED-441B-9720-BF4223AF5C86}"/>
    <cellStyle name="Moneda 2 2 3 2 3 3 2" xfId="3746" xr:uid="{E16E1367-9BC4-49F1-93C9-E9CF36FEC2C2}"/>
    <cellStyle name="Moneda 2 2 3 2 3 4" xfId="3123" xr:uid="{BCA7E458-99AF-428C-8D29-1D802E3D5602}"/>
    <cellStyle name="Moneda 2 2 3 2 4" xfId="2134" xr:uid="{4B3BD8D3-42E0-45CC-9D2E-98FE121A96BA}"/>
    <cellStyle name="Moneda 2 2 3 2 4 2" xfId="3747" xr:uid="{AD4EE01B-5562-4CAD-909D-7E46420F4026}"/>
    <cellStyle name="Moneda 2 2 3 2 5" xfId="2530" xr:uid="{7EEB3F02-D013-4CC6-8067-DD47C870EE5E}"/>
    <cellStyle name="Moneda 2 2 3 2 5 2" xfId="3748" xr:uid="{CA8F490F-C31E-4B2D-AB63-B9482E43A114}"/>
    <cellStyle name="Moneda 2 2 3 2 6" xfId="2911" xr:uid="{B0205BBF-D326-4868-89FE-ADF67A39E8E8}"/>
    <cellStyle name="Moneda 2 2 3 3" xfId="1900" xr:uid="{C9DABE62-A693-4767-B267-9EC81A898975}"/>
    <cellStyle name="Moneda 2 2 3 3 2" xfId="2352" xr:uid="{F4A00D6C-CAA6-44C2-809D-2EA30CBA1A63}"/>
    <cellStyle name="Moneda 2 2 3 3 2 2" xfId="3749" xr:uid="{A2CD03CC-E3E1-4AF7-8029-291FAB2CCBF7}"/>
    <cellStyle name="Moneda 2 2 3 3 3" xfId="2748" xr:uid="{0B99F211-C5A5-4E11-8363-D2EF2E5A23C1}"/>
    <cellStyle name="Moneda 2 2 3 3 3 2" xfId="3750" xr:uid="{F7E5D125-1311-4131-A7D1-3957070F5A47}"/>
    <cellStyle name="Moneda 2 2 3 3 4" xfId="3124" xr:uid="{E6176034-E78C-4222-8DC9-223C32B63A30}"/>
    <cellStyle name="Moneda 2 2 3 4" xfId="1795" xr:uid="{0EFBD634-698B-4BE6-BAFC-A83035454A4E}"/>
    <cellStyle name="Moneda 2 2 3 4 2" xfId="2247" xr:uid="{E732DD66-6EDE-454C-A4D1-F15A2700278B}"/>
    <cellStyle name="Moneda 2 2 3 4 2 2" xfId="3751" xr:uid="{BF06424B-E833-438C-875F-14D23E1DC596}"/>
    <cellStyle name="Moneda 2 2 3 4 3" xfId="2643" xr:uid="{0C17F7BE-7F1F-479E-B105-E805609177B7}"/>
    <cellStyle name="Moneda 2 2 3 4 3 2" xfId="3752" xr:uid="{3976229F-A322-4E48-B694-3F4982F33E8C}"/>
    <cellStyle name="Moneda 2 2 3 4 4" xfId="3125" xr:uid="{61419EEA-BA8A-4F9C-8411-24ECB6F8DD16}"/>
    <cellStyle name="Moneda 2 2 3 5" xfId="1689" xr:uid="{482DED51-6BF2-4853-980E-980775B6CEA1}"/>
    <cellStyle name="Moneda 2 2 3 5 2" xfId="2142" xr:uid="{09177E35-7989-4173-94DF-107E372DF4E0}"/>
    <cellStyle name="Moneda 2 2 3 5 2 2" xfId="3753" xr:uid="{585ECA4E-B270-448D-BB1C-79E83E4C4634}"/>
    <cellStyle name="Moneda 2 2 3 5 3" xfId="2538" xr:uid="{76C3FF21-3303-47D2-9B69-9D85A2BAA4E0}"/>
    <cellStyle name="Moneda 2 2 3 5 3 2" xfId="3754" xr:uid="{543169CA-931C-4A9D-9C61-41A006AA410B}"/>
    <cellStyle name="Moneda 2 2 3 5 4" xfId="3126" xr:uid="{9E37D34C-C9A0-49EC-A095-47B7B571B3CE}"/>
    <cellStyle name="Moneda 2 2 3 6" xfId="2087" xr:uid="{EED857AA-EF92-4C54-A0DF-1E3169CE436C}"/>
    <cellStyle name="Moneda 2 2 3 6 2" xfId="3755" xr:uid="{6F0FC866-4942-4E1B-958B-55619C78684B}"/>
    <cellStyle name="Moneda 2 2 3 7" xfId="2495" xr:uid="{0063B18A-6DC9-4646-BF44-79F259F930CA}"/>
    <cellStyle name="Moneda 2 2 3 7 2" xfId="3756" xr:uid="{68FED534-39C8-45D2-83ED-15C0C3157CA4}"/>
    <cellStyle name="Moneda 2 2 3 8" xfId="2874" xr:uid="{157D1B48-7093-408D-B7B3-5D1D209FB6BC}"/>
    <cellStyle name="Moneda 2 2 4" xfId="1657" xr:uid="{FDC0F11F-D089-4B0D-8D94-BBF17A3AA3B6}"/>
    <cellStyle name="Moneda 2 2 5" xfId="3757" xr:uid="{E25F7FB2-7BF4-4AD8-9BBC-8867C9F7D41E}"/>
    <cellStyle name="Moneda 2 2 6" xfId="3758" xr:uid="{24B92189-B9FB-4341-9A07-EA4659878EE4}"/>
    <cellStyle name="Moneda 2 3" xfId="889" xr:uid="{00000000-0005-0000-0000-00007A030000}"/>
    <cellStyle name="Moneda 2 3 10" xfId="1068" xr:uid="{2766622D-3F5F-4D9F-AC12-45A1DBDDF515}"/>
    <cellStyle name="Moneda 2 3 11" xfId="3759" xr:uid="{EFBD566F-B990-435B-B746-253398D51DAE}"/>
    <cellStyle name="Moneda 2 3 2" xfId="890" xr:uid="{00000000-0005-0000-0000-00007B030000}"/>
    <cellStyle name="Moneda 2 3 2 2" xfId="1142" xr:uid="{F7B3EEC5-9DAF-41D1-BBB7-75D6B8274B2E}"/>
    <cellStyle name="Moneda 2 3 2 3" xfId="1143" xr:uid="{CC18180F-1E76-405D-8176-D35845902EAC}"/>
    <cellStyle name="Moneda 2 3 2 4" xfId="1144" xr:uid="{B277FAE5-6E51-4192-BA4D-6E1CC1F3D1EE}"/>
    <cellStyle name="Moneda 2 3 2 5" xfId="1506" xr:uid="{1A2114BD-5545-4E97-A313-254E229D55FB}"/>
    <cellStyle name="Moneda 2 3 2 5 2" xfId="1901" xr:uid="{D131181A-45BA-4B92-BD0E-E33CFA84F8EE}"/>
    <cellStyle name="Moneda 2 3 2 5 2 2" xfId="2353" xr:uid="{6D788BD0-1134-46DF-BF2C-1093E794CF7B}"/>
    <cellStyle name="Moneda 2 3 2 5 2 2 2" xfId="3760" xr:uid="{10F2A44D-EA5B-49B5-A9A3-B97554073F74}"/>
    <cellStyle name="Moneda 2 3 2 5 2 3" xfId="2749" xr:uid="{4A48BAB2-D5A2-4AA5-B1ED-2F2B564D93A5}"/>
    <cellStyle name="Moneda 2 3 2 5 2 3 2" xfId="3761" xr:uid="{1949950D-CCDA-4938-A76F-3765962AE409}"/>
    <cellStyle name="Moneda 2 3 2 5 2 4" xfId="3127" xr:uid="{AD605C09-4A9E-4977-8E4A-9EF78737FE4D}"/>
    <cellStyle name="Moneda 2 3 2 5 3" xfId="1796" xr:uid="{CF99C1A7-3ED9-474B-BAB1-A90D672870D1}"/>
    <cellStyle name="Moneda 2 3 2 5 3 2" xfId="2248" xr:uid="{69F01209-79D6-4EFB-B472-6D07AA2F629C}"/>
    <cellStyle name="Moneda 2 3 2 5 3 2 2" xfId="3762" xr:uid="{3FD8E4B7-46C7-428C-81E3-0C794A600C79}"/>
    <cellStyle name="Moneda 2 3 2 5 3 3" xfId="2644" xr:uid="{2112F336-6DAD-432E-AD60-22498AE97D15}"/>
    <cellStyle name="Moneda 2 3 2 5 3 3 2" xfId="3763" xr:uid="{781C67E7-80C7-4F6E-AF3A-0C93EF581DBF}"/>
    <cellStyle name="Moneda 2 3 2 5 3 4" xfId="3128" xr:uid="{39261404-C12B-4DB1-9827-932DCE773428}"/>
    <cellStyle name="Moneda 2 3 2 5 4" xfId="1813" xr:uid="{D0A340AD-B620-49D3-A84E-4ADBDF290639}"/>
    <cellStyle name="Moneda 2 3 2 5 4 2" xfId="2265" xr:uid="{C97D04A4-D23F-4E48-89F4-16C2C4708CC8}"/>
    <cellStyle name="Moneda 2 3 2 5 4 2 2" xfId="3764" xr:uid="{F8B0F9D3-FE94-4C6B-8C1F-1B64BC2406AE}"/>
    <cellStyle name="Moneda 2 3 2 5 4 3" xfId="2661" xr:uid="{D2F4B6B4-EF11-4694-AADC-F69B00DB0B88}"/>
    <cellStyle name="Moneda 2 3 2 5 4 3 2" xfId="3765" xr:uid="{8FE42E7A-654C-4E19-A328-0863E24979D7}"/>
    <cellStyle name="Moneda 2 3 2 5 4 4" xfId="3129" xr:uid="{C404236E-A698-46F3-9D38-07FCC636F5CB}"/>
    <cellStyle name="Moneda 2 3 2 5 5" xfId="2088" xr:uid="{C28E7022-20E9-46EA-88AF-9095F3395486}"/>
    <cellStyle name="Moneda 2 3 2 5 5 2" xfId="3766" xr:uid="{DD111A55-AFA2-4BC9-A2B9-6353A4E2C803}"/>
    <cellStyle name="Moneda 2 3 2 5 6" xfId="2496" xr:uid="{45CAAC2B-6758-40EF-B677-31BC5E65465F}"/>
    <cellStyle name="Moneda 2 3 2 5 6 2" xfId="3767" xr:uid="{FC2B0A3A-A2CA-4F70-9286-C8B494696DF3}"/>
    <cellStyle name="Moneda 2 3 2 5 7" xfId="2875" xr:uid="{096F0368-00D5-4FFE-890C-5B32C039B78D}"/>
    <cellStyle name="Moneda 2 3 2 6" xfId="1141" xr:uid="{4DA5F81F-4351-44CC-9452-25E2908AF390}"/>
    <cellStyle name="Moneda 2 3 3" xfId="1021" xr:uid="{00000000-0005-0000-0000-00007C030000}"/>
    <cellStyle name="Moneda 2 3 3 2" xfId="1145" xr:uid="{4C5866BC-B345-4DFD-836C-E546D39596A7}"/>
    <cellStyle name="Moneda 2 3 4" xfId="1146" xr:uid="{AE064C1A-30E8-481A-A8FD-6919F9FC2E16}"/>
    <cellStyle name="Moneda 2 3 5" xfId="1507" xr:uid="{52933C37-2E2A-49AD-9BB6-42EE7FFDF1EF}"/>
    <cellStyle name="Moneda 2 3 6" xfId="1508" xr:uid="{A87CC378-EC09-4DFB-8015-A885730CBA8C}"/>
    <cellStyle name="Moneda 2 3 6 2" xfId="1902" xr:uid="{D3DD5F8D-5D28-45B6-9679-73E83A3AF089}"/>
    <cellStyle name="Moneda 2 3 6 2 2" xfId="2354" xr:uid="{1B5E1A04-AD2E-464A-BC7B-3575B2DF2411}"/>
    <cellStyle name="Moneda 2 3 6 2 2 2" xfId="3768" xr:uid="{C60A4D2D-F694-4CAB-B2E7-41070E7C7B41}"/>
    <cellStyle name="Moneda 2 3 6 2 3" xfId="2750" xr:uid="{00035B1D-F553-4565-AC84-1994FD42FD1F}"/>
    <cellStyle name="Moneda 2 3 6 2 3 2" xfId="3769" xr:uid="{F9C67C9A-4866-4378-BDC4-4DB59B754B0B}"/>
    <cellStyle name="Moneda 2 3 6 2 4" xfId="3130" xr:uid="{2E8194BC-3656-4046-A968-1A0257A28904}"/>
    <cellStyle name="Moneda 2 3 6 3" xfId="1797" xr:uid="{46AA509E-03F9-4C38-A3B1-AF839A3BDE4E}"/>
    <cellStyle name="Moneda 2 3 6 3 2" xfId="2249" xr:uid="{EF00CE17-6165-494F-9001-41285464584E}"/>
    <cellStyle name="Moneda 2 3 6 3 2 2" xfId="3770" xr:uid="{2374F28D-7A05-49DA-966B-29DDD7CF3393}"/>
    <cellStyle name="Moneda 2 3 6 3 3" xfId="2645" xr:uid="{66A7D098-A41D-4341-B4E8-6826BA9BFB4A}"/>
    <cellStyle name="Moneda 2 3 6 3 3 2" xfId="3771" xr:uid="{D1BA2468-DDDA-4CBF-A8CE-AEA78523B1C2}"/>
    <cellStyle name="Moneda 2 3 6 3 4" xfId="3131" xr:uid="{0F2F0332-B890-4F62-AF7F-0B945FA3CC6E}"/>
    <cellStyle name="Moneda 2 3 6 4" xfId="1756" xr:uid="{729A0861-8FA2-40BC-8BF9-49F80BECF667}"/>
    <cellStyle name="Moneda 2 3 6 4 2" xfId="2208" xr:uid="{BB62FE74-A833-457E-8C0A-23C8BD4BC283}"/>
    <cellStyle name="Moneda 2 3 6 4 2 2" xfId="3772" xr:uid="{4951ED6F-70DB-4EC9-8518-A8FE5A6ABE5F}"/>
    <cellStyle name="Moneda 2 3 6 4 3" xfId="2604" xr:uid="{FF24B979-F5D2-40AB-B1B2-EC28CA0C44B6}"/>
    <cellStyle name="Moneda 2 3 6 4 3 2" xfId="3773" xr:uid="{2147C48B-6757-4EF7-AF09-23D0F81627BA}"/>
    <cellStyle name="Moneda 2 3 6 4 4" xfId="3132" xr:uid="{1A9EF021-D868-4D0E-A83E-7366E0A010E9}"/>
    <cellStyle name="Moneda 2 3 6 5" xfId="2089" xr:uid="{842AF08F-E5DD-44A2-9ED7-A1647E60A589}"/>
    <cellStyle name="Moneda 2 3 6 5 2" xfId="3774" xr:uid="{DE6270C0-EB15-4372-B8E7-B8FD63D510E1}"/>
    <cellStyle name="Moneda 2 3 6 6" xfId="2497" xr:uid="{63ED468D-3365-4618-ACF1-E8E315D46E5A}"/>
    <cellStyle name="Moneda 2 3 6 6 2" xfId="3775" xr:uid="{12AA8178-D3AC-4260-9E50-3FC0A67DE9B5}"/>
    <cellStyle name="Moneda 2 3 6 7" xfId="2876" xr:uid="{B7D826D7-8457-4A3E-A0A4-202FCDBCE974}"/>
    <cellStyle name="Moneda 2 3 7" xfId="1640" xr:uid="{4425D772-90AB-456A-A1B7-AD57D5291853}"/>
    <cellStyle name="Moneda 2 3 8" xfId="1658" xr:uid="{588FD2DB-9833-45EB-B76B-387FC2EA0533}"/>
    <cellStyle name="Moneda 2 3 9" xfId="1663" xr:uid="{48DC80A3-4CC1-402B-BDA4-B08BE7BE8B37}"/>
    <cellStyle name="Moneda 2 4" xfId="1147" xr:uid="{CCD6D2FD-DA71-4D5D-BE85-1EA68D396BCF}"/>
    <cellStyle name="Moneda 2 4 2" xfId="1509" xr:uid="{4F4D710A-DF90-473B-B0A0-44379424CBEA}"/>
    <cellStyle name="Moneda 2 5" xfId="1510" xr:uid="{E6B9A279-A34E-48F1-8DF8-C0EA45D43D3B}"/>
    <cellStyle name="Moneda 2 5 2" xfId="1680" xr:uid="{5CFF5CDB-4693-4864-B3E0-78F4C6DAF172}"/>
    <cellStyle name="Moneda 2 5 2 2" xfId="1935" xr:uid="{E4372D63-5D38-4BD9-A3B8-00633FEFA256}"/>
    <cellStyle name="Moneda 2 5 2 2 2" xfId="2387" xr:uid="{9102D866-7159-41B3-8E43-DA98DBC9A8D9}"/>
    <cellStyle name="Moneda 2 5 2 2 2 2" xfId="3776" xr:uid="{AB1C49B3-456A-44AE-8CBF-5872CFCB2576}"/>
    <cellStyle name="Moneda 2 5 2 2 3" xfId="2783" xr:uid="{E7B27862-4596-4C0C-B081-8A95599EF184}"/>
    <cellStyle name="Moneda 2 5 2 2 3 2" xfId="3777" xr:uid="{4AACE5C9-DC19-4076-83BD-65AB7999584B}"/>
    <cellStyle name="Moneda 2 5 2 2 4" xfId="3133" xr:uid="{000990A2-828F-4EF1-BABB-C57C8229DE58}"/>
    <cellStyle name="Moneda 2 5 2 3" xfId="1836" xr:uid="{5EF12399-4857-43B1-BD97-490F96CF5606}"/>
    <cellStyle name="Moneda 2 5 2 3 2" xfId="2288" xr:uid="{61B3410D-7B74-4EA9-9F67-57695F13A883}"/>
    <cellStyle name="Moneda 2 5 2 3 2 2" xfId="3778" xr:uid="{1B17F9E9-C391-4055-8B65-4E209160C74B}"/>
    <cellStyle name="Moneda 2 5 2 3 3" xfId="2684" xr:uid="{A5238DCB-A4B7-4DBE-AFE8-D62D7EE54CEF}"/>
    <cellStyle name="Moneda 2 5 2 3 3 2" xfId="3779" xr:uid="{AB10E401-5A1F-480D-8031-FF908BC92E6B}"/>
    <cellStyle name="Moneda 2 5 2 3 4" xfId="3134" xr:uid="{2738AA61-5020-47E6-95ED-56B9B7548B6D}"/>
    <cellStyle name="Moneda 2 5 2 4" xfId="2135" xr:uid="{CC055D6E-467B-4D03-9019-5C4343370EB4}"/>
    <cellStyle name="Moneda 2 5 2 4 2" xfId="3780" xr:uid="{CACFE221-CA64-4D02-86F1-951BE4F20CFD}"/>
    <cellStyle name="Moneda 2 5 2 5" xfId="2531" xr:uid="{8DAB1C96-1930-4F29-99DB-3436C8121E39}"/>
    <cellStyle name="Moneda 2 5 2 5 2" xfId="3781" xr:uid="{08B1BCAF-2F60-47AD-95C2-E6A408611B5A}"/>
    <cellStyle name="Moneda 2 5 2 6" xfId="2912" xr:uid="{23742577-C63D-497C-A4E9-C74C615EB3F4}"/>
    <cellStyle name="Moneda 2 5 3" xfId="1903" xr:uid="{22A49F6B-E045-471C-B5F2-EDB93C9363D6}"/>
    <cellStyle name="Moneda 2 5 3 2" xfId="2355" xr:uid="{88680B66-CA00-4FDA-8792-2B063479FC80}"/>
    <cellStyle name="Moneda 2 5 3 2 2" xfId="3782" xr:uid="{4A6FB8F1-20CD-47D3-82A4-BA04BCBECFAB}"/>
    <cellStyle name="Moneda 2 5 3 3" xfId="2751" xr:uid="{BDC817FC-A4DF-4504-89C7-9965A4F6F42B}"/>
    <cellStyle name="Moneda 2 5 3 3 2" xfId="3783" xr:uid="{24DC8C4C-19A9-4D20-9AB1-149774C29BF9}"/>
    <cellStyle name="Moneda 2 5 3 4" xfId="3135" xr:uid="{4EE8AD46-DD6A-4D9D-80C5-769E72C500AD}"/>
    <cellStyle name="Moneda 2 5 4" xfId="1798" xr:uid="{5C13AB2E-0EAD-4669-9119-76B55DAEF7B5}"/>
    <cellStyle name="Moneda 2 5 4 2" xfId="2250" xr:uid="{25182B8C-99CC-4E92-A7E1-C68D70E0AEDF}"/>
    <cellStyle name="Moneda 2 5 4 2 2" xfId="3784" xr:uid="{3BFA60FE-CA4C-4E5C-9950-7DF3A26AE6E1}"/>
    <cellStyle name="Moneda 2 5 4 3" xfId="2646" xr:uid="{2E203D24-2AE8-4231-BE74-3F45DB4A4997}"/>
    <cellStyle name="Moneda 2 5 4 3 2" xfId="3785" xr:uid="{E694B89E-892F-44EB-8A12-F26C3F9B19E1}"/>
    <cellStyle name="Moneda 2 5 4 4" xfId="3136" xr:uid="{80667A75-759A-4C6C-BF4E-F2E4E97702C6}"/>
    <cellStyle name="Moneda 2 5 5" xfId="1690" xr:uid="{DD08E018-B502-4FAB-8DE1-DBB68A60E60D}"/>
    <cellStyle name="Moneda 2 5 5 2" xfId="2143" xr:uid="{25B4F655-B4ED-4A2B-8F2D-C1BE1A827E7D}"/>
    <cellStyle name="Moneda 2 5 5 2 2" xfId="3786" xr:uid="{6CD4D1CD-1656-43A9-8D85-E4AECD383123}"/>
    <cellStyle name="Moneda 2 5 5 3" xfId="2539" xr:uid="{359E9027-2CFC-4BAC-922D-1EEDB379B5CA}"/>
    <cellStyle name="Moneda 2 5 5 3 2" xfId="3787" xr:uid="{C6F11088-64E6-4D4F-8282-B4DC0C9B0F96}"/>
    <cellStyle name="Moneda 2 5 5 4" xfId="3137" xr:uid="{56F1E3F7-9668-4F73-B880-FA1450AA73E9}"/>
    <cellStyle name="Moneda 2 5 6" xfId="2090" xr:uid="{27672340-FFE9-47F8-A1A6-B1D1136B9939}"/>
    <cellStyle name="Moneda 2 5 6 2" xfId="3788" xr:uid="{805378B9-E325-449F-A37C-9ABC98A6E585}"/>
    <cellStyle name="Moneda 2 5 7" xfId="2498" xr:uid="{DA87F99C-D5C4-4F73-9045-4052291212D6}"/>
    <cellStyle name="Moneda 2 5 7 2" xfId="3789" xr:uid="{16B5065C-119B-4279-B5E4-D9D3F2D8D3B5}"/>
    <cellStyle name="Moneda 2 5 8" xfId="2877" xr:uid="{F3227A39-31A8-403B-A3F8-07EDC635A6CC}"/>
    <cellStyle name="Moneda 2 6" xfId="1511" xr:uid="{16BF69CD-EA1A-49D4-8D9F-949CFB4FDA1A}"/>
    <cellStyle name="Moneda 2 6 2" xfId="1904" xr:uid="{10698093-6F03-452D-AC78-46FA818ED527}"/>
    <cellStyle name="Moneda 2 6 2 2" xfId="2356" xr:uid="{062E6A4A-82DB-479A-9910-2C2F30CA4207}"/>
    <cellStyle name="Moneda 2 6 2 2 2" xfId="3790" xr:uid="{8E2E13D4-79A2-41B9-AC8C-8E2EB4FA98E0}"/>
    <cellStyle name="Moneda 2 6 2 3" xfId="2752" xr:uid="{BEFD9C5F-8BBD-4409-BADB-EFDE93A6EABA}"/>
    <cellStyle name="Moneda 2 6 2 3 2" xfId="3791" xr:uid="{310FD4B4-AE1D-42CD-919F-58941EB53A4E}"/>
    <cellStyle name="Moneda 2 6 2 4" xfId="3138" xr:uid="{DBB1D2E0-AD87-43B7-961B-703E3977B9D1}"/>
    <cellStyle name="Moneda 2 6 3" xfId="1799" xr:uid="{4704BE15-900E-4C6A-A929-142A27E418B4}"/>
    <cellStyle name="Moneda 2 6 3 2" xfId="2251" xr:uid="{BFBFF21F-7038-47B7-A9E2-31EEECAAE290}"/>
    <cellStyle name="Moneda 2 6 3 2 2" xfId="3792" xr:uid="{5B5297A9-BBC1-42F3-9AF6-49072E215E63}"/>
    <cellStyle name="Moneda 2 6 3 3" xfId="2647" xr:uid="{AE644BF0-85DA-4C6E-A92E-C9E68D729036}"/>
    <cellStyle name="Moneda 2 6 3 3 2" xfId="3793" xr:uid="{13D7EDEA-4C4E-411C-904D-45F5766EA523}"/>
    <cellStyle name="Moneda 2 6 3 4" xfId="3139" xr:uid="{524FF1D4-16C5-4A0C-BFDE-277A3D7FA075}"/>
    <cellStyle name="Moneda 2 6 4" xfId="1948" xr:uid="{096F2BCA-F695-4827-A55F-650E7740FD9E}"/>
    <cellStyle name="Moneda 2 6 4 2" xfId="2400" xr:uid="{E3A53D0C-B958-4378-A0B4-613F588EDC4F}"/>
    <cellStyle name="Moneda 2 6 4 2 2" xfId="3794" xr:uid="{10D7300F-B951-4061-B5B5-D38A93593C47}"/>
    <cellStyle name="Moneda 2 6 4 3" xfId="2796" xr:uid="{D95174A6-F948-46DA-974B-E8A07B9CFBCA}"/>
    <cellStyle name="Moneda 2 6 4 3 2" xfId="3795" xr:uid="{7FDC11CE-B237-4C61-9197-6AAF1AECA67B}"/>
    <cellStyle name="Moneda 2 6 4 4" xfId="3140" xr:uid="{3DA2ED97-89AB-4A92-BA3A-255EAF8121AC}"/>
    <cellStyle name="Moneda 2 6 5" xfId="2091" xr:uid="{93A47A24-2C85-4DED-874C-C93CB0D8DFC9}"/>
    <cellStyle name="Moneda 2 6 5 2" xfId="3796" xr:uid="{B7FD5F96-9228-4A5A-A226-F7AC1F681B35}"/>
    <cellStyle name="Moneda 2 6 6" xfId="2499" xr:uid="{20102FE1-F356-4080-861B-084CAD2642CC}"/>
    <cellStyle name="Moneda 2 6 6 2" xfId="3797" xr:uid="{B7656931-5A7C-4327-93D6-88E84EE58642}"/>
    <cellStyle name="Moneda 2 6 7" xfId="2878" xr:uid="{03E72403-CA74-4654-BFA4-F08D2CD7EAF8}"/>
    <cellStyle name="Moneda 2 7" xfId="1644" xr:uid="{47EADBEE-E77C-4424-9FEF-1DF0F0CE126B}"/>
    <cellStyle name="Moneda 2 8" xfId="1140" xr:uid="{DCD5E3BF-1654-4732-ABB8-A7C1530EEFA0}"/>
    <cellStyle name="Moneda 2 9" xfId="3798" xr:uid="{AF3B5817-E263-4FDA-B70D-AF3416032068}"/>
    <cellStyle name="Moneda 20" xfId="1148" xr:uid="{FFB963E8-58F5-459E-9DF6-F11FD6D85AAF}"/>
    <cellStyle name="Moneda 21" xfId="1149" xr:uid="{FF507D24-DD56-46A1-A28A-19F6F60C8946}"/>
    <cellStyle name="Moneda 22" xfId="1150" xr:uid="{2DEA1C96-AD05-4089-A03F-90C1446D7EBA}"/>
    <cellStyle name="Moneda 23" xfId="1151" xr:uid="{3B975042-EA70-498C-AE0F-EB251D32CFC0}"/>
    <cellStyle name="Moneda 24" xfId="1152" xr:uid="{A78D5E76-AEB3-4B75-98E9-08C1A635C2F8}"/>
    <cellStyle name="Moneda 25" xfId="1153" xr:uid="{CEF13227-B1DE-4327-9318-C1BC1203DF70}"/>
    <cellStyle name="Moneda 26" xfId="1154" xr:uid="{34A8A7C4-DD2B-41A3-AEAD-B42649048E95}"/>
    <cellStyle name="Moneda 27" xfId="1155" xr:uid="{F49B14CA-C716-46DF-B2B3-8C911EAEA53C}"/>
    <cellStyle name="Moneda 28" xfId="1156" xr:uid="{69AAD25C-D9EF-4FB0-B3B2-91FFEF1A1FB1}"/>
    <cellStyle name="Moneda 29" xfId="1157" xr:uid="{704F8470-624C-4268-B6D8-19CD384E90EA}"/>
    <cellStyle name="Moneda 3" xfId="891" xr:uid="{00000000-0005-0000-0000-00007D030000}"/>
    <cellStyle name="Moneda 3 2" xfId="1159" xr:uid="{C5D4D1E4-319B-4FFE-8D9B-374F6E0F5357}"/>
    <cellStyle name="Moneda 3 3" xfId="1160" xr:uid="{C73930F6-0D02-45D3-9524-AEAD50C5E6E3}"/>
    <cellStyle name="Moneda 3 4" xfId="1161" xr:uid="{0ACD9F0C-1AA7-4993-8338-CAFF9ED053E6}"/>
    <cellStyle name="Moneda 3 5" xfId="1512" xr:uid="{71483A5A-B0A7-4175-B534-81DCCCF3FE6D}"/>
    <cellStyle name="Moneda 3 6" xfId="1513" xr:uid="{8E8D0583-A06C-4FA0-9DFF-06E6FCE5E2DD}"/>
    <cellStyle name="Moneda 3 6 2" xfId="1905" xr:uid="{BD1DC9B6-7DB3-4A2E-8A0F-C51CEEBF164B}"/>
    <cellStyle name="Moneda 3 6 2 2" xfId="2357" xr:uid="{BFEA69AB-604F-414F-AD26-067B982499EB}"/>
    <cellStyle name="Moneda 3 6 2 2 2" xfId="3799" xr:uid="{5C439377-7D38-439B-8E9F-4782183D908E}"/>
    <cellStyle name="Moneda 3 6 2 3" xfId="2753" xr:uid="{32536B30-A8B7-4FDC-9FDE-B0B9E6636F79}"/>
    <cellStyle name="Moneda 3 6 2 3 2" xfId="3800" xr:uid="{84B4F3F1-3179-4A42-A68C-0F70DD718A52}"/>
    <cellStyle name="Moneda 3 6 2 4" xfId="3141" xr:uid="{14FA6923-1D8C-47BD-8F14-5FFCFF81DC89}"/>
    <cellStyle name="Moneda 3 6 3" xfId="1800" xr:uid="{FB9E25F9-51B0-4DCB-B180-2E1F293A98A1}"/>
    <cellStyle name="Moneda 3 6 3 2" xfId="2252" xr:uid="{5B2A29F1-EB12-4959-9A18-24693B80F3E3}"/>
    <cellStyle name="Moneda 3 6 3 2 2" xfId="3801" xr:uid="{E2EE31E2-11BD-4DD6-B8E6-90103F83537F}"/>
    <cellStyle name="Moneda 3 6 3 3" xfId="2648" xr:uid="{AD099371-AF2B-435B-97F4-7131210EB3F2}"/>
    <cellStyle name="Moneda 3 6 3 3 2" xfId="3802" xr:uid="{A3746464-C0C9-4C18-A629-9E24DA53627A}"/>
    <cellStyle name="Moneda 3 6 3 4" xfId="3142" xr:uid="{D5BD084A-26D0-4BFD-B725-FBC7905DB922}"/>
    <cellStyle name="Moneda 3 6 4" xfId="1707" xr:uid="{2DE3F607-0E0B-4153-8347-90E0EFDF39EA}"/>
    <cellStyle name="Moneda 3 6 4 2" xfId="2159" xr:uid="{71ABE935-59D8-41BB-BC74-B2FF0194C6A2}"/>
    <cellStyle name="Moneda 3 6 4 2 2" xfId="3803" xr:uid="{B7A489C7-2001-4532-9D7B-90AEB43154C7}"/>
    <cellStyle name="Moneda 3 6 4 3" xfId="2555" xr:uid="{9590D8AF-7F8D-48C1-84E1-881694E60553}"/>
    <cellStyle name="Moneda 3 6 4 3 2" xfId="3804" xr:uid="{90CC19C8-A006-4D90-B64A-66B62E3A54D7}"/>
    <cellStyle name="Moneda 3 6 4 4" xfId="3143" xr:uid="{608E7612-ABA7-423E-ADD7-E97E41934044}"/>
    <cellStyle name="Moneda 3 6 5" xfId="2092" xr:uid="{0EA5F9AE-C11D-4477-825F-2A881723BFC7}"/>
    <cellStyle name="Moneda 3 6 5 2" xfId="3805" xr:uid="{18246F8F-46BE-40E8-AD57-CF3062783136}"/>
    <cellStyle name="Moneda 3 6 6" xfId="2500" xr:uid="{2CE5C1EA-8E73-4B04-B2D4-91073149A191}"/>
    <cellStyle name="Moneda 3 6 6 2" xfId="3806" xr:uid="{E4C93BEA-E71D-4B29-BD84-9A5EAD32A90A}"/>
    <cellStyle name="Moneda 3 6 7" xfId="2879" xr:uid="{7DF3197F-A6BA-4B4F-AD08-825065868ABE}"/>
    <cellStyle name="Moneda 3 7" xfId="1645" xr:uid="{D6F1F535-5259-4BAE-A026-38A62B3D24A5}"/>
    <cellStyle name="Moneda 3 8" xfId="1158" xr:uid="{DDEB537A-80A2-4316-901A-8F520DDFE10E}"/>
    <cellStyle name="Moneda 3 9" xfId="3807" xr:uid="{13809C40-7150-4C29-A0DA-0ED2993DEC03}"/>
    <cellStyle name="Moneda 30" xfId="1162" xr:uid="{18215DFB-745C-4CC9-8733-550B082A504C}"/>
    <cellStyle name="Moneda 31" xfId="1163" xr:uid="{578ADC43-3A8D-427B-95AF-7BB2E4D725DD}"/>
    <cellStyle name="Moneda 32" xfId="1514" xr:uid="{F6B233BB-1763-4DF6-9B03-7B1183093454}"/>
    <cellStyle name="Moneda 33" xfId="1515" xr:uid="{1F223DD4-C863-430C-A5E0-8349FD3811D3}"/>
    <cellStyle name="Moneda 34" xfId="1516" xr:uid="{90DCD5A9-F712-4C17-93F4-2B19F8D90FA8}"/>
    <cellStyle name="Moneda 35" xfId="1517" xr:uid="{73A7F622-2C32-45DF-AC81-39D6A14AAA8C}"/>
    <cellStyle name="Moneda 36" xfId="1518" xr:uid="{C93B9034-072F-4D1B-8B87-1C9B899A1A38}"/>
    <cellStyle name="Moneda 37" xfId="1519" xr:uid="{BBE1F94F-DE4B-436A-8A3F-591F4AC3F843}"/>
    <cellStyle name="Moneda 38" xfId="1520" xr:uid="{F65FB3FA-C2ED-48C0-9E20-8BC33EDC8793}"/>
    <cellStyle name="Moneda 39" xfId="1521" xr:uid="{C25823B8-FCB0-4899-92CD-8E67FD070A6B}"/>
    <cellStyle name="Moneda 4" xfId="892" xr:uid="{00000000-0005-0000-0000-00007E030000}"/>
    <cellStyle name="Moneda 4 2" xfId="893" xr:uid="{00000000-0005-0000-0000-00007F030000}"/>
    <cellStyle name="Moneda 4 2 2" xfId="1165" xr:uid="{5FD18482-B2BE-43C0-871C-21277B5A7D50}"/>
    <cellStyle name="Moneda 4 2 3" xfId="1166" xr:uid="{FCCAB06F-4B50-4F70-B8E2-7EF59C85B5EA}"/>
    <cellStyle name="Moneda 4 2 4" xfId="1522" xr:uid="{5FB8C71B-9916-446E-A06E-83DCE3FE407B}"/>
    <cellStyle name="Moneda 4 2 4 2" xfId="1906" xr:uid="{DBD892EE-EBBA-4012-8C4D-25DD558389A9}"/>
    <cellStyle name="Moneda 4 2 4 2 2" xfId="2358" xr:uid="{3D77B41A-A8CE-452A-A8A7-CAA8FBB055BF}"/>
    <cellStyle name="Moneda 4 2 4 2 2 2" xfId="3808" xr:uid="{5EE0E012-0A33-46DF-8EA0-A434A7658421}"/>
    <cellStyle name="Moneda 4 2 4 2 3" xfId="2754" xr:uid="{CD295C69-1877-4C44-B267-25D2BF623D6E}"/>
    <cellStyle name="Moneda 4 2 4 2 3 2" xfId="3809" xr:uid="{9C690626-EB43-467A-8A1C-4FD44EE0C684}"/>
    <cellStyle name="Moneda 4 2 4 2 4" xfId="3144" xr:uid="{E5704E29-FEC1-4600-9A08-1212BFF90267}"/>
    <cellStyle name="Moneda 4 2 4 3" xfId="1801" xr:uid="{9AC4425F-2A23-4DDE-AA8B-D16809C5E91C}"/>
    <cellStyle name="Moneda 4 2 4 3 2" xfId="2253" xr:uid="{1B1B9988-75F7-4B7A-940D-74FFA27CCFA7}"/>
    <cellStyle name="Moneda 4 2 4 3 2 2" xfId="3810" xr:uid="{9A5BF5E4-E0FC-4B4F-AA64-753588D1DD3A}"/>
    <cellStyle name="Moneda 4 2 4 3 3" xfId="2649" xr:uid="{2C67548E-28AB-40C2-BAD3-AAEDF673326E}"/>
    <cellStyle name="Moneda 4 2 4 3 3 2" xfId="3811" xr:uid="{66E02316-D265-4754-9B89-43702985C918}"/>
    <cellStyle name="Moneda 4 2 4 3 4" xfId="3145" xr:uid="{4FACBCFB-7F27-4D70-891E-622F0BAF1859}"/>
    <cellStyle name="Moneda 4 2 4 4" xfId="1714" xr:uid="{D8E46CAC-5B27-4DB8-BA87-8228149B32A5}"/>
    <cellStyle name="Moneda 4 2 4 4 2" xfId="2166" xr:uid="{91D5FFC0-B321-4CA4-A0C1-DA0DF9CF0C14}"/>
    <cellStyle name="Moneda 4 2 4 4 2 2" xfId="3812" xr:uid="{BC5F956F-0BF8-4DB2-B279-73829DDEA105}"/>
    <cellStyle name="Moneda 4 2 4 4 3" xfId="2562" xr:uid="{1AC8FFF5-928A-4CA8-ABB0-059DC3EC0761}"/>
    <cellStyle name="Moneda 4 2 4 4 3 2" xfId="3813" xr:uid="{051B9749-969C-4784-8E69-10D0207B7A21}"/>
    <cellStyle name="Moneda 4 2 4 4 4" xfId="3146" xr:uid="{A437E306-DE71-4717-B551-456EACC8BAF6}"/>
    <cellStyle name="Moneda 4 2 4 5" xfId="2093" xr:uid="{62659A44-7AD4-4087-9C5A-B5ADFE471078}"/>
    <cellStyle name="Moneda 4 2 4 5 2" xfId="3814" xr:uid="{D121EB40-8138-4D7A-8124-5B0B75C2903B}"/>
    <cellStyle name="Moneda 4 2 4 6" xfId="2501" xr:uid="{03FD64CD-FDBE-4508-BE47-8B6633FD7F69}"/>
    <cellStyle name="Moneda 4 2 4 6 2" xfId="3815" xr:uid="{701B3C0C-C189-4C97-B0F0-5C49D6A44A0E}"/>
    <cellStyle name="Moneda 4 2 4 7" xfId="2880" xr:uid="{8FCF6148-CBDE-4950-92A5-4C0B0DEC1C22}"/>
    <cellStyle name="Moneda 4 2 5" xfId="1641" xr:uid="{DDB3F619-0441-4907-B5D6-1CB5F2CADEC7}"/>
    <cellStyle name="Moneda 4 2 6" xfId="1664" xr:uid="{47C5653D-2412-413A-A405-4DDEEFDF2872}"/>
    <cellStyle name="Moneda 4 2 7" xfId="1067" xr:uid="{8E9505A8-895A-4BB5-9518-890362804FD3}"/>
    <cellStyle name="Moneda 4 2 8" xfId="3816" xr:uid="{0D26C53E-6132-45F9-B33C-7617DC33B8BF}"/>
    <cellStyle name="Moneda 4 3" xfId="1167" xr:uid="{B7423E68-A19C-4D0A-B558-A68F10B2C660}"/>
    <cellStyle name="Moneda 4 4" xfId="1168" xr:uid="{A973CCC1-8CFF-4B56-8A21-1A27C1F4A72D}"/>
    <cellStyle name="Moneda 4 5" xfId="1523" xr:uid="{2DA9FF7C-C174-4596-8F33-B605DADDF916}"/>
    <cellStyle name="Moneda 4 6" xfId="1524" xr:uid="{1343CDC1-7CC7-4E22-ADDF-D2FA6DB9285B}"/>
    <cellStyle name="Moneda 4 6 2" xfId="1907" xr:uid="{ACB82A2A-1B08-4517-B2A0-D050C2009A3E}"/>
    <cellStyle name="Moneda 4 6 2 2" xfId="2359" xr:uid="{870055B8-2E68-4298-A23F-4E281E1EA711}"/>
    <cellStyle name="Moneda 4 6 2 2 2" xfId="3817" xr:uid="{92B6089F-A10B-4B72-AA69-1977F873B600}"/>
    <cellStyle name="Moneda 4 6 2 3" xfId="2755" xr:uid="{076CAD21-AC3C-4CD8-8B1A-34D3B3054F3B}"/>
    <cellStyle name="Moneda 4 6 2 3 2" xfId="3818" xr:uid="{716C1AAA-BFDF-45F0-A690-CBBF5E647677}"/>
    <cellStyle name="Moneda 4 6 2 4" xfId="3147" xr:uid="{5986D664-951F-46EB-B39C-FF5DFFB7EAEC}"/>
    <cellStyle name="Moneda 4 6 3" xfId="1802" xr:uid="{0C01BEDD-CEC4-457B-87AF-0FC4B7ED9827}"/>
    <cellStyle name="Moneda 4 6 3 2" xfId="2254" xr:uid="{88D330B7-7853-4814-8AA9-5B74AA24080E}"/>
    <cellStyle name="Moneda 4 6 3 2 2" xfId="3819" xr:uid="{286B084D-FCEB-41BB-9963-C62E362E72ED}"/>
    <cellStyle name="Moneda 4 6 3 3" xfId="2650" xr:uid="{317C18AA-A200-49A8-AEF3-993040BD64B4}"/>
    <cellStyle name="Moneda 4 6 3 3 2" xfId="3820" xr:uid="{A38050FB-B4D9-49F2-8032-14DD7EAFB899}"/>
    <cellStyle name="Moneda 4 6 3 4" xfId="3148" xr:uid="{1724D9A5-D279-434D-B22F-6D384E806E97}"/>
    <cellStyle name="Moneda 4 6 4" xfId="1765" xr:uid="{C9FBA78A-BDD0-4904-A9C6-C26D613E7DFA}"/>
    <cellStyle name="Moneda 4 6 4 2" xfId="2217" xr:uid="{E2C984FB-519C-4F55-BE33-C0A2E7D8ABC3}"/>
    <cellStyle name="Moneda 4 6 4 2 2" xfId="3821" xr:uid="{4CDC388B-E7BA-4638-9AD8-EEC05DAE794D}"/>
    <cellStyle name="Moneda 4 6 4 3" xfId="2613" xr:uid="{734C3891-E281-48AD-B020-AEA114101424}"/>
    <cellStyle name="Moneda 4 6 4 3 2" xfId="3822" xr:uid="{AC4F4ADF-57DD-4CB9-BDCC-30E6B17048A7}"/>
    <cellStyle name="Moneda 4 6 4 4" xfId="3149" xr:uid="{13D15AFF-6009-43CE-9495-DF634A7AC9E6}"/>
    <cellStyle name="Moneda 4 6 5" xfId="2094" xr:uid="{E9F442BC-A0B4-4A7A-B698-9D0D437D691F}"/>
    <cellStyle name="Moneda 4 6 5 2" xfId="3823" xr:uid="{2D8CCE82-DF1D-4567-A410-7EB4F587F292}"/>
    <cellStyle name="Moneda 4 6 6" xfId="2502" xr:uid="{2A22A3A9-0206-4533-9222-5FE7F97FD770}"/>
    <cellStyle name="Moneda 4 6 6 2" xfId="3824" xr:uid="{4363934A-3026-434D-BBCD-A7D020E547E6}"/>
    <cellStyle name="Moneda 4 6 7" xfId="2881" xr:uid="{6FB7EED8-1E2B-4DB8-993F-B03480E34124}"/>
    <cellStyle name="Moneda 4 7" xfId="1647" xr:uid="{8EB60450-D123-4968-A413-60276D1B8B63}"/>
    <cellStyle name="Moneda 4 8" xfId="1164" xr:uid="{8B29EF55-2A1F-43C1-B50F-787C611DBBF1}"/>
    <cellStyle name="Moneda 4 9" xfId="3825" xr:uid="{0BB9032B-31C5-4EF8-9753-17813564DBF1}"/>
    <cellStyle name="Moneda 40" xfId="1525" xr:uid="{7C9D2096-E9BD-432A-9659-F311972C30E4}"/>
    <cellStyle name="Moneda 41" xfId="1526" xr:uid="{DD54DCFE-FEBA-44B5-8CB2-64C72A958A26}"/>
    <cellStyle name="Moneda 42" xfId="1527" xr:uid="{93843778-DCDD-4250-8E77-90A7BB826DD8}"/>
    <cellStyle name="Moneda 42 2" xfId="1909" xr:uid="{58203887-9094-48DF-9320-DEC5E1A187DA}"/>
    <cellStyle name="Moneda 42 2 2" xfId="2361" xr:uid="{0EA58B8B-99B7-43A4-B957-C4F99A116957}"/>
    <cellStyle name="Moneda 42 2 2 2" xfId="3826" xr:uid="{5A119DFB-0EE5-4433-9A5D-20B5DF68EF89}"/>
    <cellStyle name="Moneda 42 2 3" xfId="2757" xr:uid="{AB7D9BD2-E248-443D-BD43-8C85C6CE7D5F}"/>
    <cellStyle name="Moneda 42 2 3 2" xfId="3827" xr:uid="{8CBE20E8-0F56-49AB-B9C6-6871A31288A9}"/>
    <cellStyle name="Moneda 42 2 4" xfId="3150" xr:uid="{3ADF2DBC-985A-4D00-90AB-A3D33212B6B2}"/>
    <cellStyle name="Moneda 42 3" xfId="1803" xr:uid="{D4B082B7-7869-433C-8A8F-02D00E165618}"/>
    <cellStyle name="Moneda 42 3 2" xfId="2255" xr:uid="{4F9EBB95-FEBA-4C81-99BD-0FD88FA2912F}"/>
    <cellStyle name="Moneda 42 3 2 2" xfId="3828" xr:uid="{E24F164E-7E99-419D-8EAA-4CDBA2D34530}"/>
    <cellStyle name="Moneda 42 3 3" xfId="2651" xr:uid="{74EE91A2-F94D-4D3D-8076-3E28E6A3A65A}"/>
    <cellStyle name="Moneda 42 3 3 2" xfId="3829" xr:uid="{D27072E8-A64F-4045-9825-1CA147918E32}"/>
    <cellStyle name="Moneda 42 3 4" xfId="3151" xr:uid="{A98D98F8-8069-42E7-A1CF-66B7A4EB7573}"/>
    <cellStyle name="Moneda 42 4" xfId="1717" xr:uid="{2FF00979-1675-4225-BE73-9A1472E5B131}"/>
    <cellStyle name="Moneda 42 4 2" xfId="2169" xr:uid="{02BA2719-99AB-4EC4-A44A-334410F4CFC3}"/>
    <cellStyle name="Moneda 42 4 2 2" xfId="3830" xr:uid="{8AD8F341-591A-41C2-A2AE-22663CEC1D2D}"/>
    <cellStyle name="Moneda 42 4 3" xfId="2565" xr:uid="{4A01FAEA-3AE9-46B3-86BB-D78526F6929F}"/>
    <cellStyle name="Moneda 42 4 3 2" xfId="3831" xr:uid="{A999F0CC-4C8D-4BB1-A549-F3C6F70B7115}"/>
    <cellStyle name="Moneda 42 4 4" xfId="3152" xr:uid="{B7822812-8CA1-4681-B664-9003C6169B3F}"/>
    <cellStyle name="Moneda 42 5" xfId="2095" xr:uid="{C4A2AFD1-681D-4710-869C-DFE774B2F282}"/>
    <cellStyle name="Moneda 42 5 2" xfId="3832" xr:uid="{F80D4D5E-B2B1-4F3F-ACD7-254894024BB7}"/>
    <cellStyle name="Moneda 42 6" xfId="2503" xr:uid="{114C737C-0809-476A-A695-B9F987482DBB}"/>
    <cellStyle name="Moneda 42 6 2" xfId="3833" xr:uid="{FD1CFF85-6881-40E6-A655-FFC5EA0C4C21}"/>
    <cellStyle name="Moneda 42 7" xfId="2882" xr:uid="{EBD67E12-CCEE-41D5-85FE-255FF4BF5075}"/>
    <cellStyle name="Moneda 43" xfId="1639" xr:uid="{FB1B72AC-60FB-431F-AF8E-94AB885036F4}"/>
    <cellStyle name="Moneda 44" xfId="1638" xr:uid="{5D51325B-7EC1-4000-A217-973BB5ABD78D}"/>
    <cellStyle name="Moneda 45" xfId="1642" xr:uid="{267AFACE-8FF8-4CDC-B637-5A71D4738FDD}"/>
    <cellStyle name="Moneda 46" xfId="1659" xr:uid="{6D265F5D-3627-4B93-A6AF-C4EA62828E98}"/>
    <cellStyle name="Moneda 46 2" xfId="1681" xr:uid="{ED728C50-DF6E-4395-B911-75AC4D8EF0CF}"/>
    <cellStyle name="Moneda 46 2 2" xfId="1940" xr:uid="{3C62E9A5-294F-4FBA-A965-1B75E98551B4}"/>
    <cellStyle name="Moneda 46 2 2 2" xfId="2392" xr:uid="{C6AEA26F-752C-49A9-B8B1-C703AD7FA23C}"/>
    <cellStyle name="Moneda 46 2 2 2 2" xfId="3834" xr:uid="{96F0A2E3-DE4D-451F-9A99-63C0CEEB4E32}"/>
    <cellStyle name="Moneda 46 2 2 3" xfId="2788" xr:uid="{A6615166-096A-4B8D-9936-0BCAE961904E}"/>
    <cellStyle name="Moneda 46 2 2 3 2" xfId="3835" xr:uid="{D13FD3D7-2B2B-4E6C-8C07-F9502514446E}"/>
    <cellStyle name="Moneda 46 2 2 4" xfId="3153" xr:uid="{43E3C700-2337-45B9-A939-D77A1CFC6849}"/>
    <cellStyle name="Moneda 46 2 3" xfId="1841" xr:uid="{BE6FF016-4539-4C55-8FEB-4888478BA90F}"/>
    <cellStyle name="Moneda 46 2 3 2" xfId="2293" xr:uid="{05149B97-BD92-4A20-ADF7-33347F60E41D}"/>
    <cellStyle name="Moneda 46 2 3 2 2" xfId="3836" xr:uid="{6EC48818-873D-4ACA-A967-72192F9975E0}"/>
    <cellStyle name="Moneda 46 2 3 3" xfId="2689" xr:uid="{962007E7-116B-485A-8253-DD6AD696FD82}"/>
    <cellStyle name="Moneda 46 2 3 3 2" xfId="3837" xr:uid="{5A60DD2C-D115-4D29-898B-5D05B4A285A8}"/>
    <cellStyle name="Moneda 46 2 3 4" xfId="3154" xr:uid="{116FF2E4-6042-4724-9827-56800370E44C}"/>
    <cellStyle name="Moneda 46 2 4" xfId="2136" xr:uid="{E9E3477A-C4DE-4CAC-BDA8-B0A77DB86CFF}"/>
    <cellStyle name="Moneda 46 2 4 2" xfId="3838" xr:uid="{BFB583F8-6455-41CE-95C0-6B2508C39520}"/>
    <cellStyle name="Moneda 46 2 5" xfId="2532" xr:uid="{3AE7DF7B-FECB-4B24-A7DE-6BD7F3C16C68}"/>
    <cellStyle name="Moneda 46 2 5 2" xfId="3839" xr:uid="{28066BA3-5E34-4307-868B-95D32A3BC930}"/>
    <cellStyle name="Moneda 46 2 6" xfId="2913" xr:uid="{61CC67E6-5620-4B78-95BA-98FBA9F7920B}"/>
    <cellStyle name="Moneda 46 3" xfId="1921" xr:uid="{3E134A51-E7D4-47BE-94F0-172640EB97C1}"/>
    <cellStyle name="Moneda 46 3 2" xfId="2373" xr:uid="{D1B83484-24D5-44D1-86F8-141F265AED07}"/>
    <cellStyle name="Moneda 46 3 2 2" xfId="3840" xr:uid="{A9CB24E7-CFB0-4B7E-98D3-358FC8EE3F43}"/>
    <cellStyle name="Moneda 46 3 3" xfId="2769" xr:uid="{FEA3E2C2-F2E5-4CE4-925A-580B08E85A1D}"/>
    <cellStyle name="Moneda 46 3 3 2" xfId="3841" xr:uid="{CED1D031-23B3-4414-AC66-14A1BD220100}"/>
    <cellStyle name="Moneda 46 3 4" xfId="3155" xr:uid="{536BF03B-8121-4694-A635-09DAFC37596E}"/>
    <cellStyle name="Moneda 46 4" xfId="1826" xr:uid="{CE6EC3AF-377A-432B-809B-AB585C4BC7FD}"/>
    <cellStyle name="Moneda 46 4 2" xfId="2278" xr:uid="{DF7ADC4E-A220-4EB8-A616-1E7CEA8B1F19}"/>
    <cellStyle name="Moneda 46 4 2 2" xfId="3842" xr:uid="{2A579E09-F87C-4865-9D79-F2A307F1B64A}"/>
    <cellStyle name="Moneda 46 4 3" xfId="2674" xr:uid="{F54C6EBB-64A8-4FE6-B071-09C1DA9DBC91}"/>
    <cellStyle name="Moneda 46 4 3 2" xfId="3843" xr:uid="{2C71F84E-D6D2-4F68-B5C5-0D3C275F1797}"/>
    <cellStyle name="Moneda 46 4 4" xfId="3156" xr:uid="{2DF02C4E-5097-4C2D-8621-E2982ED1B6D9}"/>
    <cellStyle name="Moneda 46 5" xfId="1695" xr:uid="{BD49D823-F6D9-4A26-8CEA-E1EBEEEED4C0}"/>
    <cellStyle name="Moneda 46 5 2" xfId="2148" xr:uid="{21117234-209C-4136-B08B-D34479AF930E}"/>
    <cellStyle name="Moneda 46 5 2 2" xfId="3844" xr:uid="{FB39DC88-F1F2-45BC-B225-58DDA789864E}"/>
    <cellStyle name="Moneda 46 5 3" xfId="2544" xr:uid="{9B35666E-4FC9-4FE8-94A2-10B2FBA1838F}"/>
    <cellStyle name="Moneda 46 5 3 2" xfId="3845" xr:uid="{C08B908D-0369-4A5D-9B3B-21C4CCCC8C7B}"/>
    <cellStyle name="Moneda 46 5 4" xfId="3157" xr:uid="{FA024DFC-8D12-492E-9F81-EE0B14C28D33}"/>
    <cellStyle name="Moneda 46 6" xfId="2115" xr:uid="{8F215D92-0995-4293-AC61-90A8F47A64DE}"/>
    <cellStyle name="Moneda 46 6 2" xfId="3846" xr:uid="{1CA2376A-76EC-48E5-92A6-3446ABE00677}"/>
    <cellStyle name="Moneda 46 7" xfId="2514" xr:uid="{1306C9D4-A638-4373-8B4E-ABD1AFFA23A6}"/>
    <cellStyle name="Moneda 46 7 2" xfId="3847" xr:uid="{0025BCF2-CBBF-4097-B278-8CEB60F03C5C}"/>
    <cellStyle name="Moneda 46 8" xfId="2894" xr:uid="{48C39EFC-101E-41A7-9E5B-705FA243ED08}"/>
    <cellStyle name="Moneda 47" xfId="1661" xr:uid="{915BF2EC-5716-488C-A1C0-79032736DCB1}"/>
    <cellStyle name="Moneda 48" xfId="1662" xr:uid="{48AD0318-4358-44A8-A42C-B38A1571AA24}"/>
    <cellStyle name="Moneda 49" xfId="1074" xr:uid="{1015CF21-EDC2-490A-8F4B-4E202E930FCD}"/>
    <cellStyle name="Moneda 5" xfId="894" xr:uid="{00000000-0005-0000-0000-000080030000}"/>
    <cellStyle name="Moneda 5 2" xfId="895" xr:uid="{00000000-0005-0000-0000-000081030000}"/>
    <cellStyle name="Moneda 5 2 2" xfId="1170" xr:uid="{6817CA1D-F228-4034-9D92-F01DA67FAAE7}"/>
    <cellStyle name="Moneda 5 2 3" xfId="1528" xr:uid="{3D178D4F-6914-44EF-A841-6FEB9FD11FB4}"/>
    <cellStyle name="Moneda 5 2 3 2" xfId="1910" xr:uid="{E2D55742-CBC3-4F5C-80CE-A640E67C78D2}"/>
    <cellStyle name="Moneda 5 2 3 2 2" xfId="2362" xr:uid="{5FED7035-C0FF-45B1-98C7-8D8D57D148B9}"/>
    <cellStyle name="Moneda 5 2 3 2 2 2" xfId="3848" xr:uid="{DC481A96-F8D8-4C76-95CB-70B33238059F}"/>
    <cellStyle name="Moneda 5 2 3 2 3" xfId="2758" xr:uid="{1E500E97-799A-4359-8155-632A0DB24B26}"/>
    <cellStyle name="Moneda 5 2 3 2 3 2" xfId="3849" xr:uid="{B8806338-7419-4D20-BC81-B71485160D98}"/>
    <cellStyle name="Moneda 5 2 3 2 4" xfId="3158" xr:uid="{E482C732-B92B-441B-B7C8-E3B5EFDACF4B}"/>
    <cellStyle name="Moneda 5 2 3 3" xfId="1804" xr:uid="{1AA9D205-6E55-4D83-8248-85D96FE82F5C}"/>
    <cellStyle name="Moneda 5 2 3 3 2" xfId="2256" xr:uid="{7CFD2E0C-C6B3-442B-8AEE-D729A1DA0E08}"/>
    <cellStyle name="Moneda 5 2 3 3 2 2" xfId="3850" xr:uid="{B86B09C6-E082-4C91-AA48-73EE61B4C593}"/>
    <cellStyle name="Moneda 5 2 3 3 3" xfId="2652" xr:uid="{60BEFE41-B009-4388-AEC8-21A9DAFB7A6F}"/>
    <cellStyle name="Moneda 5 2 3 3 3 2" xfId="3851" xr:uid="{8CB67424-3DAD-43EB-B1BA-29EB13400B37}"/>
    <cellStyle name="Moneda 5 2 3 3 4" xfId="3159" xr:uid="{7E4D3284-3D5F-49E9-9E53-53E9B43D7721}"/>
    <cellStyle name="Moneda 5 2 3 4" xfId="1951" xr:uid="{6A7872D7-157E-42EA-B9F6-2AB2F165713B}"/>
    <cellStyle name="Moneda 5 2 3 4 2" xfId="2403" xr:uid="{D75CD588-2878-4323-8E39-EBD0015E8564}"/>
    <cellStyle name="Moneda 5 2 3 4 2 2" xfId="3852" xr:uid="{DD3E5513-6F0B-422D-ABED-997691CF9788}"/>
    <cellStyle name="Moneda 5 2 3 4 3" xfId="2799" xr:uid="{9EDBEBEB-0F26-4B56-9E4D-EF5F5F72E078}"/>
    <cellStyle name="Moneda 5 2 3 4 3 2" xfId="3853" xr:uid="{92417665-24CC-4712-83EE-6882A569ED91}"/>
    <cellStyle name="Moneda 5 2 3 4 4" xfId="3160" xr:uid="{330E1B91-3B6D-43E5-B105-EE365979CFC5}"/>
    <cellStyle name="Moneda 5 2 3 5" xfId="2096" xr:uid="{9975F0BE-3DD6-4DCE-95B3-438D79DFE3BF}"/>
    <cellStyle name="Moneda 5 2 3 5 2" xfId="3854" xr:uid="{81A570ED-4BA7-40E9-AFB3-BC9F46FB3A05}"/>
    <cellStyle name="Moneda 5 2 3 6" xfId="2504" xr:uid="{32CEA62C-4B83-4E1A-99A2-D213A435E2E3}"/>
    <cellStyle name="Moneda 5 2 3 6 2" xfId="3855" xr:uid="{29C863E2-7E4A-4CE8-9A6F-E1D396F7751E}"/>
    <cellStyle name="Moneda 5 2 3 7" xfId="2883" xr:uid="{5D841EB0-AE23-4884-85DA-9EECF8DDBC67}"/>
    <cellStyle name="Moneda 5 2 4" xfId="1169" xr:uid="{1E999557-7DA3-435D-96D4-65B61EC15A6F}"/>
    <cellStyle name="Moneda 5 3" xfId="1529" xr:uid="{1C7CE270-DF8F-4C7B-AD93-623701FA52CC}"/>
    <cellStyle name="Moneda 5 4" xfId="1530" xr:uid="{15DD72AB-EF53-4A1B-B0BC-51EB9B8EBD01}"/>
    <cellStyle name="Moneda 5 5" xfId="1531" xr:uid="{4DA1F5C0-595A-44B1-AC4B-731F21D598E7}"/>
    <cellStyle name="Moneda 5 5 2" xfId="1911" xr:uid="{AEF48BEE-8B04-42A4-AF43-D9745EB92F56}"/>
    <cellStyle name="Moneda 5 5 2 2" xfId="2363" xr:uid="{1B44E065-CF04-461C-B332-FC6A9DE6957B}"/>
    <cellStyle name="Moneda 5 5 2 2 2" xfId="3856" xr:uid="{C628802E-DC50-46E2-90DD-9DCC92BFA749}"/>
    <cellStyle name="Moneda 5 5 2 3" xfId="2759" xr:uid="{90539229-3B03-4C4E-A461-2EF1891A582A}"/>
    <cellStyle name="Moneda 5 5 2 3 2" xfId="3857" xr:uid="{55F3857B-9202-4035-9259-0F6B14FC6AB9}"/>
    <cellStyle name="Moneda 5 5 2 4" xfId="3161" xr:uid="{98B7C0DF-9735-4039-BF19-7907B68AF40E}"/>
    <cellStyle name="Moneda 5 5 3" xfId="1805" xr:uid="{CCE76A33-9B68-4BE2-93CE-458248F9A67D}"/>
    <cellStyle name="Moneda 5 5 3 2" xfId="2257" xr:uid="{C4FB9800-590F-4FCD-A0C4-8CFB6CAC2B41}"/>
    <cellStyle name="Moneda 5 5 3 2 2" xfId="3858" xr:uid="{980858DF-E770-444C-8C89-A34EF7B02F7A}"/>
    <cellStyle name="Moneda 5 5 3 3" xfId="2653" xr:uid="{A54EBAC3-1511-4517-AB7B-FF6DD4779F96}"/>
    <cellStyle name="Moneda 5 5 3 3 2" xfId="3859" xr:uid="{A16EE821-65C6-4184-A8E3-3025BBA3F50B}"/>
    <cellStyle name="Moneda 5 5 3 4" xfId="3162" xr:uid="{B8D16A8C-CE3C-4CA0-A099-75FCA7EDC84A}"/>
    <cellStyle name="Moneda 5 5 4" xfId="1715" xr:uid="{78D3F89C-B88A-4C4E-8C83-301F6F34E9BA}"/>
    <cellStyle name="Moneda 5 5 4 2" xfId="2167" xr:uid="{CF771087-A183-42A7-A3F2-869942AC70E8}"/>
    <cellStyle name="Moneda 5 5 4 2 2" xfId="3860" xr:uid="{FF000157-5D06-4077-A7F3-31DFE3D7991F}"/>
    <cellStyle name="Moneda 5 5 4 3" xfId="2563" xr:uid="{7C202E73-2430-46BB-BE9A-66F302A26306}"/>
    <cellStyle name="Moneda 5 5 4 3 2" xfId="3861" xr:uid="{9265F8AF-2037-41F6-8FB0-112A2CF26F7D}"/>
    <cellStyle name="Moneda 5 5 4 4" xfId="3163" xr:uid="{510983A0-C01D-4C25-AC48-1E54BAD45ABA}"/>
    <cellStyle name="Moneda 5 5 5" xfId="2097" xr:uid="{80592F4A-76A0-41CA-95D1-0ACFB748BA30}"/>
    <cellStyle name="Moneda 5 5 5 2" xfId="3862" xr:uid="{135067D0-CBDD-4351-A81A-41EE75DE3BD7}"/>
    <cellStyle name="Moneda 5 5 6" xfId="2505" xr:uid="{67B3E5EB-91A1-4AE9-8874-B7AE8B55AA9E}"/>
    <cellStyle name="Moneda 5 5 6 2" xfId="3863" xr:uid="{24AE3D7D-EFF2-417A-9046-7E593947EA5A}"/>
    <cellStyle name="Moneda 5 5 7" xfId="2884" xr:uid="{B2AF5ED5-AF66-48FC-8AD1-3B7416A406D2}"/>
    <cellStyle name="Moneda 50" xfId="1682" xr:uid="{9C134B6E-A21F-4A1F-B70C-BCAFD5D90D8E}"/>
    <cellStyle name="Moneda 51" xfId="1847" xr:uid="{40E07A54-A0A8-455B-8FA1-F9818855ABE7}"/>
    <cellStyle name="Moneda 51 2" xfId="2299" xr:uid="{929CB757-B322-4B9F-B8D1-79ED8D1EE77C}"/>
    <cellStyle name="Moneda 51 2 2" xfId="3864" xr:uid="{3B26C47C-DDFE-4225-8B4C-D76CE4A51989}"/>
    <cellStyle name="Moneda 51 3" xfId="2695" xr:uid="{4DDF02D9-A591-4120-9B71-6CD17E52A16A}"/>
    <cellStyle name="Moneda 51 3 2" xfId="3865" xr:uid="{D586346F-66AE-42CF-83C3-BF6952CF602A}"/>
    <cellStyle name="Moneda 51 4" xfId="3164" xr:uid="{17A3D831-5153-4CA2-AB52-756864914EC9}"/>
    <cellStyle name="Moneda 52" xfId="1923" xr:uid="{A53F80BA-67CC-4D54-A08A-6BBB78562EE9}"/>
    <cellStyle name="Moneda 52 2" xfId="2375" xr:uid="{E08789F2-8141-46FF-ADFB-F661813FF4CD}"/>
    <cellStyle name="Moneda 52 2 2" xfId="3866" xr:uid="{D3189B2B-72D7-4ECF-8AE1-0CA90749B132}"/>
    <cellStyle name="Moneda 52 3" xfId="2771" xr:uid="{9788872D-B209-4091-AAF8-88ECF8EA8A2C}"/>
    <cellStyle name="Moneda 52 3 2" xfId="3867" xr:uid="{451472A5-69E7-4F8D-88F4-BE472CB0B167}"/>
    <cellStyle name="Moneda 52 4" xfId="3165" xr:uid="{D9B0EDC9-AC66-4EE2-A79C-BB2EF3F1051D}"/>
    <cellStyle name="Moneda 53" xfId="1944" xr:uid="{9536091E-3465-4848-B222-2BC2EA0B1DC2}"/>
    <cellStyle name="Moneda 53 2" xfId="2396" xr:uid="{FA660498-B0F1-480E-A6CB-D90FC2CA08F2}"/>
    <cellStyle name="Moneda 53 2 2" xfId="3868" xr:uid="{C8210623-D309-4CDD-A130-964844008C7A}"/>
    <cellStyle name="Moneda 53 3" xfId="2792" xr:uid="{A5FD4B53-2124-45BC-8551-EA17F377F54E}"/>
    <cellStyle name="Moneda 53 3 2" xfId="3869" xr:uid="{CF74D5E9-AAA7-4E0E-9BE4-C7C615C6EE7B}"/>
    <cellStyle name="Moneda 53 4" xfId="3166" xr:uid="{B889228A-38F8-4465-9DF8-F6F090A52E41}"/>
    <cellStyle name="Moneda 54" xfId="1880" xr:uid="{289739CC-20B2-455A-9315-4F6E75F02EAD}"/>
    <cellStyle name="Moneda 54 2" xfId="2332" xr:uid="{A1A457FD-D486-4846-926C-29694A2B8CA5}"/>
    <cellStyle name="Moneda 54 2 2" xfId="3870" xr:uid="{2B97A01F-5E73-42AD-884A-B2AA49B6F14D}"/>
    <cellStyle name="Moneda 54 3" xfId="2728" xr:uid="{EA927240-04DC-4257-990F-054AD9BE2892}"/>
    <cellStyle name="Moneda 54 3 2" xfId="3871" xr:uid="{1AC83CF3-9853-452E-9920-D772955DC8EE}"/>
    <cellStyle name="Moneda 54 4" xfId="3167" xr:uid="{E120E37E-0600-4322-BFCB-AE47DD428A6F}"/>
    <cellStyle name="Moneda 55" xfId="1850" xr:uid="{3E3D8151-AA7A-4CB8-AE8B-AF0936FE3D04}"/>
    <cellStyle name="Moneda 55 2" xfId="2302" xr:uid="{D0B100CE-263D-4400-9039-6FF43A26196E}"/>
    <cellStyle name="Moneda 55 2 2" xfId="3872" xr:uid="{18D01565-0BFB-43FA-B3A4-33DAF88B6B58}"/>
    <cellStyle name="Moneda 55 3" xfId="2698" xr:uid="{87AF4115-F3C8-40F0-A0A5-AC3B4628587E}"/>
    <cellStyle name="Moneda 55 3 2" xfId="3873" xr:uid="{4D162B60-FAF1-4B15-870E-95C93BC17E66}"/>
    <cellStyle name="Moneda 55 4" xfId="3168" xr:uid="{2EEA89F3-521E-4DB1-9B30-CB0C87E36679}"/>
    <cellStyle name="Moneda 56" xfId="1916" xr:uid="{33FC1851-F5C1-447D-ACBF-FEF7AEE3B823}"/>
    <cellStyle name="Moneda 56 2" xfId="2368" xr:uid="{A5E7FAB0-617B-4FF9-868F-C7DE0E0F538B}"/>
    <cellStyle name="Moneda 56 2 2" xfId="3874" xr:uid="{6B22FA58-618E-49C6-B7B8-C1AE44C456E8}"/>
    <cellStyle name="Moneda 56 3" xfId="2764" xr:uid="{32214D1C-EA91-464F-BA63-1BD00D57BB41}"/>
    <cellStyle name="Moneda 56 3 2" xfId="3875" xr:uid="{063DB262-8B21-4231-8749-A2EAD3B56EB3}"/>
    <cellStyle name="Moneda 56 4" xfId="3169" xr:uid="{B875EF63-5B39-4F6C-AA0A-FCF61F149C3E}"/>
    <cellStyle name="Moneda 57" xfId="1925" xr:uid="{15361F81-5484-485D-84DA-4489AC887340}"/>
    <cellStyle name="Moneda 57 2" xfId="2377" xr:uid="{7A667924-1872-4C0C-9AC6-879DCFAB9387}"/>
    <cellStyle name="Moneda 57 2 2" xfId="3876" xr:uid="{9AA5A482-7027-4FA1-AC10-702341F3EEBC}"/>
    <cellStyle name="Moneda 57 3" xfId="2773" xr:uid="{BD118A59-D779-4EA1-8B3C-324D6BD18A60}"/>
    <cellStyle name="Moneda 57 3 2" xfId="3877" xr:uid="{EA566C5D-708D-4DF7-930F-C605FBB29787}"/>
    <cellStyle name="Moneda 57 4" xfId="3170" xr:uid="{D1B082C2-F1A3-4403-97B0-35BB9B2E333D}"/>
    <cellStyle name="Moneda 58" xfId="1879" xr:uid="{CDF52C0C-A5A6-4F7E-9478-F571471E97FF}"/>
    <cellStyle name="Moneda 58 2" xfId="2331" xr:uid="{26C35AC3-E2AB-400E-AA83-54F30BCF8FBB}"/>
    <cellStyle name="Moneda 58 2 2" xfId="3878" xr:uid="{D3067DD4-BC45-4998-B3F1-E44CA2D2CFCA}"/>
    <cellStyle name="Moneda 58 3" xfId="2727" xr:uid="{994D2029-4519-454F-A03C-EE61C455B8D1}"/>
    <cellStyle name="Moneda 58 3 2" xfId="3879" xr:uid="{621BB502-FB94-4625-89C9-52C4DAC4AE4E}"/>
    <cellStyle name="Moneda 58 4" xfId="3171" xr:uid="{BA27EDF7-B9E7-4526-9444-69F798CF78B4}"/>
    <cellStyle name="Moneda 59" xfId="1683" xr:uid="{8C42CA07-E9D8-40EE-95EE-509D681C866A}"/>
    <cellStyle name="Moneda 6" xfId="896" xr:uid="{00000000-0005-0000-0000-000082030000}"/>
    <cellStyle name="Moneda 6 2" xfId="1172" xr:uid="{7B286F03-C7C9-44D1-ACAB-F293E2CFAB6E}"/>
    <cellStyle name="Moneda 6 3" xfId="1173" xr:uid="{47A4C598-5C45-46FA-AB04-A10B3D32C5F0}"/>
    <cellStyle name="Moneda 6 4" xfId="1174" xr:uid="{386D7FF8-BAA8-4D6B-BA31-8D66AFA8965F}"/>
    <cellStyle name="Moneda 6 5" xfId="1532" xr:uid="{05A65240-0135-4BD5-9DE6-7C732779BEC0}"/>
    <cellStyle name="Moneda 6 6" xfId="1533" xr:uid="{7296FBD0-5A9B-4384-9D62-0764CA60CFC7}"/>
    <cellStyle name="Moneda 6 6 2" xfId="1912" xr:uid="{FAA1DDC1-9101-4B9B-B357-8A7D77C0F726}"/>
    <cellStyle name="Moneda 6 6 2 2" xfId="2364" xr:uid="{60A285AA-06A2-4443-B578-9ABF6872F2C7}"/>
    <cellStyle name="Moneda 6 6 2 2 2" xfId="3880" xr:uid="{1E93437F-EF93-4E94-B130-E05FCF7D89A0}"/>
    <cellStyle name="Moneda 6 6 2 3" xfId="2760" xr:uid="{23A78AC5-CF3C-40C5-9758-6481E3F0B73B}"/>
    <cellStyle name="Moneda 6 6 2 3 2" xfId="3881" xr:uid="{9E4AB1F1-38D1-4ED1-A21C-450177D2F038}"/>
    <cellStyle name="Moneda 6 6 2 4" xfId="3172" xr:uid="{27CBA2DB-440A-468B-B06E-13061799EE8C}"/>
    <cellStyle name="Moneda 6 6 3" xfId="1807" xr:uid="{6BAAA236-CDB8-4E0A-8EB9-CDAD722BEFCF}"/>
    <cellStyle name="Moneda 6 6 3 2" xfId="2259" xr:uid="{F5D317B8-13CE-4FD8-876C-0AFD2D3FEC5E}"/>
    <cellStyle name="Moneda 6 6 3 2 2" xfId="3882" xr:uid="{33A00D59-4421-4D80-9741-34A08AF82AE8}"/>
    <cellStyle name="Moneda 6 6 3 3" xfId="2655" xr:uid="{EDF5BC5D-9B84-4C50-B6FD-190137A7B857}"/>
    <cellStyle name="Moneda 6 6 3 3 2" xfId="3883" xr:uid="{380869A0-8153-4C28-9576-578823382483}"/>
    <cellStyle name="Moneda 6 6 3 4" xfId="3173" xr:uid="{606487B2-8ED8-491B-8142-3BE0B925F9DA}"/>
    <cellStyle name="Moneda 6 6 4" xfId="1725" xr:uid="{748CEFAA-BAC6-4DCD-BB3C-DB56073E1855}"/>
    <cellStyle name="Moneda 6 6 4 2" xfId="2177" xr:uid="{56956C18-651C-465B-9B39-A95334100AFA}"/>
    <cellStyle name="Moneda 6 6 4 2 2" xfId="3884" xr:uid="{95EAD87D-D348-49DB-870C-475FFCB7C25E}"/>
    <cellStyle name="Moneda 6 6 4 3" xfId="2573" xr:uid="{9E1271D6-45FD-46A1-BF8F-F3B23D1745DB}"/>
    <cellStyle name="Moneda 6 6 4 3 2" xfId="3885" xr:uid="{1C615D3B-D0D1-422F-AA52-736F1B3ECF4A}"/>
    <cellStyle name="Moneda 6 6 4 4" xfId="3174" xr:uid="{D615EDD1-D866-482D-B0A4-55848B76A6BC}"/>
    <cellStyle name="Moneda 6 6 5" xfId="2098" xr:uid="{B693AC67-BF55-41C1-8324-E91846ADFFC9}"/>
    <cellStyle name="Moneda 6 6 5 2" xfId="3886" xr:uid="{49355C79-354C-41C0-BC60-A8982D421916}"/>
    <cellStyle name="Moneda 6 6 6" xfId="2506" xr:uid="{CE4FEFA5-92BA-4727-89C3-9AB4F4F77CB9}"/>
    <cellStyle name="Moneda 6 6 6 2" xfId="3887" xr:uid="{85D6E81E-DDC1-4B0A-8C09-58676172D036}"/>
    <cellStyle name="Moneda 6 6 7" xfId="2885" xr:uid="{ADEA591A-0C56-4DFF-A555-29A148C643C4}"/>
    <cellStyle name="Moneda 6 7" xfId="1171" xr:uid="{10BAEF36-278C-4A41-88BA-EC2EDC3698C3}"/>
    <cellStyle name="Moneda 60" xfId="1957" xr:uid="{6BEDF420-7BAC-42A2-9168-7FB21731DCC8}"/>
    <cellStyle name="Moneda 60 2" xfId="3888" xr:uid="{F6A8F119-1B31-4EEE-B871-B2598E360EA3}"/>
    <cellStyle name="Moneda 61" xfId="2107" xr:uid="{71697D4E-5399-4C26-91C9-887207F8352C}"/>
    <cellStyle name="Moneda 61 2" xfId="3889" xr:uid="{7C366928-6F63-4AFD-9452-39A10B92102B}"/>
    <cellStyle name="Moneda 62" xfId="2408" xr:uid="{0A57228E-0C62-40E2-86ED-9163CE3E0C74}"/>
    <cellStyle name="Moneda 63" xfId="2052" xr:uid="{99951711-1C68-4A0A-9AE0-C3147B896304}"/>
    <cellStyle name="Moneda 64" xfId="1977" xr:uid="{2B93502A-E4BF-4531-BC4C-063C30DE4352}"/>
    <cellStyle name="Moneda 65" xfId="1999" xr:uid="{D7444ECF-7059-46B8-A3F2-EEBB20B0C863}"/>
    <cellStyle name="Moneda 66" xfId="2421" xr:uid="{02B6D4D4-ED1C-4628-B87C-A28C5EE6929A}"/>
    <cellStyle name="Moneda 67" xfId="2114" xr:uid="{588D3BBD-0C0E-46F2-B285-8154496291E6}"/>
    <cellStyle name="Moneda 68" xfId="1962" xr:uid="{4383B5E8-8C6D-4F0D-8D9A-E81817041628}"/>
    <cellStyle name="Moneda 69" xfId="1994" xr:uid="{F489313B-1DB8-44CC-A814-79EE6711B90E}"/>
    <cellStyle name="Moneda 7" xfId="897" xr:uid="{00000000-0005-0000-0000-000083030000}"/>
    <cellStyle name="Moneda 7 2" xfId="1176" xr:uid="{3DA0CE27-6F14-4762-B8B8-6E2043935BD0}"/>
    <cellStyle name="Moneda 7 3" xfId="1177" xr:uid="{F29E3082-8E32-4C58-940C-E701BC36A4F7}"/>
    <cellStyle name="Moneda 7 4" xfId="1178" xr:uid="{542A68BA-EB6C-4F08-9CDC-1ACD6956B12F}"/>
    <cellStyle name="Moneda 7 5" xfId="1534" xr:uid="{F41FBE42-2A82-4B85-A9D6-ECF6AFE42245}"/>
    <cellStyle name="Moneda 7 5 2" xfId="1913" xr:uid="{3D8D681B-C8B1-43F5-8EC1-1E8F280D3361}"/>
    <cellStyle name="Moneda 7 5 2 2" xfId="2365" xr:uid="{FDC9A732-00E8-4FDB-98D7-BA931ED2E622}"/>
    <cellStyle name="Moneda 7 5 2 2 2" xfId="3890" xr:uid="{863E1650-E50F-4DA8-915C-86521DCBB786}"/>
    <cellStyle name="Moneda 7 5 2 3" xfId="2761" xr:uid="{63069B8F-06B6-4EEA-A5DB-D8C7D5785F2B}"/>
    <cellStyle name="Moneda 7 5 2 3 2" xfId="3891" xr:uid="{99DDE1C7-DCEE-422F-81CE-1C5A95393CAB}"/>
    <cellStyle name="Moneda 7 5 2 4" xfId="3175" xr:uid="{6412D248-F47C-4887-9057-DB5C6D494203}"/>
    <cellStyle name="Moneda 7 5 3" xfId="1808" xr:uid="{71478B44-F7C5-4E4A-BECB-2D6BBE015BCC}"/>
    <cellStyle name="Moneda 7 5 3 2" xfId="2260" xr:uid="{04EAA0C7-0184-4D74-A8E3-136D2E95E64E}"/>
    <cellStyle name="Moneda 7 5 3 2 2" xfId="3892" xr:uid="{B26430CA-92E4-42C9-BA9C-D9F32DD5464E}"/>
    <cellStyle name="Moneda 7 5 3 3" xfId="2656" xr:uid="{6174260A-C2DD-450E-9989-37DC9FCCAAB8}"/>
    <cellStyle name="Moneda 7 5 3 3 2" xfId="3893" xr:uid="{FB307424-BAF0-49B7-8219-AEC157CDA2F1}"/>
    <cellStyle name="Moneda 7 5 3 4" xfId="3176" xr:uid="{F4E264A2-1E9D-4CE0-958F-F73E558B7609}"/>
    <cellStyle name="Moneda 7 5 4" xfId="1759" xr:uid="{2EDFFFF9-0F74-4F88-825F-B72791767AC6}"/>
    <cellStyle name="Moneda 7 5 4 2" xfId="2211" xr:uid="{E6164BBA-5F6C-4D5B-BAA2-B6E489AAEA25}"/>
    <cellStyle name="Moneda 7 5 4 2 2" xfId="3894" xr:uid="{BCF78E16-F7E0-43C1-A0DC-4FEE7E1FAD25}"/>
    <cellStyle name="Moneda 7 5 4 3" xfId="2607" xr:uid="{116B1CC7-99C7-4016-AB38-6A49B977B3F6}"/>
    <cellStyle name="Moneda 7 5 4 3 2" xfId="3895" xr:uid="{C864A014-78A1-40FF-94D6-C3787820E4CD}"/>
    <cellStyle name="Moneda 7 5 4 4" xfId="3177" xr:uid="{F934CBAF-6A66-45FB-823A-3DBDC8110B43}"/>
    <cellStyle name="Moneda 7 5 5" xfId="2099" xr:uid="{01E59B5E-3879-4126-B225-79874A9BD348}"/>
    <cellStyle name="Moneda 7 5 5 2" xfId="3896" xr:uid="{8BCB08B5-41AA-44D3-A296-5B1219776A49}"/>
    <cellStyle name="Moneda 7 5 6" xfId="2507" xr:uid="{C87EB05D-4B6D-4176-B91A-7E815B593830}"/>
    <cellStyle name="Moneda 7 5 6 2" xfId="3897" xr:uid="{CE13C6DD-C535-446D-B2BA-0E20688CB524}"/>
    <cellStyle name="Moneda 7 5 7" xfId="2886" xr:uid="{CCF7682A-6F56-48A7-B94B-BA2DD50ABFBB}"/>
    <cellStyle name="Moneda 7 6" xfId="1175" xr:uid="{132F4386-D885-4612-A3A6-90771E0268A5}"/>
    <cellStyle name="Moneda 70" xfId="1982" xr:uid="{59BACF95-24D5-4CB3-B62E-7605F7871C10}"/>
    <cellStyle name="Moneda 71" xfId="2065" xr:uid="{2BFF0D34-02F2-489E-BC7A-FD7954EC23F1}"/>
    <cellStyle name="Moneda 72" xfId="1992" xr:uid="{FB854722-4A77-4D8F-AD55-22707D300867}"/>
    <cellStyle name="Moneda 73" xfId="2060" xr:uid="{2E70E360-FF76-462B-940B-C2D01AB6AAD1}"/>
    <cellStyle name="Moneda 74" xfId="2418" xr:uid="{AD221B9C-C1AD-45C7-B38D-4D2F68CE84E3}"/>
    <cellStyle name="Moneda 75" xfId="2413" xr:uid="{CFE7CAC5-D0FB-443C-A47E-9EAEB06CE617}"/>
    <cellStyle name="Moneda 76" xfId="1969" xr:uid="{0B9D3CE9-3E90-470F-9D82-BD0D581F27BF}"/>
    <cellStyle name="Moneda 77" xfId="2422" xr:uid="{D84FEDC7-BC0D-4BAF-A7E0-F3460DCC1877}"/>
    <cellStyle name="Moneda 78" xfId="2056" xr:uid="{A38D5AAC-A807-4401-B836-3C9D9D3F7859}"/>
    <cellStyle name="Moneda 79" xfId="2429" xr:uid="{7DB55FF4-B6E8-46F1-8298-568C7A90C5EB}"/>
    <cellStyle name="Moneda 8" xfId="898" xr:uid="{00000000-0005-0000-0000-000084030000}"/>
    <cellStyle name="Moneda 8 2" xfId="1180" xr:uid="{BAE64652-960D-4638-A2DD-EEE3A2809B36}"/>
    <cellStyle name="Moneda 8 3" xfId="1181" xr:uid="{4A2523F4-0DF7-4093-988C-C263FADE9416}"/>
    <cellStyle name="Moneda 8 4" xfId="1535" xr:uid="{538741A0-03B7-4DA9-844A-DC3D007D3F5A}"/>
    <cellStyle name="Moneda 8 4 2" xfId="1914" xr:uid="{120A8818-0BC6-402C-81B2-B899446FC42B}"/>
    <cellStyle name="Moneda 8 4 2 2" xfId="2366" xr:uid="{D2BF40D0-3F2D-42C7-BF26-E6242D6C6F43}"/>
    <cellStyle name="Moneda 8 4 2 2 2" xfId="3898" xr:uid="{9C3B0FD5-4989-4C5D-8F49-20E7EA604220}"/>
    <cellStyle name="Moneda 8 4 2 3" xfId="2762" xr:uid="{DBB91087-4E2A-4574-8F7B-3BD7A050AE4A}"/>
    <cellStyle name="Moneda 8 4 2 3 2" xfId="3899" xr:uid="{E46441B8-8C2B-44C3-AB71-B813D6ACF6D9}"/>
    <cellStyle name="Moneda 8 4 2 4" xfId="3178" xr:uid="{9C1D1A37-C67C-4A53-8635-C48D739656FE}"/>
    <cellStyle name="Moneda 8 4 3" xfId="1809" xr:uid="{DCE7C2A1-D41D-470D-A06F-32FA70F5B041}"/>
    <cellStyle name="Moneda 8 4 3 2" xfId="2261" xr:uid="{FBA3EE44-1E4A-4E2E-979E-E75D1F563526}"/>
    <cellStyle name="Moneda 8 4 3 2 2" xfId="3900" xr:uid="{74088664-CCB1-49CF-A3D2-FB6B5190D5C3}"/>
    <cellStyle name="Moneda 8 4 3 3" xfId="2657" xr:uid="{3424A164-7F19-4758-8A3C-BC5AF4CCE446}"/>
    <cellStyle name="Moneda 8 4 3 3 2" xfId="3901" xr:uid="{0B80BA42-6CAA-484A-B68D-0782E6F0AAF0}"/>
    <cellStyle name="Moneda 8 4 3 4" xfId="3179" xr:uid="{1DC99476-7B80-44AE-9E22-09E562973C85}"/>
    <cellStyle name="Moneda 8 4 4" xfId="1716" xr:uid="{E913A7DC-BB5F-47C7-A716-B7FFDAEAE62C}"/>
    <cellStyle name="Moneda 8 4 4 2" xfId="2168" xr:uid="{52B4C0BE-F361-4B19-B13D-2D3C0511000A}"/>
    <cellStyle name="Moneda 8 4 4 2 2" xfId="3902" xr:uid="{FDBCD5C3-5427-4E89-A3CA-BD0A97E6DC34}"/>
    <cellStyle name="Moneda 8 4 4 3" xfId="2564" xr:uid="{737EEE02-4E96-4788-91EA-F997BCFDDDF2}"/>
    <cellStyle name="Moneda 8 4 4 3 2" xfId="3903" xr:uid="{3F50D71F-BEE0-445E-B74E-F2E2FE61507B}"/>
    <cellStyle name="Moneda 8 4 4 4" xfId="3180" xr:uid="{C799C16E-8AEB-4C59-B710-BA3CF1D17C2C}"/>
    <cellStyle name="Moneda 8 4 5" xfId="2100" xr:uid="{FF0C7FA4-BDEF-41E0-B16E-2D40AF1F21A6}"/>
    <cellStyle name="Moneda 8 4 5 2" xfId="3904" xr:uid="{8F110F5D-8E2B-474B-A3BB-43A18CCB6F61}"/>
    <cellStyle name="Moneda 8 4 6" xfId="2508" xr:uid="{D9FD4213-F0E6-4BEB-98A3-873CF180C951}"/>
    <cellStyle name="Moneda 8 4 6 2" xfId="3905" xr:uid="{BAD89C0B-CABF-49B0-98F6-14279185AC80}"/>
    <cellStyle name="Moneda 8 4 7" xfId="2887" xr:uid="{681B2699-EFE3-40C0-88C3-14F3C74AC46A}"/>
    <cellStyle name="Moneda 8 5" xfId="1179" xr:uid="{F3F42C86-B746-4729-9CBD-C733B5D894DA}"/>
    <cellStyle name="Moneda 80" xfId="2426" xr:uid="{51B65311-52C8-448A-B610-E1F0D843923B}"/>
    <cellStyle name="Moneda 81" xfId="2410" xr:uid="{D44827D3-3B9E-4AB8-9EA0-48D92820265B}"/>
    <cellStyle name="Moneda 82" xfId="2055" xr:uid="{3C4F2206-879A-4542-BD0D-2B0B55CC1C69}"/>
    <cellStyle name="Moneda 83" xfId="1993" xr:uid="{899AFFF7-2009-4E85-8E84-E7B37B5E3932}"/>
    <cellStyle name="Moneda 84" xfId="2008" xr:uid="{B1C898F3-C1D9-4639-B36D-8A4A91107E00}"/>
    <cellStyle name="Moneda 85" xfId="1998" xr:uid="{F64711F5-7CB9-4113-8F82-86CED9B53E7C}"/>
    <cellStyle name="Moneda 86" xfId="1973" xr:uid="{7E3B7563-D8E8-4D09-9719-06EA8BAAA596}"/>
    <cellStyle name="Moneda 87" xfId="1978" xr:uid="{FB81D3F6-C95F-423F-999C-74177D8C594A}"/>
    <cellStyle name="Moneda 88" xfId="1963" xr:uid="{FC5A7A7F-BA72-470D-96C2-D4A0148100AF}"/>
    <cellStyle name="Moneda 89" xfId="2106" xr:uid="{5A2DEAD5-6662-452A-88A8-1F4079138ECA}"/>
    <cellStyle name="Moneda 9" xfId="899" xr:uid="{00000000-0005-0000-0000-000085030000}"/>
    <cellStyle name="Moneda 9 2" xfId="1183" xr:uid="{BBDDD225-0FFF-41C4-B461-2C845F8B57CC}"/>
    <cellStyle name="Moneda 9 3" xfId="1184" xr:uid="{AC65FCA4-F709-40FF-B03E-F5D5AFD8649A}"/>
    <cellStyle name="Moneda 9 4" xfId="1185" xr:uid="{5DCBE670-DD48-4099-8E3F-B1055E494ED3}"/>
    <cellStyle name="Moneda 9 5" xfId="1536" xr:uid="{4625C5EF-A7CE-4D6E-9B22-628174D53F40}"/>
    <cellStyle name="Moneda 9 5 2" xfId="1915" xr:uid="{EE2A18EB-396A-4AC2-922E-DA28AF91BEE6}"/>
    <cellStyle name="Moneda 9 5 2 2" xfId="2367" xr:uid="{109C1CCD-84C0-48A3-A17D-239A059965B5}"/>
    <cellStyle name="Moneda 9 5 2 2 2" xfId="3906" xr:uid="{F782D276-765D-4468-864F-A200634D4A99}"/>
    <cellStyle name="Moneda 9 5 2 3" xfId="2763" xr:uid="{3ECDC027-E65C-406A-9700-7151D7F7CC94}"/>
    <cellStyle name="Moneda 9 5 2 3 2" xfId="3907" xr:uid="{D9962ABE-BC95-4EC9-9E28-9EA5CC518F13}"/>
    <cellStyle name="Moneda 9 5 2 4" xfId="3181" xr:uid="{44B38DE7-AE0D-4B03-987B-FCFF9A830C9A}"/>
    <cellStyle name="Moneda 9 5 3" xfId="1810" xr:uid="{53796925-E4DA-41D5-8E2E-2863144753E4}"/>
    <cellStyle name="Moneda 9 5 3 2" xfId="2262" xr:uid="{AA1A1DCE-3531-4A7C-9FC8-2D8F76445E66}"/>
    <cellStyle name="Moneda 9 5 3 2 2" xfId="3908" xr:uid="{8B030446-E76E-4318-A053-B9C51B49ACEE}"/>
    <cellStyle name="Moneda 9 5 3 3" xfId="2658" xr:uid="{C3676527-B996-413C-950A-096150FA9271}"/>
    <cellStyle name="Moneda 9 5 3 3 2" xfId="3909" xr:uid="{6CC4986E-4497-4C8C-A8A4-7A3099DA09DD}"/>
    <cellStyle name="Moneda 9 5 3 4" xfId="3182" xr:uid="{F24FC579-8A7E-4C91-8876-17769E4D7505}"/>
    <cellStyle name="Moneda 9 5 4" xfId="1748" xr:uid="{2630E9C7-5C2C-4896-BCFD-EEB46F927FA5}"/>
    <cellStyle name="Moneda 9 5 4 2" xfId="2200" xr:uid="{F264D827-415F-4E8A-94C8-763C2970B8ED}"/>
    <cellStyle name="Moneda 9 5 4 2 2" xfId="3910" xr:uid="{2CA91D62-58B7-4F57-80AC-D2ED1716AB7B}"/>
    <cellStyle name="Moneda 9 5 4 3" xfId="2596" xr:uid="{7EC858E4-391E-421E-9810-8474BDFCE752}"/>
    <cellStyle name="Moneda 9 5 4 3 2" xfId="3911" xr:uid="{110110DF-1AB3-4A23-A70A-85D28240D1C2}"/>
    <cellStyle name="Moneda 9 5 4 4" xfId="3183" xr:uid="{E66E1982-9B0A-45FC-A5A8-33E5E633229A}"/>
    <cellStyle name="Moneda 9 5 5" xfId="2101" xr:uid="{270857DB-BF1A-4A3D-B4DC-04F8E67CA8EE}"/>
    <cellStyle name="Moneda 9 5 5 2" xfId="3912" xr:uid="{AAFA7D6C-B62A-4DFB-A8E3-C47D886001DD}"/>
    <cellStyle name="Moneda 9 5 6" xfId="2509" xr:uid="{23217CCE-32F4-4FA1-8122-514DE930E294}"/>
    <cellStyle name="Moneda 9 5 6 2" xfId="3913" xr:uid="{974F81C9-4466-456B-9AE5-29902D235199}"/>
    <cellStyle name="Moneda 9 5 7" xfId="2888" xr:uid="{0350BEBA-5080-462C-A4F8-C6EA7EE344E9}"/>
    <cellStyle name="Moneda 9 6" xfId="1182" xr:uid="{4FB72C49-82BA-4F82-839E-EDFA99225707}"/>
    <cellStyle name="Moneda 90" xfId="1988" xr:uid="{5D168602-38CD-41C5-B716-70B90755CE8C}"/>
    <cellStyle name="Moneda 91" xfId="2437" xr:uid="{9A2EA534-91DC-4651-A126-1150903F8EAA}"/>
    <cellStyle name="Moneda 92" xfId="2438" xr:uid="{343077CC-99B9-43F3-9257-0E59E0433E91}"/>
    <cellStyle name="Moneda 93" xfId="2439" xr:uid="{F3F0A053-BA75-4CC5-A836-5928E568B864}"/>
    <cellStyle name="Moneda 94" xfId="2440" xr:uid="{B91570DF-A482-4CFD-829B-2501E9613FEA}"/>
    <cellStyle name="Moneda 95" xfId="2000" xr:uid="{7741FA57-5629-4E9F-BC54-C4A85A673AE7}"/>
    <cellStyle name="Moneda 96" xfId="1966" xr:uid="{A637B498-2952-4570-A2E6-5D127B7121BA}"/>
    <cellStyle name="Moneda 97" xfId="2118" xr:uid="{C46F9892-A924-4DC8-94FB-8D820C801613}"/>
    <cellStyle name="Moneda 98" xfId="2419" xr:uid="{CC9A363E-2F37-4499-9829-68113A3215B2}"/>
    <cellStyle name="Moneda 99" xfId="1986" xr:uid="{9D4A7D36-E5A2-479B-9491-B3C8900D40D4}"/>
    <cellStyle name="Neutral" xfId="1033" builtinId="28" customBuiltin="1"/>
    <cellStyle name="Normal" xfId="0" builtinId="0"/>
    <cellStyle name="Normal 10" xfId="900" xr:uid="{00000000-0005-0000-0000-000087030000}"/>
    <cellStyle name="Normal 10 2" xfId="3914" xr:uid="{CD34F3E1-4882-40A5-B54A-C58907F60A4E}"/>
    <cellStyle name="Normal 10 3" xfId="3915" xr:uid="{34B04971-6F0C-4BAD-9365-A55F68734566}"/>
    <cellStyle name="Normal 11" xfId="901" xr:uid="{00000000-0005-0000-0000-000088030000}"/>
    <cellStyle name="Normal 12" xfId="902" xr:uid="{00000000-0005-0000-0000-000089030000}"/>
    <cellStyle name="Normal 12 2" xfId="1187" xr:uid="{EB1A3173-F55D-4306-968E-DFEB352A1DA4}"/>
    <cellStyle name="Normal 12 3" xfId="1186" xr:uid="{B36F88C1-3855-499A-AA80-F87762E0E602}"/>
    <cellStyle name="Normal 13" xfId="903" xr:uid="{00000000-0005-0000-0000-00008A030000}"/>
    <cellStyle name="Normal 14" xfId="1188" xr:uid="{4E6F7EB1-DD75-4DEB-BD41-D0835FD41F1D}"/>
    <cellStyle name="Normal 2" xfId="904" xr:uid="{00000000-0005-0000-0000-00008B030000}"/>
    <cellStyle name="Normal 2 2" xfId="905" xr:uid="{00000000-0005-0000-0000-00008C030000}"/>
    <cellStyle name="Normal 2 2 2" xfId="906" xr:uid="{00000000-0005-0000-0000-00008D030000}"/>
    <cellStyle name="Normal 2 3" xfId="6" xr:uid="{00000000-0005-0000-0000-00008E030000}"/>
    <cellStyle name="Normal 2 3 2" xfId="1190" xr:uid="{69CE8255-7F68-4CBF-A250-5278392E4679}"/>
    <cellStyle name="Normal 2 3 3" xfId="1189" xr:uid="{177BCD9A-2504-4CE0-B6C5-9B9BA2E64592}"/>
    <cellStyle name="Normal 2 3 4" xfId="3916" xr:uid="{C7F80919-B77F-4311-A785-AD71C4DE387F}"/>
    <cellStyle name="Normal 2 4" xfId="907" xr:uid="{00000000-0005-0000-0000-00008F030000}"/>
    <cellStyle name="Normal 2 4 2" xfId="3917" xr:uid="{9D0AB21C-CC24-4DA7-ADAC-4A549E0AAFA6}"/>
    <cellStyle name="Normal 2 4 3" xfId="3918" xr:uid="{143C2697-3963-41AF-98A7-67C71EABC5F0}"/>
    <cellStyle name="Normal 2 5" xfId="1076" xr:uid="{2128DA73-4C7B-4C20-8BD9-A10E4F3DF196}"/>
    <cellStyle name="Normal 2 6" xfId="1699" xr:uid="{76FD57EF-6AD5-4900-A148-3D38FD70DD15}"/>
    <cellStyle name="Normal 2 7" xfId="1066" xr:uid="{0677EE1B-DB84-4F04-BFA9-8FB3DB981D30}"/>
    <cellStyle name="Normal 20" xfId="908" xr:uid="{00000000-0005-0000-0000-000090030000}"/>
    <cellStyle name="Normal 21" xfId="909" xr:uid="{00000000-0005-0000-0000-000091030000}"/>
    <cellStyle name="Normal 27" xfId="910" xr:uid="{00000000-0005-0000-0000-000092030000}"/>
    <cellStyle name="Normal 28" xfId="911" xr:uid="{00000000-0005-0000-0000-000093030000}"/>
    <cellStyle name="Normal 3" xfId="912" xr:uid="{00000000-0005-0000-0000-000094030000}"/>
    <cellStyle name="Normal 3 2" xfId="913" xr:uid="{00000000-0005-0000-0000-000095030000}"/>
    <cellStyle name="Normal 3 2 2" xfId="1656" xr:uid="{7DE1DB36-B039-4FF0-BE63-AE10DA94BBF9}"/>
    <cellStyle name="Normal 3 3" xfId="914" xr:uid="{00000000-0005-0000-0000-000096030000}"/>
    <cellStyle name="Normal 3 4" xfId="3919" xr:uid="{2D061F83-39EB-43AC-9D77-4AF4B5E8B1C7}"/>
    <cellStyle name="Normal 4" xfId="915" xr:uid="{00000000-0005-0000-0000-000097030000}"/>
    <cellStyle name="Normal 4 2" xfId="916" xr:uid="{00000000-0005-0000-0000-000098030000}"/>
    <cellStyle name="Normal 4 2 2" xfId="1650" xr:uid="{248BA8A4-5CB9-4AD4-B307-4BF707D0E6E8}"/>
    <cellStyle name="Normal 5" xfId="917" xr:uid="{00000000-0005-0000-0000-000099030000}"/>
    <cellStyle name="Normal 5 2" xfId="918" xr:uid="{00000000-0005-0000-0000-00009A030000}"/>
    <cellStyle name="Normal 6" xfId="919" xr:uid="{00000000-0005-0000-0000-00009B030000}"/>
    <cellStyle name="Normal 6 2" xfId="1537" xr:uid="{2431CD18-5917-4B74-92BC-7BCE164901A9}"/>
    <cellStyle name="Normal 6 3" xfId="1538" xr:uid="{9225A619-F4BC-4A81-BEE5-865403835821}"/>
    <cellStyle name="Normal 7" xfId="920" xr:uid="{00000000-0005-0000-0000-00009C030000}"/>
    <cellStyle name="Normal 8" xfId="921" xr:uid="{00000000-0005-0000-0000-00009D030000}"/>
    <cellStyle name="Normal 9" xfId="922" xr:uid="{00000000-0005-0000-0000-00009E030000}"/>
    <cellStyle name="Normal 9 2" xfId="1192" xr:uid="{D277E586-9FBC-4F7A-BBE6-1D79DB016701}"/>
    <cellStyle name="Normal 9 3" xfId="1193" xr:uid="{25D2D688-2B06-44DF-A5A4-D8BDE3458CC7}"/>
    <cellStyle name="Normal 9 4" xfId="1194" xr:uid="{19A1C618-2BD0-4ECC-89B0-0B50DE38FC86}"/>
    <cellStyle name="Notas" xfId="1040" builtinId="10" customBuiltin="1"/>
    <cellStyle name="Notas 10" xfId="923" xr:uid="{00000000-0005-0000-0000-00009F030000}"/>
    <cellStyle name="Notas 10 2" xfId="1196" xr:uid="{4F6EC263-B4F3-42B9-B067-E57D2FB0C052}"/>
    <cellStyle name="Notas 10 3" xfId="1197" xr:uid="{4A78E668-84B8-416E-BA96-7258C4A3E03F}"/>
    <cellStyle name="Notas 10 4" xfId="1539" xr:uid="{4BED4A9F-5F54-43BA-93EB-5E2173AF8820}"/>
    <cellStyle name="Notas 10 5" xfId="1195" xr:uid="{E35F8C54-ED0A-41E9-BB43-2235FE88ACEF}"/>
    <cellStyle name="Notas 11" xfId="924" xr:uid="{00000000-0005-0000-0000-0000A0030000}"/>
    <cellStyle name="Notas 11 2" xfId="1199" xr:uid="{8409B7E2-007E-46C6-B436-84423DE1C9FE}"/>
    <cellStyle name="Notas 11 3" xfId="1200" xr:uid="{1BF8D2B1-0335-492B-99EF-BB7CF0E1FB2A}"/>
    <cellStyle name="Notas 11 4" xfId="1540" xr:uid="{37F52FDC-6E6F-4A20-BA4B-D7E67CA979C3}"/>
    <cellStyle name="Notas 11 5" xfId="1198" xr:uid="{D2660CEE-BA39-4AB4-A515-9EB297598040}"/>
    <cellStyle name="Notas 12" xfId="925" xr:uid="{00000000-0005-0000-0000-0000A1030000}"/>
    <cellStyle name="Notas 12 2" xfId="1202" xr:uid="{0AA7A1A5-64A9-4A9F-9A78-1F83A6EA110A}"/>
    <cellStyle name="Notas 12 3" xfId="1203" xr:uid="{37CE6C49-DF06-4BBB-945A-DDC7070C5B75}"/>
    <cellStyle name="Notas 12 4" xfId="1541" xr:uid="{5D7EBDB1-F087-4E13-B003-C292BD171F90}"/>
    <cellStyle name="Notas 12 5" xfId="1201" xr:uid="{9EEDCDC0-19F5-47D4-BF96-98AF46733ECA}"/>
    <cellStyle name="Notas 13" xfId="926" xr:uid="{00000000-0005-0000-0000-0000A2030000}"/>
    <cellStyle name="Notas 13 2" xfId="1205" xr:uid="{2738774D-0CBB-4FE4-8F65-3A264FC23DDB}"/>
    <cellStyle name="Notas 13 3" xfId="1206" xr:uid="{9D5AA4EE-24ED-4983-B795-167E412F506F}"/>
    <cellStyle name="Notas 13 4" xfId="1542" xr:uid="{979EFA0C-C999-4D45-A5D9-B15F0E1484B4}"/>
    <cellStyle name="Notas 13 5" xfId="1204" xr:uid="{CE2776EA-3389-4A0C-B404-A77C37A5F989}"/>
    <cellStyle name="Notas 14" xfId="927" xr:uid="{00000000-0005-0000-0000-0000A3030000}"/>
    <cellStyle name="Notas 14 2" xfId="1208" xr:uid="{A528E779-03DE-440E-A394-477CAF3D5F90}"/>
    <cellStyle name="Notas 14 3" xfId="1209" xr:uid="{ECE9C458-85A6-464C-BA6F-1E27D53B1A21}"/>
    <cellStyle name="Notas 14 4" xfId="1543" xr:uid="{60CB1A68-6A81-4993-8568-95E2FE61255F}"/>
    <cellStyle name="Notas 14 5" xfId="1207" xr:uid="{89D5AD5C-98BD-4F42-88F1-5A3BD17BF73A}"/>
    <cellStyle name="Notas 15" xfId="928" xr:uid="{00000000-0005-0000-0000-0000A4030000}"/>
    <cellStyle name="Notas 15 2" xfId="1211" xr:uid="{901077C6-D677-4CFF-805E-CA3BEC1DE83D}"/>
    <cellStyle name="Notas 15 3" xfId="1212" xr:uid="{F1E74735-F0C9-497D-A33C-1503F0867637}"/>
    <cellStyle name="Notas 15 4" xfId="1544" xr:uid="{1F1B60DD-8E98-4A4E-93CC-AFA22E4BBB9B}"/>
    <cellStyle name="Notas 15 5" xfId="1210" xr:uid="{F1EBA881-127B-4699-B346-0070B340BE5C}"/>
    <cellStyle name="Notas 16" xfId="929" xr:uid="{00000000-0005-0000-0000-0000A5030000}"/>
    <cellStyle name="Notas 16 2" xfId="1214" xr:uid="{53DF91A5-D33F-4C24-8495-08543FCD9B4E}"/>
    <cellStyle name="Notas 16 3" xfId="1215" xr:uid="{BDF5BDF6-7285-4811-978B-667A2969181A}"/>
    <cellStyle name="Notas 16 4" xfId="1545" xr:uid="{BE30E82D-0300-4A54-9BF3-96AA9CC0D55E}"/>
    <cellStyle name="Notas 16 5" xfId="1213" xr:uid="{85BB7EED-43EE-4E97-BD18-AAFC8773E16E}"/>
    <cellStyle name="Notas 17" xfId="930" xr:uid="{00000000-0005-0000-0000-0000A6030000}"/>
    <cellStyle name="Notas 17 2" xfId="1217" xr:uid="{53EF7630-C213-4616-A563-BD4C0597E796}"/>
    <cellStyle name="Notas 17 3" xfId="1218" xr:uid="{A1B1687C-E711-4BC4-8ACF-723458561111}"/>
    <cellStyle name="Notas 17 4" xfId="1546" xr:uid="{559B5756-E7EB-4104-8BCF-2F9C89B41284}"/>
    <cellStyle name="Notas 17 5" xfId="1216" xr:uid="{6F004E01-B7B8-404B-9BAD-F9FF52535CD1}"/>
    <cellStyle name="Notas 18" xfId="931" xr:uid="{00000000-0005-0000-0000-0000A7030000}"/>
    <cellStyle name="Notas 18 2" xfId="1220" xr:uid="{249AF73C-48C9-4D8A-8C55-BB868ED8BAF9}"/>
    <cellStyle name="Notas 18 3" xfId="1221" xr:uid="{1CF336EC-806A-4130-9415-C3C1BF1A1537}"/>
    <cellStyle name="Notas 18 4" xfId="1547" xr:uid="{29DCB2B7-464E-46BB-A877-6543119FD6F2}"/>
    <cellStyle name="Notas 18 5" xfId="1219" xr:uid="{C0E56EBA-ED9F-4172-AADE-303D04840429}"/>
    <cellStyle name="Notas 19" xfId="932" xr:uid="{00000000-0005-0000-0000-0000A8030000}"/>
    <cellStyle name="Notas 19 2" xfId="1223" xr:uid="{F2723283-C1CA-46BD-8D3E-EFE94FE8C391}"/>
    <cellStyle name="Notas 19 3" xfId="1224" xr:uid="{BE5AE8F2-4ADD-43EB-96B9-874ECFD8787E}"/>
    <cellStyle name="Notas 19 4" xfId="1548" xr:uid="{3ED819CE-991B-4D39-8EEB-1C9385C6EABD}"/>
    <cellStyle name="Notas 19 5" xfId="1222" xr:uid="{EF01DD6A-324E-4AD5-B706-541771DD5237}"/>
    <cellStyle name="Notas 2" xfId="933" xr:uid="{00000000-0005-0000-0000-0000A9030000}"/>
    <cellStyle name="Notas 2 2" xfId="1226" xr:uid="{076FB71A-CB21-476B-9FF8-C0403E880B17}"/>
    <cellStyle name="Notas 2 3" xfId="1227" xr:uid="{3361E653-C202-4783-A1B0-47635DAEF461}"/>
    <cellStyle name="Notas 2 4" xfId="1549" xr:uid="{5DFDC699-AF5B-408C-BC8E-9793E69A0682}"/>
    <cellStyle name="Notas 2 5" xfId="1225" xr:uid="{B0BA3E7B-AD89-49D0-A507-287AD1D5A5D3}"/>
    <cellStyle name="Notas 20" xfId="934" xr:uid="{00000000-0005-0000-0000-0000AA030000}"/>
    <cellStyle name="Notas 20 2" xfId="1229" xr:uid="{0942A9B1-C415-41B7-9952-918AB864405D}"/>
    <cellStyle name="Notas 20 3" xfId="1230" xr:uid="{4AE16303-3811-49A3-9C72-257D232582B6}"/>
    <cellStyle name="Notas 20 4" xfId="1550" xr:uid="{7094E010-F808-465C-9EC4-153290A19CB9}"/>
    <cellStyle name="Notas 20 5" xfId="1228" xr:uid="{B3C6A017-E209-4B53-9F43-76D6D529D6D3}"/>
    <cellStyle name="Notas 21" xfId="935" xr:uid="{00000000-0005-0000-0000-0000AB030000}"/>
    <cellStyle name="Notas 21 2" xfId="1232" xr:uid="{92E8CF2A-352A-4B94-9EA8-EA901A6DC8E8}"/>
    <cellStyle name="Notas 21 3" xfId="1233" xr:uid="{4EBAD052-D408-47D3-AD97-777287067749}"/>
    <cellStyle name="Notas 21 4" xfId="1551" xr:uid="{C8739042-2EF2-450D-A96E-AA3F37FD7830}"/>
    <cellStyle name="Notas 21 5" xfId="1231" xr:uid="{6B1A8E3D-F5B3-440D-893E-A7F283209D74}"/>
    <cellStyle name="Notas 22" xfId="936" xr:uid="{00000000-0005-0000-0000-0000AC030000}"/>
    <cellStyle name="Notas 22 2" xfId="1235" xr:uid="{0355814E-6F7C-4CA5-8D25-C2E5257A8198}"/>
    <cellStyle name="Notas 22 3" xfId="1236" xr:uid="{4F63E85C-235B-4423-A3B2-F7DF4A1FEBE7}"/>
    <cellStyle name="Notas 22 4" xfId="1552" xr:uid="{A18340D4-171D-40D9-B077-A095A263B3AD}"/>
    <cellStyle name="Notas 22 5" xfId="1234" xr:uid="{62669DDD-68A2-499E-BE46-103844D56A47}"/>
    <cellStyle name="Notas 23" xfId="937" xr:uid="{00000000-0005-0000-0000-0000AD030000}"/>
    <cellStyle name="Notas 23 2" xfId="1238" xr:uid="{973C6CB3-CDF4-44A3-A8BA-F4173AA3C1AD}"/>
    <cellStyle name="Notas 23 3" xfId="1239" xr:uid="{C142C783-9EDF-4B72-ACCE-EDA07DC27EF7}"/>
    <cellStyle name="Notas 23 4" xfId="1553" xr:uid="{99F9179A-FE51-4AA7-9B1E-00E9E2FC05AE}"/>
    <cellStyle name="Notas 23 5" xfId="1237" xr:uid="{6D8582AE-9F8F-4108-B7E2-6C16CCC47E73}"/>
    <cellStyle name="Notas 24" xfId="938" xr:uid="{00000000-0005-0000-0000-0000AE030000}"/>
    <cellStyle name="Notas 24 2" xfId="1241" xr:uid="{DB8AEE36-EC31-4C22-B220-9A5B7C243118}"/>
    <cellStyle name="Notas 24 3" xfId="1242" xr:uid="{7598BA71-6F36-442D-9A7D-BA7422E3372A}"/>
    <cellStyle name="Notas 24 4" xfId="1554" xr:uid="{87251C99-715A-4695-82AF-946821E42C20}"/>
    <cellStyle name="Notas 24 5" xfId="1240" xr:uid="{15BF8515-F85B-4C29-8C87-F1161C699CD8}"/>
    <cellStyle name="Notas 25" xfId="939" xr:uid="{00000000-0005-0000-0000-0000AF030000}"/>
    <cellStyle name="Notas 25 2" xfId="1244" xr:uid="{81F4EAFA-ACFC-4530-8391-66B7B7A7EB14}"/>
    <cellStyle name="Notas 25 3" xfId="1245" xr:uid="{09D8D108-87F5-4121-8FF9-B04FB1F89862}"/>
    <cellStyle name="Notas 25 4" xfId="1555" xr:uid="{15A015A4-65E2-48A7-9D6F-F6EB274F1F66}"/>
    <cellStyle name="Notas 25 5" xfId="1243" xr:uid="{F0771746-BCB6-4403-86B4-B245DF829D47}"/>
    <cellStyle name="Notas 26" xfId="940" xr:uid="{00000000-0005-0000-0000-0000B0030000}"/>
    <cellStyle name="Notas 26 2" xfId="1247" xr:uid="{F7214BBD-EBA5-413E-AC14-5278E3B7C24F}"/>
    <cellStyle name="Notas 26 3" xfId="1248" xr:uid="{441647AE-932C-4269-B36E-D4BB9B415201}"/>
    <cellStyle name="Notas 26 4" xfId="1556" xr:uid="{080DA91D-BC46-49A1-BEBE-C2E8DDEB1925}"/>
    <cellStyle name="Notas 26 5" xfId="1246" xr:uid="{FD9954F0-2FBB-448C-B9B1-3C3B0D06CF3D}"/>
    <cellStyle name="Notas 27" xfId="941" xr:uid="{00000000-0005-0000-0000-0000B1030000}"/>
    <cellStyle name="Notas 27 2" xfId="1250" xr:uid="{29A991B7-539C-49CE-9857-DDAA1BF2B122}"/>
    <cellStyle name="Notas 27 3" xfId="1251" xr:uid="{A42F6BD2-108F-45B5-BCD3-3DBCDF6178F5}"/>
    <cellStyle name="Notas 27 4" xfId="1557" xr:uid="{C610904E-3BA5-455D-B857-15F92123A144}"/>
    <cellStyle name="Notas 27 5" xfId="1249" xr:uid="{163EE470-11BA-47E0-90E9-B983CFCDEC1B}"/>
    <cellStyle name="Notas 28" xfId="942" xr:uid="{00000000-0005-0000-0000-0000B2030000}"/>
    <cellStyle name="Notas 28 2" xfId="1253" xr:uid="{1552F09E-69D7-4731-992A-054338738268}"/>
    <cellStyle name="Notas 28 3" xfId="1254" xr:uid="{B828C0DC-C385-49A5-945D-2234DCDECD3C}"/>
    <cellStyle name="Notas 28 4" xfId="1558" xr:uid="{97C38DE7-9C81-442F-B5DB-B13CF1CFD3C9}"/>
    <cellStyle name="Notas 28 5" xfId="1252" xr:uid="{DCE6DC12-E7FE-44FA-9790-405A8BC23218}"/>
    <cellStyle name="Notas 29" xfId="943" xr:uid="{00000000-0005-0000-0000-0000B3030000}"/>
    <cellStyle name="Notas 29 2" xfId="1256" xr:uid="{0A1E4B97-5FA1-49BE-8030-4E40A9591CF3}"/>
    <cellStyle name="Notas 29 3" xfId="1257" xr:uid="{61C71547-7EBD-4505-BC56-EB7D1FAC3CA9}"/>
    <cellStyle name="Notas 29 4" xfId="1559" xr:uid="{EA6F1A5C-45C3-4496-A7E8-251989B2949A}"/>
    <cellStyle name="Notas 29 5" xfId="1255" xr:uid="{488BBEA0-AD6D-4601-946D-3733524C90FB}"/>
    <cellStyle name="Notas 3" xfId="944" xr:uid="{00000000-0005-0000-0000-0000B4030000}"/>
    <cellStyle name="Notas 3 2" xfId="1259" xr:uid="{4AC21661-84EB-4644-B7E5-DD3E9C3C2380}"/>
    <cellStyle name="Notas 3 3" xfId="1260" xr:uid="{A751C143-C11C-4B5A-B978-FDAF402ECAD3}"/>
    <cellStyle name="Notas 3 4" xfId="1560" xr:uid="{18402065-475B-46D3-9732-A532AAC6BFFF}"/>
    <cellStyle name="Notas 3 5" xfId="1258" xr:uid="{8FCB456A-81AB-4DFB-A477-AD2393128461}"/>
    <cellStyle name="Notas 30" xfId="945" xr:uid="{00000000-0005-0000-0000-0000B5030000}"/>
    <cellStyle name="Notas 30 2" xfId="1262" xr:uid="{92417996-2DA8-4A1F-9006-690186186F67}"/>
    <cellStyle name="Notas 30 3" xfId="1263" xr:uid="{23CA42DC-D18B-4897-A843-598FDC91754C}"/>
    <cellStyle name="Notas 30 4" xfId="1561" xr:uid="{BAAAF9DF-972C-41D9-AF70-CBFF8259410A}"/>
    <cellStyle name="Notas 30 5" xfId="1261" xr:uid="{F185FED6-923C-4BF3-A5A0-852EF5AD0525}"/>
    <cellStyle name="Notas 31" xfId="946" xr:uid="{00000000-0005-0000-0000-0000B6030000}"/>
    <cellStyle name="Notas 31 2" xfId="1265" xr:uid="{0EACA46D-B6FD-4D85-94B9-02F4893BA2E2}"/>
    <cellStyle name="Notas 31 3" xfId="1266" xr:uid="{10C03B99-603A-4E68-A249-0F9B02272D41}"/>
    <cellStyle name="Notas 31 4" xfId="1562" xr:uid="{36E51DA5-EB41-4C5E-B5FD-5E0E55C2C139}"/>
    <cellStyle name="Notas 31 5" xfId="1264" xr:uid="{843557BF-2991-4064-955D-5BBE70D6388F}"/>
    <cellStyle name="Notas 32" xfId="947" xr:uid="{00000000-0005-0000-0000-0000B7030000}"/>
    <cellStyle name="Notas 32 2" xfId="1268" xr:uid="{03BE7563-3672-4236-99DE-435B95E99C57}"/>
    <cellStyle name="Notas 32 3" xfId="1269" xr:uid="{C3D5A07F-E657-44F0-A6A0-B3EE9A274B50}"/>
    <cellStyle name="Notas 32 4" xfId="1563" xr:uid="{EE798DC6-C89A-41B8-962A-C49B4A836323}"/>
    <cellStyle name="Notas 32 5" xfId="1267" xr:uid="{7A71F209-F4BB-4B81-B4B2-CE0E2EED1438}"/>
    <cellStyle name="Notas 33" xfId="948" xr:uid="{00000000-0005-0000-0000-0000B8030000}"/>
    <cellStyle name="Notas 33 2" xfId="1271" xr:uid="{B51894C2-D2D7-4B1A-96A4-5C7C489F7AAF}"/>
    <cellStyle name="Notas 33 3" xfId="1272" xr:uid="{49F05BC8-2C9B-4575-AF12-8B0E767E91C7}"/>
    <cellStyle name="Notas 33 4" xfId="1564" xr:uid="{453DFAEA-88C6-41E7-8882-F570282416C0}"/>
    <cellStyle name="Notas 33 5" xfId="1270" xr:uid="{7946547C-9EEB-4A0E-B693-E6509D6D1E4D}"/>
    <cellStyle name="Notas 34" xfId="949" xr:uid="{00000000-0005-0000-0000-0000B9030000}"/>
    <cellStyle name="Notas 34 2" xfId="1274" xr:uid="{3034C5A5-01CF-4C71-8D89-FE458727A25C}"/>
    <cellStyle name="Notas 34 3" xfId="1275" xr:uid="{8E4C13CB-B2DF-49EE-AC5A-2F5DC5904FFB}"/>
    <cellStyle name="Notas 34 4" xfId="1565" xr:uid="{2FEEE51F-A3B3-49DF-92A6-3238106265B1}"/>
    <cellStyle name="Notas 34 5" xfId="1273" xr:uid="{6F2F935F-B4B5-4181-8995-9B13B538F2A7}"/>
    <cellStyle name="Notas 35" xfId="950" xr:uid="{00000000-0005-0000-0000-0000BA030000}"/>
    <cellStyle name="Notas 35 2" xfId="1277" xr:uid="{836EF12B-D73D-41E9-A643-F3CFE9EA9A48}"/>
    <cellStyle name="Notas 35 3" xfId="1278" xr:uid="{2CFDCEA5-1F3B-4077-A1A5-6FC86B88F1E0}"/>
    <cellStyle name="Notas 35 4" xfId="1566" xr:uid="{A2B41A64-614D-4827-B2AC-71C631D8D80A}"/>
    <cellStyle name="Notas 35 5" xfId="1276" xr:uid="{501523A9-2415-4C89-8A3D-1CDFAD8745A0}"/>
    <cellStyle name="Notas 36" xfId="951" xr:uid="{00000000-0005-0000-0000-0000BB030000}"/>
    <cellStyle name="Notas 36 2" xfId="1280" xr:uid="{4DD745D7-11F2-4C11-AF90-6497DEA88451}"/>
    <cellStyle name="Notas 36 3" xfId="1281" xr:uid="{C2CD9058-9142-4920-B009-B5EDBA82A3B2}"/>
    <cellStyle name="Notas 36 4" xfId="1567" xr:uid="{CA45BFC3-6CC4-45B9-B384-20A763CCEE27}"/>
    <cellStyle name="Notas 36 5" xfId="1279" xr:uid="{9B914676-F569-4E85-871B-F6C158E69C13}"/>
    <cellStyle name="Notas 37" xfId="952" xr:uid="{00000000-0005-0000-0000-0000BC030000}"/>
    <cellStyle name="Notas 37 2" xfId="1283" xr:uid="{3ECA5867-29E7-4B0D-B335-4224D9E48E70}"/>
    <cellStyle name="Notas 37 3" xfId="1284" xr:uid="{BB71C74F-00EE-4077-A797-87260F407277}"/>
    <cellStyle name="Notas 37 4" xfId="1568" xr:uid="{B23EFE68-139E-42DF-B284-ADC983E36CC8}"/>
    <cellStyle name="Notas 37 5" xfId="1282" xr:uid="{95400033-248F-4DB6-BE2E-7115BF7E703B}"/>
    <cellStyle name="Notas 38" xfId="953" xr:uid="{00000000-0005-0000-0000-0000BD030000}"/>
    <cellStyle name="Notas 38 2" xfId="1286" xr:uid="{E273F506-BB29-4787-B61F-3EFC02F525BD}"/>
    <cellStyle name="Notas 38 3" xfId="1287" xr:uid="{945090FF-C0F0-48C9-A5BD-9C5F5953CCDF}"/>
    <cellStyle name="Notas 38 4" xfId="1569" xr:uid="{54EE5D24-AA35-462B-8907-B3A6158094EC}"/>
    <cellStyle name="Notas 38 5" xfId="1285" xr:uid="{22DD1303-78CB-4BB9-8A78-16C3E4894703}"/>
    <cellStyle name="Notas 39" xfId="954" xr:uid="{00000000-0005-0000-0000-0000BE030000}"/>
    <cellStyle name="Notas 39 2" xfId="1289" xr:uid="{961A8695-3473-4893-A539-EA049073DCB4}"/>
    <cellStyle name="Notas 39 3" xfId="1290" xr:uid="{823FD542-905C-47C7-A5F3-57D683489896}"/>
    <cellStyle name="Notas 39 4" xfId="1570" xr:uid="{70FA0150-ADFE-454D-A34B-7046A1D992A1}"/>
    <cellStyle name="Notas 39 5" xfId="1288" xr:uid="{FBF54F3B-9D33-4617-A0F7-0F07ABE1D4F2}"/>
    <cellStyle name="Notas 4" xfId="955" xr:uid="{00000000-0005-0000-0000-0000BF030000}"/>
    <cellStyle name="Notas 4 2" xfId="1292" xr:uid="{214D1AA1-4EDE-4F80-A190-A7BDD511ECBD}"/>
    <cellStyle name="Notas 4 3" xfId="1293" xr:uid="{38C11E1A-5D67-4778-BF9A-EC2080F56F78}"/>
    <cellStyle name="Notas 4 4" xfId="1571" xr:uid="{2F01CABB-F749-404E-B21B-D281E5DC60DB}"/>
    <cellStyle name="Notas 4 5" xfId="1291" xr:uid="{002DC725-E1CE-4EEA-BE0F-F24336DD4FFF}"/>
    <cellStyle name="Notas 40" xfId="956" xr:uid="{00000000-0005-0000-0000-0000C0030000}"/>
    <cellStyle name="Notas 40 2" xfId="1295" xr:uid="{41F0F7C1-B94A-4A03-A3BD-BD38F350EA1B}"/>
    <cellStyle name="Notas 40 3" xfId="1296" xr:uid="{4A6154FC-F60C-477B-953C-75135BB5E0E9}"/>
    <cellStyle name="Notas 40 4" xfId="1572" xr:uid="{DAA7AF57-0E72-4493-9472-37A8529C04D7}"/>
    <cellStyle name="Notas 40 5" xfId="1294" xr:uid="{99E46E60-76AD-4505-AC79-D647F6C9C319}"/>
    <cellStyle name="Notas 41" xfId="957" xr:uid="{00000000-0005-0000-0000-0000C1030000}"/>
    <cellStyle name="Notas 41 2" xfId="1298" xr:uid="{BD9E5066-2B9D-4EC6-BE44-97DB064095AC}"/>
    <cellStyle name="Notas 41 3" xfId="1299" xr:uid="{DD603550-CC00-4487-95BD-7143C270D6AB}"/>
    <cellStyle name="Notas 41 4" xfId="1573" xr:uid="{4CA531EA-6BF0-4582-AD61-2B63857317B4}"/>
    <cellStyle name="Notas 41 5" xfId="1297" xr:uid="{A52E4150-0ACE-4C72-9EA1-54F15E9A53D6}"/>
    <cellStyle name="Notas 42" xfId="958" xr:uid="{00000000-0005-0000-0000-0000C2030000}"/>
    <cellStyle name="Notas 42 2" xfId="1301" xr:uid="{381570E5-8254-488F-9D44-54A763304DCB}"/>
    <cellStyle name="Notas 42 3" xfId="1302" xr:uid="{8E3D3524-24FA-4CBC-8751-AEEA886AA09F}"/>
    <cellStyle name="Notas 42 4" xfId="1574" xr:uid="{EF76A74A-2515-4C1B-B56A-038E37A8FD56}"/>
    <cellStyle name="Notas 42 5" xfId="1300" xr:uid="{3CE865A0-428D-49DF-BFB5-CB1EE6AC1339}"/>
    <cellStyle name="Notas 43" xfId="959" xr:uid="{00000000-0005-0000-0000-0000C3030000}"/>
    <cellStyle name="Notas 43 2" xfId="1304" xr:uid="{203E1B2F-B6FF-4772-ACC3-F031E6A1E3BD}"/>
    <cellStyle name="Notas 43 3" xfId="1305" xr:uid="{A3C534D4-3084-4E22-8FD9-02D236825A59}"/>
    <cellStyle name="Notas 43 4" xfId="1575" xr:uid="{195E3057-A0DB-4E41-B542-955C62EB5300}"/>
    <cellStyle name="Notas 43 5" xfId="1303" xr:uid="{E8163BBE-EE3D-4690-89A0-96756CE40325}"/>
    <cellStyle name="Notas 44" xfId="960" xr:uid="{00000000-0005-0000-0000-0000C4030000}"/>
    <cellStyle name="Notas 44 2" xfId="1307" xr:uid="{3C250A52-AA99-4282-87B0-85A39932B9C3}"/>
    <cellStyle name="Notas 44 3" xfId="1308" xr:uid="{B9F47019-3EA1-4146-AA11-DAA89825826C}"/>
    <cellStyle name="Notas 44 4" xfId="1576" xr:uid="{F75C4BC2-0340-4A83-AA09-996ACACF3778}"/>
    <cellStyle name="Notas 44 5" xfId="1306" xr:uid="{57693263-F1E2-40C7-A0B4-0F8E044ACA3C}"/>
    <cellStyle name="Notas 45" xfId="961" xr:uid="{00000000-0005-0000-0000-0000C5030000}"/>
    <cellStyle name="Notas 45 2" xfId="1310" xr:uid="{2D409558-1DA4-431A-B60C-299E461F38B5}"/>
    <cellStyle name="Notas 45 3" xfId="1311" xr:uid="{A2C67AC8-09E8-4DD4-8563-1B1B0966EE61}"/>
    <cellStyle name="Notas 45 4" xfId="1577" xr:uid="{5E98C199-925E-4841-B028-667557C32C3D}"/>
    <cellStyle name="Notas 45 5" xfId="1309" xr:uid="{D754B721-3D99-4224-807B-84F23061D4CB}"/>
    <cellStyle name="Notas 46" xfId="962" xr:uid="{00000000-0005-0000-0000-0000C6030000}"/>
    <cellStyle name="Notas 46 2" xfId="1313" xr:uid="{BBD53521-CFFC-4EED-99AF-F26785DD4092}"/>
    <cellStyle name="Notas 46 3" xfId="1314" xr:uid="{DC52DE5E-48AB-4C24-93B8-E2C64D01E8D7}"/>
    <cellStyle name="Notas 46 4" xfId="1578" xr:uid="{A6868A26-020F-4630-B65F-9897B92EAD08}"/>
    <cellStyle name="Notas 46 5" xfId="1312" xr:uid="{37381D49-E70F-4A51-96CA-9D627A2D4BC4}"/>
    <cellStyle name="Notas 47" xfId="963" xr:uid="{00000000-0005-0000-0000-0000C7030000}"/>
    <cellStyle name="Notas 47 2" xfId="1316" xr:uid="{20E9DF0B-D068-4945-A2B1-482506373239}"/>
    <cellStyle name="Notas 47 3" xfId="1317" xr:uid="{E0AEDD6C-0EFF-496E-90AB-562766870FBD}"/>
    <cellStyle name="Notas 47 4" xfId="1579" xr:uid="{15FF8A41-9155-44C4-9E31-E1E9C001731F}"/>
    <cellStyle name="Notas 47 5" xfId="1315" xr:uid="{87B42DC0-A182-4723-BC58-01371AAEF025}"/>
    <cellStyle name="Notas 48" xfId="964" xr:uid="{00000000-0005-0000-0000-0000C8030000}"/>
    <cellStyle name="Notas 48 2" xfId="1319" xr:uid="{CEDDB4CE-1C36-4227-8CE8-AE56E534466E}"/>
    <cellStyle name="Notas 48 3" xfId="1320" xr:uid="{E9F9AA47-6073-41E1-BAEF-380974E29A4F}"/>
    <cellStyle name="Notas 48 4" xfId="1580" xr:uid="{14337F59-143E-4E8B-9004-408BAD6A3DB1}"/>
    <cellStyle name="Notas 48 5" xfId="1318" xr:uid="{7307D796-2224-43A0-B516-6496F000821C}"/>
    <cellStyle name="Notas 49" xfId="965" xr:uid="{00000000-0005-0000-0000-0000C9030000}"/>
    <cellStyle name="Notas 49 2" xfId="1322" xr:uid="{EE9CDF57-25EB-4E47-8F17-08DCA91D8D58}"/>
    <cellStyle name="Notas 49 3" xfId="1323" xr:uid="{5AB2FD6C-01CA-49A0-9E4A-C079FBB6F449}"/>
    <cellStyle name="Notas 49 4" xfId="1581" xr:uid="{50F12308-5098-4B20-8820-56D24046FAB8}"/>
    <cellStyle name="Notas 49 5" xfId="1321" xr:uid="{CD3A082F-9A65-4B7B-90EC-DD9FDA4621A1}"/>
    <cellStyle name="Notas 5" xfId="966" xr:uid="{00000000-0005-0000-0000-0000CA030000}"/>
    <cellStyle name="Notas 5 2" xfId="1325" xr:uid="{9CA0B227-8E4F-4246-918A-9CB363D774E9}"/>
    <cellStyle name="Notas 5 3" xfId="1326" xr:uid="{111C7B5A-98D9-4C09-B26C-23FD970D2D7B}"/>
    <cellStyle name="Notas 5 4" xfId="1582" xr:uid="{33E7BEF9-A9CE-4C34-8C5C-2905D33D0385}"/>
    <cellStyle name="Notas 5 5" xfId="1324" xr:uid="{A90B357A-F958-4EE7-9EA5-7F66408CD132}"/>
    <cellStyle name="Notas 50" xfId="967" xr:uid="{00000000-0005-0000-0000-0000CB030000}"/>
    <cellStyle name="Notas 50 2" xfId="1328" xr:uid="{AEE56DC1-AF97-4F3A-8DDB-5B5F11BECB3E}"/>
    <cellStyle name="Notas 50 3" xfId="1329" xr:uid="{6D5B8208-E871-4D69-A24D-87CBA3F271B1}"/>
    <cellStyle name="Notas 50 4" xfId="1583" xr:uid="{836D4862-C35E-45E4-91BA-3BFCC5702D6C}"/>
    <cellStyle name="Notas 50 5" xfId="1327" xr:uid="{77774E08-F4BE-4286-AF41-7F73905E8A6D}"/>
    <cellStyle name="Notas 51" xfId="968" xr:uid="{00000000-0005-0000-0000-0000CC030000}"/>
    <cellStyle name="Notas 51 2" xfId="1331" xr:uid="{69C9AA08-2D81-4413-8A8B-785BA62C30A7}"/>
    <cellStyle name="Notas 51 3" xfId="1332" xr:uid="{9F48CAB5-E7C9-40DD-B758-811FA8A2634D}"/>
    <cellStyle name="Notas 51 4" xfId="1584" xr:uid="{0DF2E36E-A7D5-46B5-8457-1D124D12315B}"/>
    <cellStyle name="Notas 51 5" xfId="1330" xr:uid="{3594411B-1A42-491A-B9DD-11E46CA5A7E7}"/>
    <cellStyle name="Notas 52" xfId="969" xr:uid="{00000000-0005-0000-0000-0000CD030000}"/>
    <cellStyle name="Notas 52 2" xfId="1334" xr:uid="{974DF81A-6ABB-4142-B792-B8F413ECEC00}"/>
    <cellStyle name="Notas 52 3" xfId="1335" xr:uid="{FB624ADE-CAE4-4E2C-8309-F6244063D1E1}"/>
    <cellStyle name="Notas 52 4" xfId="1585" xr:uid="{45C5A226-1D57-4D44-9614-4AB5F4CD23BE}"/>
    <cellStyle name="Notas 52 5" xfId="1333" xr:uid="{F2E76070-6CF6-4DFD-B141-D305032C1F7C}"/>
    <cellStyle name="Notas 53" xfId="970" xr:uid="{00000000-0005-0000-0000-0000CE030000}"/>
    <cellStyle name="Notas 53 2" xfId="1337" xr:uid="{E6F647FE-3851-44FE-AFA5-FE3AB4839DBE}"/>
    <cellStyle name="Notas 53 3" xfId="1338" xr:uid="{5F89591E-BFB0-47C0-9C4A-0FCDD0437B63}"/>
    <cellStyle name="Notas 53 4" xfId="1586" xr:uid="{BE4CDFFB-54F9-4221-AC67-8CC2626B39D2}"/>
    <cellStyle name="Notas 53 5" xfId="1336" xr:uid="{B11313DC-E81B-4384-B42D-EB92325EF057}"/>
    <cellStyle name="Notas 54" xfId="971" xr:uid="{00000000-0005-0000-0000-0000CF030000}"/>
    <cellStyle name="Notas 54 2" xfId="1340" xr:uid="{A2DC82D7-6C85-4F4C-B46C-39DDB860DA37}"/>
    <cellStyle name="Notas 54 3" xfId="1341" xr:uid="{7E5BC897-70F0-4543-93E0-A32FB0159000}"/>
    <cellStyle name="Notas 54 4" xfId="1587" xr:uid="{6D1D4A50-805D-4B70-A854-7A728192C94C}"/>
    <cellStyle name="Notas 54 5" xfId="1339" xr:uid="{926978FA-C4A5-4A53-BF17-59827FBB61AE}"/>
    <cellStyle name="Notas 55" xfId="972" xr:uid="{00000000-0005-0000-0000-0000D0030000}"/>
    <cellStyle name="Notas 55 2" xfId="1343" xr:uid="{DED602CA-64A7-4CD0-9DB0-AC2964561660}"/>
    <cellStyle name="Notas 55 3" xfId="1344" xr:uid="{CCFC4143-E038-46C2-A3E8-AFB405DC1A57}"/>
    <cellStyle name="Notas 55 4" xfId="1588" xr:uid="{ACF4460E-B89F-4A7F-BECB-98477847CFE7}"/>
    <cellStyle name="Notas 55 5" xfId="1342" xr:uid="{38DDA9C8-67CB-41B9-B756-4CEF8DD5D8DC}"/>
    <cellStyle name="Notas 56" xfId="973" xr:uid="{00000000-0005-0000-0000-0000D1030000}"/>
    <cellStyle name="Notas 56 2" xfId="1346" xr:uid="{94F2B3E3-FFA6-45A4-B5C7-933D7E7F4855}"/>
    <cellStyle name="Notas 56 3" xfId="1347" xr:uid="{6895E525-94A6-4EF4-BBFC-DB70A28D5D7B}"/>
    <cellStyle name="Notas 56 4" xfId="1589" xr:uid="{84A53CF3-4E8B-48E5-A138-79D7850A6DAE}"/>
    <cellStyle name="Notas 56 5" xfId="1345" xr:uid="{9E68F1AB-7C63-40AE-B3E6-CD19515FF98D}"/>
    <cellStyle name="Notas 57" xfId="974" xr:uid="{00000000-0005-0000-0000-0000D2030000}"/>
    <cellStyle name="Notas 57 2" xfId="1349" xr:uid="{B80D7667-F743-4093-852A-5373BEF8486B}"/>
    <cellStyle name="Notas 57 3" xfId="1350" xr:uid="{45262B24-84B2-4E32-B556-3F3C4AB2B67A}"/>
    <cellStyle name="Notas 57 4" xfId="1590" xr:uid="{CF656F60-34AB-437A-8BAF-25E522D8415D}"/>
    <cellStyle name="Notas 57 5" xfId="1348" xr:uid="{38325499-0896-49C2-9E0A-55AAEB73A94A}"/>
    <cellStyle name="Notas 58" xfId="975" xr:uid="{00000000-0005-0000-0000-0000D3030000}"/>
    <cellStyle name="Notas 58 2" xfId="1352" xr:uid="{4C7FA147-1B60-47BA-B992-6F409F5663C2}"/>
    <cellStyle name="Notas 58 3" xfId="1353" xr:uid="{9DD835ED-2ECA-4457-BD91-BC4E1A9331E0}"/>
    <cellStyle name="Notas 58 4" xfId="1591" xr:uid="{5691CB35-9594-42C2-86FB-7E80773302DD}"/>
    <cellStyle name="Notas 58 5" xfId="1351" xr:uid="{E335FC43-F3E7-4144-81DD-8C2A8290236F}"/>
    <cellStyle name="Notas 59" xfId="976" xr:uid="{00000000-0005-0000-0000-0000D4030000}"/>
    <cellStyle name="Notas 59 2" xfId="1355" xr:uid="{39D8EE3D-6349-4E25-9E15-0CD934FED319}"/>
    <cellStyle name="Notas 59 3" xfId="1356" xr:uid="{7ED04447-AB14-4592-AA8D-6C8FF8C28BAD}"/>
    <cellStyle name="Notas 59 4" xfId="1592" xr:uid="{3358C7E2-9A41-42D8-AB1E-95F1E8D10D7E}"/>
    <cellStyle name="Notas 59 5" xfId="1354" xr:uid="{1BC41F8D-FE8F-4639-92A5-5011BC4A0A01}"/>
    <cellStyle name="Notas 6" xfId="977" xr:uid="{00000000-0005-0000-0000-0000D5030000}"/>
    <cellStyle name="Notas 6 2" xfId="1358" xr:uid="{A1FF55D1-BB98-498F-B013-2FEB4073E7AD}"/>
    <cellStyle name="Notas 6 3" xfId="1359" xr:uid="{FFEF70D4-B22B-4B6E-9919-FE76406168FF}"/>
    <cellStyle name="Notas 6 4" xfId="1593" xr:uid="{B75EACB5-556F-4424-90C8-E7DC4F11B0EE}"/>
    <cellStyle name="Notas 6 5" xfId="1357" xr:uid="{9AC71243-3101-4DDE-B19F-BF72903A6277}"/>
    <cellStyle name="Notas 60" xfId="978" xr:uid="{00000000-0005-0000-0000-0000D6030000}"/>
    <cellStyle name="Notas 60 2" xfId="1361" xr:uid="{79CD35FB-B58D-466F-8EB3-9BA05E89236A}"/>
    <cellStyle name="Notas 60 3" xfId="1362" xr:uid="{AD652152-96B7-4BD6-83AC-85FB14A520E2}"/>
    <cellStyle name="Notas 60 4" xfId="1594" xr:uid="{D7D51E37-DD92-4EC2-B846-DA241733FE40}"/>
    <cellStyle name="Notas 60 5" xfId="1360" xr:uid="{DD07EF7F-E892-4FD1-897B-C77ABE5B2561}"/>
    <cellStyle name="Notas 61" xfId="979" xr:uid="{00000000-0005-0000-0000-0000D7030000}"/>
    <cellStyle name="Notas 61 2" xfId="1364" xr:uid="{1DFE40FC-A238-4337-AFC3-C4C2301B736E}"/>
    <cellStyle name="Notas 61 3" xfId="1365" xr:uid="{7AED200B-8000-4297-BC39-AB69E056341D}"/>
    <cellStyle name="Notas 61 4" xfId="1595" xr:uid="{7EC81F5B-6327-4372-92E6-B44CBC29990D}"/>
    <cellStyle name="Notas 61 5" xfId="1363" xr:uid="{0CC88E08-8C3B-459C-8348-A57EA61AE9B3}"/>
    <cellStyle name="Notas 62" xfId="980" xr:uid="{00000000-0005-0000-0000-0000D8030000}"/>
    <cellStyle name="Notas 62 2" xfId="1367" xr:uid="{2EA3A936-7DA8-451E-8464-1C6E2F5041EB}"/>
    <cellStyle name="Notas 62 3" xfId="1368" xr:uid="{E9F46567-CFC9-4BB4-A44C-0A6076831698}"/>
    <cellStyle name="Notas 62 4" xfId="1596" xr:uid="{ACF22E9A-73F9-48D6-BEEA-623428FA8AEF}"/>
    <cellStyle name="Notas 62 5" xfId="1366" xr:uid="{9ED00319-20F0-4FC2-B5ED-661C86EAA871}"/>
    <cellStyle name="Notas 63" xfId="981" xr:uid="{00000000-0005-0000-0000-0000D9030000}"/>
    <cellStyle name="Notas 63 2" xfId="1370" xr:uid="{AF2926E9-CA48-4DBF-934F-7A634147EF9D}"/>
    <cellStyle name="Notas 63 3" xfId="1371" xr:uid="{3CE3BDE5-9DEF-48CA-9C92-45C530DD08A1}"/>
    <cellStyle name="Notas 63 4" xfId="1597" xr:uid="{18F15D9C-FB16-4702-BC4A-1C500C0CBAF1}"/>
    <cellStyle name="Notas 63 5" xfId="1369" xr:uid="{E62E76FE-B931-4F93-9A0F-227B7E53D7F3}"/>
    <cellStyle name="Notas 64" xfId="982" xr:uid="{00000000-0005-0000-0000-0000DA030000}"/>
    <cellStyle name="Notas 64 2" xfId="1373" xr:uid="{D70876EC-BEFF-451D-96D7-8190DD9A477B}"/>
    <cellStyle name="Notas 64 3" xfId="1374" xr:uid="{82D3EC4F-FCAB-479A-A90C-71BAE65B4851}"/>
    <cellStyle name="Notas 64 4" xfId="1598" xr:uid="{CBDDD1B4-721A-4B0D-9253-A42B2377FEA2}"/>
    <cellStyle name="Notas 64 5" xfId="1372" xr:uid="{E33C461B-68C9-4D56-ABD9-103E5C38A9B8}"/>
    <cellStyle name="Notas 65" xfId="983" xr:uid="{00000000-0005-0000-0000-0000DB030000}"/>
    <cellStyle name="Notas 65 2" xfId="1376" xr:uid="{C606C8AF-8379-4ED6-B7AC-3A7DE21B6EFA}"/>
    <cellStyle name="Notas 65 3" xfId="1377" xr:uid="{D9480A36-A86B-455A-AB45-37F298AB63A6}"/>
    <cellStyle name="Notas 65 4" xfId="1599" xr:uid="{29B4E69B-EFFE-4F31-A162-DD9A17CF4638}"/>
    <cellStyle name="Notas 65 5" xfId="1375" xr:uid="{2CCAF523-4DFD-4B61-81E1-319E8CC7E471}"/>
    <cellStyle name="Notas 66" xfId="984" xr:uid="{00000000-0005-0000-0000-0000DC030000}"/>
    <cellStyle name="Notas 66 2" xfId="1379" xr:uid="{4CDF0457-2A1E-43B5-9ED9-6214F7AA1DFD}"/>
    <cellStyle name="Notas 66 3" xfId="1380" xr:uid="{5153DA10-C8FB-43E6-89A6-AEEE4AE984AE}"/>
    <cellStyle name="Notas 66 4" xfId="1600" xr:uid="{8B729118-E012-418C-B317-D7357536CF88}"/>
    <cellStyle name="Notas 66 5" xfId="1378" xr:uid="{E1BD573F-F03E-4600-AD3E-F2CF51405357}"/>
    <cellStyle name="Notas 67" xfId="985" xr:uid="{00000000-0005-0000-0000-0000DD030000}"/>
    <cellStyle name="Notas 67 2" xfId="1382" xr:uid="{68559723-7358-4DD4-B88F-2BF6549D064C}"/>
    <cellStyle name="Notas 67 3" xfId="1383" xr:uid="{5E53FD0C-3218-40D4-B7F3-DE4EDECDB032}"/>
    <cellStyle name="Notas 67 4" xfId="1601" xr:uid="{481761B1-31CA-4926-A8CE-6C2A0C651A88}"/>
    <cellStyle name="Notas 67 5" xfId="1381" xr:uid="{B63B29E6-0486-4309-A201-B1B73041AE7F}"/>
    <cellStyle name="Notas 68" xfId="986" xr:uid="{00000000-0005-0000-0000-0000DE030000}"/>
    <cellStyle name="Notas 68 2" xfId="1385" xr:uid="{A44077D6-8CCC-462E-8A20-536A2393E268}"/>
    <cellStyle name="Notas 68 3" xfId="1386" xr:uid="{F1C629AA-678A-44B7-9814-8200709E3E61}"/>
    <cellStyle name="Notas 68 4" xfId="1602" xr:uid="{5B49D3CD-325C-4B58-96F8-94F8218B6278}"/>
    <cellStyle name="Notas 68 5" xfId="1384" xr:uid="{90B6BCFF-3A68-4CE1-AD3A-8DD9AB7B2C7D}"/>
    <cellStyle name="Notas 69" xfId="987" xr:uid="{00000000-0005-0000-0000-0000DF030000}"/>
    <cellStyle name="Notas 69 2" xfId="1388" xr:uid="{4FFE7E89-EE69-4B71-A52B-0CC8A421DE84}"/>
    <cellStyle name="Notas 69 3" xfId="1389" xr:uid="{026FE72C-CF9A-4B00-877F-98E9E1CED08C}"/>
    <cellStyle name="Notas 69 4" xfId="1603" xr:uid="{AE349B14-58FD-4553-87E5-A22E04A58EF9}"/>
    <cellStyle name="Notas 69 5" xfId="1387" xr:uid="{D668A66C-8F9B-4693-A928-6D9E01A32D8F}"/>
    <cellStyle name="Notas 7" xfId="988" xr:uid="{00000000-0005-0000-0000-0000E0030000}"/>
    <cellStyle name="Notas 7 2" xfId="1391" xr:uid="{DF7A3E98-6BA2-43A4-9F88-4B2183BC810E}"/>
    <cellStyle name="Notas 7 3" xfId="1392" xr:uid="{78F91A10-FD17-4DB7-B7EF-988445777DAF}"/>
    <cellStyle name="Notas 7 4" xfId="1604" xr:uid="{57B20B95-49E5-4BC1-A643-F36CA9575F38}"/>
    <cellStyle name="Notas 7 5" xfId="1390" xr:uid="{D1754F43-309C-4D42-8AF4-39842C30D2EF}"/>
    <cellStyle name="Notas 70" xfId="989" xr:uid="{00000000-0005-0000-0000-0000E1030000}"/>
    <cellStyle name="Notas 70 2" xfId="1394" xr:uid="{4FF022D4-DD16-4C5E-BD3A-FD1BD1C7BA92}"/>
    <cellStyle name="Notas 70 3" xfId="1395" xr:uid="{659CADC7-8003-4CF0-B7C9-83B51A308270}"/>
    <cellStyle name="Notas 70 4" xfId="1605" xr:uid="{18781930-5F90-4AA5-AFFF-B26505F9C117}"/>
    <cellStyle name="Notas 70 5" xfId="1393" xr:uid="{9014C388-B710-4454-80B2-36EF229D77F5}"/>
    <cellStyle name="Notas 71" xfId="990" xr:uid="{00000000-0005-0000-0000-0000E2030000}"/>
    <cellStyle name="Notas 71 2" xfId="1397" xr:uid="{04865847-051C-4FC8-9164-24345B030DF6}"/>
    <cellStyle name="Notas 71 3" xfId="1398" xr:uid="{DF1141D7-EB41-482A-AA47-DAC2E33363E5}"/>
    <cellStyle name="Notas 71 4" xfId="1606" xr:uid="{6644F027-B963-463E-9D4A-50439BF98A11}"/>
    <cellStyle name="Notas 71 5" xfId="1396" xr:uid="{ECC399C4-034A-4461-BA99-2E6E8E0B99EF}"/>
    <cellStyle name="Notas 72" xfId="991" xr:uid="{00000000-0005-0000-0000-0000E3030000}"/>
    <cellStyle name="Notas 72 2" xfId="1400" xr:uid="{8AD45AE8-ED95-4FDB-8B15-2FD5C0DF2CAC}"/>
    <cellStyle name="Notas 72 3" xfId="1401" xr:uid="{8ED7605A-CBCC-48CE-82E4-EDA169A8001A}"/>
    <cellStyle name="Notas 72 4" xfId="1607" xr:uid="{D38B05CA-B69F-429A-BA29-7AAD77AA7E50}"/>
    <cellStyle name="Notas 72 5" xfId="1399" xr:uid="{FDF3E054-1EC0-428B-A446-EC8B19068F20}"/>
    <cellStyle name="Notas 73" xfId="992" xr:uid="{00000000-0005-0000-0000-0000E4030000}"/>
    <cellStyle name="Notas 73 2" xfId="1403" xr:uid="{49864899-CFCB-456D-B86E-991709949043}"/>
    <cellStyle name="Notas 73 3" xfId="1404" xr:uid="{3217F22A-8768-4F3F-B240-048B4E7F1BA4}"/>
    <cellStyle name="Notas 73 4" xfId="1608" xr:uid="{C9555005-94D9-4C95-B793-CA146C67B049}"/>
    <cellStyle name="Notas 73 5" xfId="1402" xr:uid="{101DA11F-0C8E-44B5-91D8-D8E5E865F706}"/>
    <cellStyle name="Notas 74" xfId="993" xr:uid="{00000000-0005-0000-0000-0000E5030000}"/>
    <cellStyle name="Notas 74 2" xfId="1406" xr:uid="{CC8FF040-D023-4275-87BE-6601A63C0D69}"/>
    <cellStyle name="Notas 74 3" xfId="1407" xr:uid="{EF6F2F51-D88E-4E64-91AB-C51D61E2FA7E}"/>
    <cellStyle name="Notas 74 4" xfId="1609" xr:uid="{046B48D2-B5F2-4B5C-A471-79688249DF57}"/>
    <cellStyle name="Notas 74 5" xfId="1405" xr:uid="{3C65D0EA-CBE2-4540-BCF1-D050F0E0B9E9}"/>
    <cellStyle name="Notas 75" xfId="994" xr:uid="{00000000-0005-0000-0000-0000E6030000}"/>
    <cellStyle name="Notas 75 2" xfId="1409" xr:uid="{2181A93E-6AB0-43A1-B790-FC51FB9A3F12}"/>
    <cellStyle name="Notas 75 3" xfId="1410" xr:uid="{52B842D8-A0EE-4E22-8598-D2E79E1D8990}"/>
    <cellStyle name="Notas 75 4" xfId="1610" xr:uid="{F771343A-2D73-4130-B108-F60D85EC2017}"/>
    <cellStyle name="Notas 75 5" xfId="1408" xr:uid="{B2B21CA0-E1D0-4CC4-9BE5-30190ACC5C11}"/>
    <cellStyle name="Notas 76" xfId="995" xr:uid="{00000000-0005-0000-0000-0000E7030000}"/>
    <cellStyle name="Notas 76 2" xfId="1412" xr:uid="{13CD67DF-A651-4FB5-AFFF-796B85E39AB1}"/>
    <cellStyle name="Notas 76 3" xfId="1413" xr:uid="{08E420B4-CB76-4EEB-999A-1A03B5FFC68D}"/>
    <cellStyle name="Notas 76 4" xfId="1611" xr:uid="{96AC96AA-3704-4825-9E1E-8B99E1574D6C}"/>
    <cellStyle name="Notas 76 5" xfId="1411" xr:uid="{04FF6ED1-0015-4069-9FD6-BA1D453C0ED3}"/>
    <cellStyle name="Notas 77" xfId="996" xr:uid="{00000000-0005-0000-0000-0000E8030000}"/>
    <cellStyle name="Notas 77 2" xfId="1415" xr:uid="{9D48DE00-31ED-4637-859C-38E9F6662BE3}"/>
    <cellStyle name="Notas 77 3" xfId="1416" xr:uid="{C41B0123-193B-470B-B8FE-B3E949441328}"/>
    <cellStyle name="Notas 77 4" xfId="1612" xr:uid="{09BE8678-2C1B-4DD4-8AA1-73F134F26BAD}"/>
    <cellStyle name="Notas 77 5" xfId="1414" xr:uid="{0DAFC383-F4DC-46D5-B720-BE9451FAE732}"/>
    <cellStyle name="Notas 78" xfId="997" xr:uid="{00000000-0005-0000-0000-0000E9030000}"/>
    <cellStyle name="Notas 78 2" xfId="1418" xr:uid="{ABCC28A7-E67D-4D4C-987E-025CBFB1D867}"/>
    <cellStyle name="Notas 78 3" xfId="1419" xr:uid="{BED211A1-C0D3-4A54-B432-4ECE6461712C}"/>
    <cellStyle name="Notas 78 4" xfId="1613" xr:uid="{6E9C137B-2A11-444C-B1F6-2E1ED557120E}"/>
    <cellStyle name="Notas 78 5" xfId="1417" xr:uid="{429B33E0-95C5-452B-9ACF-991783193CB2}"/>
    <cellStyle name="Notas 79" xfId="998" xr:uid="{00000000-0005-0000-0000-0000EA030000}"/>
    <cellStyle name="Notas 79 2" xfId="1421" xr:uid="{AC654597-FBB8-4E1B-A2E8-6FCC5E620F0C}"/>
    <cellStyle name="Notas 79 3" xfId="1422" xr:uid="{1C3DD82C-F2D3-4A06-93D0-959AFE78F092}"/>
    <cellStyle name="Notas 79 4" xfId="1614" xr:uid="{7CCC2944-CC8B-4B5D-8787-8CA107A96322}"/>
    <cellStyle name="Notas 79 5" xfId="1420" xr:uid="{E05DB748-0878-43CA-851C-18CD0B9E8D19}"/>
    <cellStyle name="Notas 8" xfId="999" xr:uid="{00000000-0005-0000-0000-0000EB030000}"/>
    <cellStyle name="Notas 8 2" xfId="1424" xr:uid="{14C79A5B-EEB2-4CB0-B6AB-C9B480910AE1}"/>
    <cellStyle name="Notas 8 3" xfId="1425" xr:uid="{EC391C37-6CAF-4CD6-A863-84362A5533D4}"/>
    <cellStyle name="Notas 8 4" xfId="1615" xr:uid="{757A14D5-9348-4182-BDC0-2A5BDCC44736}"/>
    <cellStyle name="Notas 8 5" xfId="1423" xr:uid="{90FFAD79-F971-4C15-B7A9-0EBCE87D3E82}"/>
    <cellStyle name="Notas 80" xfId="1000" xr:uid="{00000000-0005-0000-0000-0000EC030000}"/>
    <cellStyle name="Notas 80 2" xfId="1427" xr:uid="{1919C76A-E4AE-4AFC-8ABC-2C440BD6316B}"/>
    <cellStyle name="Notas 80 3" xfId="1428" xr:uid="{79A8CD9D-683F-46F3-B82C-67F3694F2B4D}"/>
    <cellStyle name="Notas 80 4" xfId="1616" xr:uid="{C7CF678C-083F-4AB3-BF25-6D2128EDE761}"/>
    <cellStyle name="Notas 80 5" xfId="1426" xr:uid="{63959A3B-2BE4-44BE-A072-6251F3C61AC7}"/>
    <cellStyle name="Notas 81" xfId="1001" xr:uid="{00000000-0005-0000-0000-0000ED030000}"/>
    <cellStyle name="Notas 81 2" xfId="1430" xr:uid="{D073AE65-B20B-4052-9FC2-7EEDE78942CB}"/>
    <cellStyle name="Notas 81 3" xfId="1431" xr:uid="{710256C4-49CE-4E99-B6C1-E8EC0CD0A687}"/>
    <cellStyle name="Notas 81 4" xfId="1617" xr:uid="{6D1482F0-982B-4411-8F09-785C09C3EA40}"/>
    <cellStyle name="Notas 81 5" xfId="1429" xr:uid="{C264FE41-1825-4E9C-A6E1-0848FA273DF9}"/>
    <cellStyle name="Notas 82" xfId="1002" xr:uid="{00000000-0005-0000-0000-0000EE030000}"/>
    <cellStyle name="Notas 82 2" xfId="1433" xr:uid="{48D06576-9E6C-486D-BF6B-49E88C65A492}"/>
    <cellStyle name="Notas 82 3" xfId="1434" xr:uid="{4DD84FFC-E8D0-4ED6-AA61-F8FFFB3941D5}"/>
    <cellStyle name="Notas 82 4" xfId="1618" xr:uid="{16EF82CE-8B3A-4FA3-A44D-E716B4453192}"/>
    <cellStyle name="Notas 82 5" xfId="1432" xr:uid="{21E2EF33-B27D-4F5E-8777-B08E9D05EA97}"/>
    <cellStyle name="Notas 83" xfId="1003" xr:uid="{00000000-0005-0000-0000-0000EF030000}"/>
    <cellStyle name="Notas 83 2" xfId="1436" xr:uid="{AF01D704-2D54-40CF-A6FF-167B7D83E7A3}"/>
    <cellStyle name="Notas 83 3" xfId="1437" xr:uid="{B9CCB281-9309-4E05-94CC-15D52E9CE8BE}"/>
    <cellStyle name="Notas 83 4" xfId="1619" xr:uid="{5D638BF9-F6F8-46B1-8FF6-05143321269F}"/>
    <cellStyle name="Notas 83 5" xfId="1435" xr:uid="{93B31986-99F9-4F69-8267-39015663C0C1}"/>
    <cellStyle name="Notas 84" xfId="1004" xr:uid="{00000000-0005-0000-0000-0000F0030000}"/>
    <cellStyle name="Notas 84 2" xfId="1439" xr:uid="{7E9D9A56-59A1-4E28-B4FB-C1FEC913C233}"/>
    <cellStyle name="Notas 84 3" xfId="1440" xr:uid="{4DE6494C-37E5-44D0-804A-C49F851F4975}"/>
    <cellStyle name="Notas 84 4" xfId="1620" xr:uid="{A9A8D62B-2AA2-444B-9FC9-7F8369A60D1B}"/>
    <cellStyle name="Notas 84 5" xfId="1438" xr:uid="{410A1661-84AE-4A98-917D-B50183C10141}"/>
    <cellStyle name="Notas 85" xfId="1005" xr:uid="{00000000-0005-0000-0000-0000F1030000}"/>
    <cellStyle name="Notas 85 2" xfId="1442" xr:uid="{82CECC8F-4EB5-407A-A94F-1DEA1FA7D764}"/>
    <cellStyle name="Notas 85 3" xfId="1443" xr:uid="{EC9C0826-7228-48D8-88DD-7CFBEA5A1598}"/>
    <cellStyle name="Notas 85 4" xfId="1621" xr:uid="{2FCC11A4-D89D-401A-8544-F0D98192B813}"/>
    <cellStyle name="Notas 85 5" xfId="1441" xr:uid="{398290B5-E47F-4767-ACA4-C4A15A8B618D}"/>
    <cellStyle name="Notas 86" xfId="1006" xr:uid="{00000000-0005-0000-0000-0000F2030000}"/>
    <cellStyle name="Notas 86 2" xfId="1445" xr:uid="{F7D775D9-26DA-44EC-9558-17CE19757FBE}"/>
    <cellStyle name="Notas 86 3" xfId="1446" xr:uid="{505DFB09-5262-48A8-A875-B18AB86A7B0C}"/>
    <cellStyle name="Notas 86 4" xfId="1622" xr:uid="{B3C70469-9209-4F39-9B81-0BA0CE0D56EA}"/>
    <cellStyle name="Notas 86 5" xfId="1444" xr:uid="{31885816-7E2C-4AF8-9E03-252B8E378D39}"/>
    <cellStyle name="Notas 87" xfId="1007" xr:uid="{00000000-0005-0000-0000-0000F3030000}"/>
    <cellStyle name="Notas 87 2" xfId="1448" xr:uid="{5DD5F713-826B-4165-9F95-C513093ED919}"/>
    <cellStyle name="Notas 87 3" xfId="1449" xr:uid="{6CBCA5E7-AA5A-4555-ACF7-791A197B6A61}"/>
    <cellStyle name="Notas 87 4" xfId="1623" xr:uid="{EF40C94C-AF43-4CD3-9375-0A4023913D2B}"/>
    <cellStyle name="Notas 87 5" xfId="1447" xr:uid="{97542D5D-8E19-44A6-B73B-28FE5B599E76}"/>
    <cellStyle name="Notas 88" xfId="1008" xr:uid="{00000000-0005-0000-0000-0000F4030000}"/>
    <cellStyle name="Notas 88 2" xfId="1451" xr:uid="{2C7C1DDC-A2D1-4546-8F97-68D5412E990F}"/>
    <cellStyle name="Notas 88 3" xfId="1452" xr:uid="{4AB95C58-F1A4-4D18-A201-888173DF8FC7}"/>
    <cellStyle name="Notas 88 4" xfId="1624" xr:uid="{F83D8C26-0D04-433B-9A25-6593C7579FA2}"/>
    <cellStyle name="Notas 88 5" xfId="1450" xr:uid="{F64AEAAD-BA0A-49EB-90CC-302FCDB76C05}"/>
    <cellStyle name="Notas 89" xfId="1009" xr:uid="{00000000-0005-0000-0000-0000F5030000}"/>
    <cellStyle name="Notas 89 2" xfId="1454" xr:uid="{C824F294-51F8-469D-AB2E-4F1DF0FD9A00}"/>
    <cellStyle name="Notas 89 3" xfId="1455" xr:uid="{D7930094-51C0-42DD-8C15-A1A21BBB170F}"/>
    <cellStyle name="Notas 89 4" xfId="1625" xr:uid="{679B89EB-2E03-4FB2-A9E6-D3D538243535}"/>
    <cellStyle name="Notas 89 5" xfId="1453" xr:uid="{0A4F4198-5DCC-418A-918F-40AB83B13B3A}"/>
    <cellStyle name="Notas 9" xfId="1010" xr:uid="{00000000-0005-0000-0000-0000F6030000}"/>
    <cellStyle name="Notas 9 2" xfId="1457" xr:uid="{6D6ADDFA-B89F-4989-BC0F-1DE6D220CD5A}"/>
    <cellStyle name="Notas 9 3" xfId="1458" xr:uid="{09381542-D0B4-4598-99C8-21D2EAE1B5C5}"/>
    <cellStyle name="Notas 9 4" xfId="1626" xr:uid="{F6056208-5ED9-4736-99C8-8703D9064B9A}"/>
    <cellStyle name="Notas 9 5" xfId="1456" xr:uid="{7CF67639-C7CF-4F5C-A689-CCF3CD63493F}"/>
    <cellStyle name="Porcentaje" xfId="3" builtinId="5"/>
    <cellStyle name="Porcentaje 2" xfId="1011" xr:uid="{00000000-0005-0000-0000-0000F8030000}"/>
    <cellStyle name="Porcentaje 2 2" xfId="1012" xr:uid="{00000000-0005-0000-0000-0000F9030000}"/>
    <cellStyle name="Porcentaje 2 2 2" xfId="1460" xr:uid="{907F7FF5-03E8-4F7E-A214-14A0D8600DE7}"/>
    <cellStyle name="Porcentaje 2 2 3" xfId="1461" xr:uid="{55755721-60AF-416F-AE64-203704E87E85}"/>
    <cellStyle name="Porcentaje 2 2 4" xfId="1627" xr:uid="{D1403277-269D-4A36-9487-DE109D710991}"/>
    <cellStyle name="Porcentaje 2 2 5" xfId="1459" xr:uid="{45AF4850-14D0-46A1-865F-5266E0892AF4}"/>
    <cellStyle name="Porcentaje 2 3" xfId="1462" xr:uid="{173305E0-6B47-4596-BED8-16385F69C976}"/>
    <cellStyle name="Porcentaje 2 4" xfId="1463" xr:uid="{65A2A4E7-F053-4C47-BCC7-4C9BE9249778}"/>
    <cellStyle name="Porcentaje 2 5" xfId="1628" xr:uid="{82479040-3A6E-4C40-B70F-0EF95D33E3A8}"/>
    <cellStyle name="Porcentaje 2 6" xfId="1629" xr:uid="{C93FE362-CEEA-4D7A-A0A6-884CE5DCBC1B}"/>
    <cellStyle name="Porcentaje 2 7" xfId="1651" xr:uid="{7D21C368-F7B0-49F7-9306-81DDB414B4E6}"/>
    <cellStyle name="Porcentaje 2 8" xfId="1079" xr:uid="{516298CA-FD9E-4228-A2DB-88E25DDCD660}"/>
    <cellStyle name="Porcentaje 3" xfId="1013" xr:uid="{00000000-0005-0000-0000-0000FA030000}"/>
    <cellStyle name="Porcentaje 3 2" xfId="1465" xr:uid="{4D8EE8F0-16E6-4417-BCC0-EB62F7B953F2}"/>
    <cellStyle name="Porcentaje 3 2 2" xfId="1014" xr:uid="{00000000-0005-0000-0000-0000FB030000}"/>
    <cellStyle name="Porcentaje 3 3" xfId="1466" xr:uid="{DF5033AC-DE2A-4F61-BADE-F569616EF74F}"/>
    <cellStyle name="Porcentaje 3 4" xfId="1630" xr:uid="{8D6E8C55-671F-48D6-8210-606A3411C21D}"/>
    <cellStyle name="Porcentaje 3 5" xfId="1653" xr:uid="{37688ABC-B074-4F19-B3E2-751E7F7D7C2C}"/>
    <cellStyle name="Porcentaje 3 6" xfId="1464" xr:uid="{70D6421B-72BA-487D-AC2B-EBCABA5594CB}"/>
    <cellStyle name="Porcentaje 4" xfId="1467" xr:uid="{9E16421E-5D1F-4F9B-8F49-4EE616893A82}"/>
    <cellStyle name="Porcentaje 5" xfId="1015" xr:uid="{00000000-0005-0000-0000-0000FC030000}"/>
    <cellStyle name="Porcentaje 5 2" xfId="1468" xr:uid="{3687862E-E3F6-418E-9021-58B0DB157C12}"/>
    <cellStyle name="Porcentaje 6" xfId="1469" xr:uid="{F1ACD5F3-C5F5-4764-9E7D-ED4CAC41014B}"/>
    <cellStyle name="Porcentaje 7" xfId="1631" xr:uid="{DA2FB410-9A8F-4208-976F-28CDEE6B0710}"/>
    <cellStyle name="Porcentual 2" xfId="1016" xr:uid="{00000000-0005-0000-0000-0000FD030000}"/>
    <cellStyle name="Porcentual 2 2" xfId="1471" xr:uid="{5D891410-6406-4781-901B-6A0B0D23203F}"/>
    <cellStyle name="Porcentual 2 3" xfId="1472" xr:uid="{69B69875-492D-4FFE-BC08-60F517273F76}"/>
    <cellStyle name="Porcentual 2 4" xfId="1632" xr:uid="{1B1EB2B6-5654-456A-95E4-058A03B35C91}"/>
    <cellStyle name="Porcentual 2 5" xfId="1646" xr:uid="{782DF777-8CBC-4682-8752-DC56B99D1E00}"/>
    <cellStyle name="Porcentual 2 6" xfId="1470" xr:uid="{3D6A3FD7-9DA4-4E74-BC7C-F69D5D41D8B2}"/>
    <cellStyle name="Porcentual 3" xfId="1017" xr:uid="{00000000-0005-0000-0000-0000FE030000}"/>
    <cellStyle name="Porcentual 3 2" xfId="1474" xr:uid="{05D3EEF0-33CA-4F23-B705-C4AC671C6D0B}"/>
    <cellStyle name="Porcentual 3 3" xfId="1475" xr:uid="{CF2308A1-4DFF-454D-82ED-188E4AE6317A}"/>
    <cellStyle name="Porcentual 3 4" xfId="1633" xr:uid="{202EAA2D-C14B-4561-8749-1CB6B99B5A26}"/>
    <cellStyle name="Porcentual 3 5" xfId="1473" xr:uid="{F23B87D8-32E2-4E95-A17C-C0A461F278F8}"/>
    <cellStyle name="Salida" xfId="1035" builtinId="21" customBuiltin="1"/>
    <cellStyle name="Texto de advertencia" xfId="1039" builtinId="11" customBuiltin="1"/>
    <cellStyle name="Texto explicativo" xfId="1041" builtinId="53" customBuiltin="1"/>
    <cellStyle name="Título" xfId="1026" builtinId="15" customBuiltin="1"/>
    <cellStyle name="Título 2" xfId="1028" builtinId="17" customBuiltin="1"/>
    <cellStyle name="Título 3" xfId="1029" builtinId="18" customBuiltin="1"/>
    <cellStyle name="Título 4" xfId="1018" xr:uid="{00000000-0005-0000-0000-0000FF030000}"/>
    <cellStyle name="Título 4 2" xfId="1634" xr:uid="{C4FD193C-4D0E-4542-8680-03A3F54800CB}"/>
    <cellStyle name="Título 4 3" xfId="1635" xr:uid="{A1833BE9-9C43-4330-8E3C-669D8326B16F}"/>
    <cellStyle name="Título 4 4" xfId="1476" xr:uid="{6BD2CC78-6F74-4E9F-9378-496863A283CB}"/>
    <cellStyle name="Título 5" xfId="1019" xr:uid="{00000000-0005-0000-0000-000000040000}"/>
    <cellStyle name="Título 5 2" xfId="1636" xr:uid="{4E3D8EF6-E9B2-4099-8834-8E66D7AE6B71}"/>
    <cellStyle name="Título 5 3" xfId="1637" xr:uid="{5E340B07-2BBB-4234-82D7-55C00F507BE1}"/>
    <cellStyle name="Título 5 4" xfId="1477" xr:uid="{C7523E03-4AB1-447D-838E-783A090F82EE}"/>
    <cellStyle name="Total" xfId="4" builtinId="25" customBuiltin="1"/>
  </cellStyles>
  <dxfs count="68">
    <dxf>
      <font>
        <b val="0"/>
        <i val="0"/>
        <strike val="0"/>
        <condense val="0"/>
        <extend val="0"/>
        <outline val="0"/>
        <shadow val="0"/>
        <u val="none"/>
        <vertAlign val="baseline"/>
        <sz val="10"/>
        <color theme="4" tint="-0.249977111117893"/>
        <name val="Arial"/>
        <family val="2"/>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top style="hair">
          <color indexed="64"/>
        </top>
        <bottom/>
      </border>
    </dxf>
    <dxf>
      <font>
        <b val="0"/>
        <i val="0"/>
        <strike val="0"/>
        <condense val="0"/>
        <extend val="0"/>
        <outline val="0"/>
        <shadow val="0"/>
        <u val="none"/>
        <vertAlign val="baseline"/>
        <sz val="11"/>
        <color theme="4" tint="-0.249977111117893"/>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0"/>
        <color theme="4" tint="-0.249977111117893"/>
        <name val="Arial"/>
        <family val="2"/>
        <scheme val="none"/>
      </font>
      <numFmt numFmtId="166" formatCode="_(* #,##0.00_);_(* \(#,##0.00\);_(* &quot;-&quot;??_);_(@_)"/>
      <fill>
        <patternFill patternType="none">
          <fgColor indexed="64"/>
          <bgColor indexed="65"/>
        </patternFill>
      </fill>
      <alignment horizontal="general" vertical="center" textRotation="0" wrapText="0" indent="0" justifyLastLine="0" shrinkToFit="0" readingOrder="0"/>
      <border diagonalUp="0" diagonalDown="0" outline="0">
        <left style="hair">
          <color indexed="64"/>
        </left>
        <right style="hair">
          <color indexed="64"/>
        </right>
        <top style="hair">
          <color indexed="64"/>
        </top>
        <bottom/>
      </border>
    </dxf>
    <dxf>
      <font>
        <b val="0"/>
        <i val="0"/>
        <strike val="0"/>
        <condense val="0"/>
        <extend val="0"/>
        <outline val="0"/>
        <shadow val="0"/>
        <u val="none"/>
        <vertAlign val="baseline"/>
        <sz val="11"/>
        <color theme="4" tint="-0.249977111117893"/>
        <name val="Arial Narrow"/>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hair">
          <color theme="4" tint="-0.249977111117893"/>
        </left>
        <right style="hair">
          <color theme="4" tint="-0.249977111117893"/>
        </right>
        <top style="hair">
          <color theme="4" tint="-0.249977111117893"/>
        </top>
        <bottom style="hair">
          <color theme="4" tint="-0.249977111117893"/>
        </bottom>
      </border>
    </dxf>
    <dxf>
      <font>
        <b val="0"/>
        <i val="0"/>
        <strike val="0"/>
        <condense val="0"/>
        <extend val="0"/>
        <outline val="0"/>
        <shadow val="0"/>
        <u val="none"/>
        <vertAlign val="baseline"/>
        <sz val="10"/>
        <color theme="4" tint="-0.249977111117893"/>
        <name val="Arial"/>
        <family val="2"/>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border>
    </dxf>
    <dxf>
      <font>
        <b val="0"/>
        <i val="0"/>
        <strike val="0"/>
        <condense val="0"/>
        <extend val="0"/>
        <outline val="0"/>
        <shadow val="0"/>
        <u val="none"/>
        <vertAlign val="baseline"/>
        <sz val="11"/>
        <color theme="4" tint="-0.249977111117893"/>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4" tint="-0.249977111117893"/>
        <name val="Arial"/>
        <family val="2"/>
        <scheme val="none"/>
      </font>
      <numFmt numFmtId="166" formatCode="_(* #,##0.00_);_(* \(#,##0.00\);_(* &quot;-&quot;??_);_(@_)"/>
      <fill>
        <patternFill patternType="none">
          <fgColor indexed="64"/>
          <bgColor indexed="65"/>
        </patternFill>
      </fill>
      <alignment horizontal="general" vertical="center" textRotation="0" wrapText="0" indent="0" justifyLastLine="0" shrinkToFit="0" readingOrder="0"/>
      <border diagonalUp="0" diagonalDown="0" outline="0">
        <left style="hair">
          <color indexed="64"/>
        </left>
        <right style="hair">
          <color indexed="64"/>
        </right>
        <top style="hair">
          <color indexed="64"/>
        </top>
        <bottom/>
      </border>
    </dxf>
    <dxf>
      <font>
        <b val="0"/>
        <i val="0"/>
        <strike val="0"/>
        <condense val="0"/>
        <extend val="0"/>
        <outline val="0"/>
        <shadow val="0"/>
        <u val="none"/>
        <vertAlign val="baseline"/>
        <sz val="11"/>
        <color theme="4" tint="-0.249977111117893"/>
        <name val="Arial Narrow"/>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hair">
          <color theme="4" tint="-0.249977111117893"/>
        </left>
        <right style="hair">
          <color theme="4" tint="-0.249977111117893"/>
        </right>
        <top style="hair">
          <color theme="4" tint="-0.249977111117893"/>
        </top>
        <bottom style="hair">
          <color theme="4" tint="-0.249977111117893"/>
        </bottom>
      </border>
    </dxf>
    <dxf>
      <font>
        <b val="0"/>
        <i val="0"/>
        <strike val="0"/>
        <condense val="0"/>
        <extend val="0"/>
        <outline val="0"/>
        <shadow val="0"/>
        <u val="none"/>
        <vertAlign val="baseline"/>
        <sz val="10"/>
        <color theme="4" tint="-0.249977111117893"/>
        <name val="Arial"/>
        <family val="2"/>
        <scheme val="none"/>
      </font>
      <numFmt numFmtId="14" formatCode="0.0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border>
    </dxf>
    <dxf>
      <font>
        <b val="0"/>
        <i val="0"/>
        <strike val="0"/>
        <condense val="0"/>
        <extend val="0"/>
        <outline val="0"/>
        <shadow val="0"/>
        <u val="none"/>
        <vertAlign val="baseline"/>
        <sz val="11"/>
        <color theme="4" tint="-0.249977111117893"/>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4" tint="-0.249977111117893"/>
        <name val="Arial"/>
        <family val="2"/>
        <scheme val="none"/>
      </font>
      <numFmt numFmtId="166" formatCode="_(* #,##0.00_);_(* \(#,##0.00\);_(* &quot;-&quot;??_);_(@_)"/>
      <fill>
        <patternFill patternType="none">
          <fgColor indexed="64"/>
          <bgColor indexed="65"/>
        </patternFill>
      </fill>
      <alignment horizontal="general" vertical="center" textRotation="0" wrapText="0" indent="0" justifyLastLine="0" shrinkToFit="0" readingOrder="0"/>
      <border diagonalUp="0" diagonalDown="0" outline="0">
        <left style="hair">
          <color indexed="64"/>
        </left>
        <right style="hair">
          <color indexed="64"/>
        </right>
        <top style="hair">
          <color indexed="64"/>
        </top>
        <bottom/>
      </border>
    </dxf>
    <dxf>
      <font>
        <b val="0"/>
        <i val="0"/>
        <strike val="0"/>
        <condense val="0"/>
        <extend val="0"/>
        <outline val="0"/>
        <shadow val="0"/>
        <u val="none"/>
        <vertAlign val="baseline"/>
        <sz val="11"/>
        <color theme="4" tint="-0.249977111117893"/>
        <name val="Arial Narrow"/>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hair">
          <color theme="4" tint="-0.249977111117893"/>
        </left>
        <right style="hair">
          <color theme="4" tint="-0.249977111117893"/>
        </right>
        <top style="hair">
          <color theme="4" tint="-0.249977111117893"/>
        </top>
        <bottom style="hair">
          <color theme="4" tint="-0.249977111117893"/>
        </bottom>
      </border>
    </dxf>
    <dxf>
      <font>
        <b val="0"/>
        <i val="0"/>
        <strike val="0"/>
        <condense val="0"/>
        <extend val="0"/>
        <outline val="0"/>
        <shadow val="0"/>
        <u val="none"/>
        <vertAlign val="baseline"/>
        <sz val="10"/>
        <color theme="4" tint="-0.249977111117893"/>
        <name val="Arial"/>
        <family val="2"/>
        <scheme val="none"/>
      </font>
      <numFmt numFmtId="166" formatCode="_(* #,##0.00_);_(* \(#,##0.00\);_(* &quot;-&quot;??_);_(@_)"/>
      <fill>
        <patternFill patternType="none">
          <fgColor indexed="64"/>
          <bgColor indexed="65"/>
        </patternFill>
      </fill>
      <alignment horizontal="general" vertical="center" textRotation="0" wrapText="0" indent="0" justifyLastLine="0" shrinkToFit="0" readingOrder="0"/>
      <border diagonalUp="0" diagonalDown="0" outline="0">
        <left style="hair">
          <color theme="4" tint="-0.249977111117893"/>
        </left>
        <right style="hair">
          <color indexed="64"/>
        </right>
        <top style="hair">
          <color indexed="64"/>
        </top>
        <bottom/>
      </border>
    </dxf>
    <dxf>
      <font>
        <b val="0"/>
        <i val="0"/>
        <strike val="0"/>
        <condense val="0"/>
        <extend val="0"/>
        <outline val="0"/>
        <shadow val="0"/>
        <u val="none"/>
        <vertAlign val="baseline"/>
        <sz val="11"/>
        <color theme="4" tint="-0.249977111117893"/>
        <name val="Arial Narrow"/>
        <family val="2"/>
        <scheme val="none"/>
      </font>
      <numFmt numFmtId="3" formatCode="#,##0"/>
      <fill>
        <patternFill patternType="none">
          <fgColor indexed="64"/>
          <bgColor auto="1"/>
        </patternFill>
      </fill>
      <alignment horizontal="general" vertical="center" textRotation="0" wrapText="0" indent="0" justifyLastLine="0" shrinkToFit="0" readingOrder="0"/>
      <border diagonalUp="0" diagonalDown="0" outline="0">
        <left style="hair">
          <color theme="4" tint="-0.249977111117893"/>
        </left>
        <right style="hair">
          <color indexed="64"/>
        </right>
        <top style="hair">
          <color indexed="64"/>
        </top>
        <bottom style="hair">
          <color indexed="64"/>
        </bottom>
      </border>
    </dxf>
    <dxf>
      <font>
        <b val="0"/>
        <i val="0"/>
        <strike val="0"/>
        <condense val="0"/>
        <extend val="0"/>
        <outline val="0"/>
        <shadow val="0"/>
        <u val="none"/>
        <vertAlign val="baseline"/>
        <sz val="10"/>
        <color theme="4" tint="-0.249977111117893"/>
        <name val="Arial"/>
        <family val="2"/>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hair">
          <color theme="4" tint="-0.249977111117893"/>
        </left>
        <right style="hair">
          <color theme="4" tint="-0.249977111117893"/>
        </right>
        <top style="hair">
          <color theme="4" tint="-0.249977111117893"/>
        </top>
        <bottom/>
      </border>
    </dxf>
    <dxf>
      <font>
        <b val="0"/>
        <i val="0"/>
        <strike val="0"/>
        <condense val="0"/>
        <extend val="0"/>
        <outline val="0"/>
        <shadow val="0"/>
        <u val="none"/>
        <vertAlign val="baseline"/>
        <sz val="11"/>
        <color theme="4" tint="-0.249977111117893"/>
        <name val="Arial Narrow"/>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outline="0">
        <left style="hair">
          <color theme="4" tint="-0.249977111117893"/>
        </left>
        <right style="hair">
          <color theme="4" tint="-0.249977111117893"/>
        </right>
        <top style="hair">
          <color theme="4" tint="-0.249977111117893"/>
        </top>
        <bottom style="hair">
          <color theme="4" tint="-0.249977111117893"/>
        </bottom>
      </border>
    </dxf>
    <dxf>
      <font>
        <b val="0"/>
        <i val="0"/>
        <strike val="0"/>
        <condense val="0"/>
        <extend val="0"/>
        <outline val="0"/>
        <shadow val="0"/>
        <u val="none"/>
        <vertAlign val="baseline"/>
        <sz val="10"/>
        <color theme="4" tint="-0.249977111117893"/>
        <name val="Arial"/>
        <family val="2"/>
        <scheme val="none"/>
      </font>
      <fill>
        <patternFill patternType="none">
          <fgColor indexed="64"/>
          <bgColor indexed="65"/>
        </patternFill>
      </fill>
      <alignment horizontal="justify" vertical="center" textRotation="0" wrapText="1" indent="0" justifyLastLine="0" shrinkToFit="0" readingOrder="0"/>
      <border diagonalUp="0" diagonalDown="0" outline="0">
        <left style="hair">
          <color theme="4" tint="-0.249977111117893"/>
        </left>
        <right style="hair">
          <color theme="4" tint="-0.249977111117893"/>
        </right>
        <top style="hair">
          <color theme="4" tint="-0.249977111117893"/>
        </top>
        <bottom/>
      </border>
    </dxf>
    <dxf>
      <font>
        <b val="0"/>
        <i val="0"/>
        <strike val="0"/>
        <condense val="0"/>
        <extend val="0"/>
        <outline val="0"/>
        <shadow val="0"/>
        <u val="none"/>
        <vertAlign val="baseline"/>
        <sz val="11"/>
        <color theme="4" tint="-0.249977111117893"/>
        <name val="Arial Narrow"/>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hair">
          <color theme="4" tint="-0.249977111117893"/>
        </left>
        <right style="hair">
          <color theme="4" tint="-0.249977111117893"/>
        </right>
        <top style="hair">
          <color theme="4" tint="-0.249977111117893"/>
        </top>
        <bottom style="hair">
          <color theme="4" tint="-0.249977111117893"/>
        </bottom>
      </border>
    </dxf>
    <dxf>
      <font>
        <b val="0"/>
        <i val="0"/>
        <strike val="0"/>
        <condense val="0"/>
        <extend val="0"/>
        <outline val="0"/>
        <shadow val="0"/>
        <u val="none"/>
        <vertAlign val="baseline"/>
        <sz val="10"/>
        <color theme="4" tint="-0.249977111117893"/>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hair">
          <color theme="4" tint="-0.249977111117893"/>
        </right>
        <top style="hair">
          <color indexed="64"/>
        </top>
        <bottom/>
      </border>
    </dxf>
    <dxf>
      <font>
        <b val="0"/>
        <i val="0"/>
        <strike val="0"/>
        <condense val="0"/>
        <extend val="0"/>
        <outline val="0"/>
        <shadow val="0"/>
        <u val="none"/>
        <vertAlign val="baseline"/>
        <sz val="11"/>
        <color theme="4" tint="-0.249977111117893"/>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hair">
          <color theme="4" tint="-0.249977111117893"/>
        </right>
        <top style="hair">
          <color indexed="64"/>
        </top>
        <bottom style="hair">
          <color indexed="64"/>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4" tint="-0.249977111117893"/>
        <name val="Arial Narrow"/>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rial Narrow"/>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hair">
          <color indexed="64"/>
        </left>
        <right style="hair">
          <color indexed="64"/>
        </right>
        <top/>
        <bottom/>
      </border>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
      <font>
        <b val="0"/>
        <i val="0"/>
        <strike val="0"/>
        <condense val="0"/>
        <extend val="0"/>
        <outline val="0"/>
        <shadow val="0"/>
        <u val="none"/>
        <vertAlign val="baseline"/>
        <sz val="11"/>
        <color theme="4" tint="-0.249977111117893"/>
        <name val="Arial Narrow"/>
        <family val="2"/>
        <scheme val="none"/>
      </font>
      <alignment horizontal="center" vertical="center" textRotation="0" wrapText="1" indent="0" justifyLastLine="0" shrinkToFit="0" readingOrder="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1"/>
        <color theme="4" tint="-0.249977111117893"/>
        <name val="Arial Narrow"/>
        <family val="2"/>
        <scheme val="none"/>
      </font>
      <numFmt numFmtId="164" formatCode="_(&quot;$&quot;* #,##0_);_(&quot;$&quot;* \(#,##0\);_(&quot;$&quot;* &quot;-&quot;_);_(@_)"/>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4" tint="-0.249977111117893"/>
        <name val="Arial Narrow"/>
        <family val="2"/>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4" tint="-0.249977111117893"/>
        <name val="Arial Narrow"/>
        <family val="2"/>
        <scheme val="none"/>
      </font>
      <numFmt numFmtId="164" formatCode="_(&quot;$&quot;* #,##0_);_(&quot;$&quot;* \(#,##0\);_(&quot;$&quot;* &quot;-&quot;_);_(@_)"/>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4" tint="-0.249977111117893"/>
        <name val="Arial Narrow"/>
        <family val="2"/>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4" tint="-0.249977111117893"/>
        <name val="Arial Narrow"/>
        <family val="2"/>
        <scheme val="none"/>
      </font>
      <numFmt numFmtId="164" formatCode="_(&quot;$&quot;* #,##0_);_(&quot;$&quot;* \(#,##0\);_(&quot;$&quot;* &quot;-&quot;_);_(@_)"/>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4" tint="-0.249977111117893"/>
        <name val="Arial Narrow"/>
        <family val="2"/>
        <scheme val="none"/>
      </font>
      <numFmt numFmtId="164" formatCode="_(&quot;$&quot;* #,##0_);_(&quot;$&quot;* \(#,##0\);_(&quot;$&quot;* &quot;-&quot;_);_(@_)"/>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4" tint="-0.249977111117893"/>
        <name val="Arial Narrow"/>
        <family val="2"/>
        <scheme val="none"/>
      </font>
      <numFmt numFmtId="164" formatCode="_(&quot;$&quot;* #,##0_);_(&quot;$&quot;* \(#,##0\);_(&quot;$&quot;* &quot;-&quot;_);_(@_)"/>
      <fill>
        <patternFill patternType="solid">
          <fgColor indexed="64"/>
          <bgColor theme="0"/>
        </patternFill>
      </fill>
      <alignment horizontal="center"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4" tint="-0.249977111117893"/>
        <name val="Arial Narrow"/>
        <family val="2"/>
        <scheme val="none"/>
      </font>
      <alignment horizontal="general"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4" tint="-0.249977111117893"/>
        <name val="Arial Narrow"/>
        <family val="2"/>
        <scheme val="none"/>
      </font>
      <alignment horizontal="general"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4" tint="-0.249977111117893"/>
        <name val="Arial Narrow"/>
        <family val="2"/>
        <scheme val="none"/>
      </font>
      <numFmt numFmtId="17" formatCode="#\ ?/?"/>
      <alignment horizontal="general"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4" tint="-0.249977111117893"/>
        <name val="Arial Narrow"/>
        <family val="2"/>
        <scheme val="none"/>
      </font>
      <alignment horizontal="general" vertical="center" textRotation="0" wrapText="0" indent="0" justifyLastLine="0" shrinkToFit="0" readingOrder="0"/>
      <border diagonalUp="0" diagonalDown="0" outline="0">
        <left/>
        <right style="hair">
          <color indexed="64"/>
        </right>
        <top style="hair">
          <color indexed="64"/>
        </top>
        <bottom style="hair">
          <color indexed="64"/>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1"/>
        <color theme="4" tint="-0.249977111117893"/>
        <name val="Arial Narrow"/>
        <family val="2"/>
        <scheme val="none"/>
      </font>
    </dxf>
    <dxf>
      <font>
        <b/>
        <i val="0"/>
        <strike val="0"/>
        <condense val="0"/>
        <extend val="0"/>
        <outline val="0"/>
        <shadow val="0"/>
        <u val="none"/>
        <vertAlign val="baseline"/>
        <sz val="11"/>
        <color theme="0"/>
        <name val="Arial Narrow"/>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hair">
          <color indexed="64"/>
        </left>
        <right style="hair">
          <color indexed="64"/>
        </right>
        <top/>
        <bottom/>
      </border>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
      <fill>
        <gradientFill degree="180">
          <stop position="0">
            <color theme="0"/>
          </stop>
          <stop position="1">
            <color rgb="FFFF8265"/>
          </stop>
        </gradientFill>
      </fill>
    </dxf>
    <dxf>
      <fill>
        <gradientFill degree="225">
          <stop position="0">
            <color theme="0"/>
          </stop>
          <stop position="1">
            <color rgb="FFFFFF66"/>
          </stop>
        </gradientFill>
      </fill>
    </dxf>
    <dxf>
      <fill>
        <gradientFill degree="225">
          <stop position="0">
            <color theme="0"/>
          </stop>
          <stop position="1">
            <color rgb="FF00CC66"/>
          </stop>
        </gradientFill>
      </fill>
    </dxf>
  </dxfs>
  <tableStyles count="0" defaultTableStyle="TableStyleMedium2" defaultPivotStyle="PivotStyleLight16"/>
  <colors>
    <mruColors>
      <color rgb="FF00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192882</xdr:colOff>
      <xdr:row>0</xdr:row>
      <xdr:rowOff>0</xdr:rowOff>
    </xdr:from>
    <xdr:to>
      <xdr:col>2</xdr:col>
      <xdr:colOff>28575</xdr:colOff>
      <xdr:row>2</xdr:row>
      <xdr:rowOff>161925</xdr:rowOff>
    </xdr:to>
    <xdr:pic>
      <xdr:nvPicPr>
        <xdr:cNvPr id="3"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882" y="0"/>
          <a:ext cx="2121693"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323022</xdr:colOff>
      <xdr:row>0</xdr:row>
      <xdr:rowOff>0</xdr:rowOff>
    </xdr:from>
    <xdr:to>
      <xdr:col>1</xdr:col>
      <xdr:colOff>910938</xdr:colOff>
      <xdr:row>2</xdr:row>
      <xdr:rowOff>177766</xdr:rowOff>
    </xdr:to>
    <xdr:pic>
      <xdr:nvPicPr>
        <xdr:cNvPr id="3"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022" y="0"/>
          <a:ext cx="1553404" cy="663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21167</xdr:rowOff>
    </xdr:from>
    <xdr:to>
      <xdr:col>0</xdr:col>
      <xdr:colOff>1100667</xdr:colOff>
      <xdr:row>2</xdr:row>
      <xdr:rowOff>123825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1167"/>
          <a:ext cx="1014942" cy="48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milanfl\Copia%20de%20B_D_Indicadores.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invimagovco-my.sharepoint.com/personal/wolivaresb_invima_gov_co/Documents/2022_contigencia/2023_Invima/Ene_Feb/Obligacion_1_seguimiento_POAI/cen%20reservas2022.xls" TargetMode="External"/><Relationship Id="rId1" Type="http://schemas.openxmlformats.org/officeDocument/2006/relationships/externalLinkPath" Target="/personal/wolivaresb_invima_gov_co/Documents/2022_contigencia/2023_Invima/Ene_Feb/Obligacion_1_seguimiento_POAI/cen%20reservas2022.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Z:\Users\dgalindoc\AppData\Local\Microsoft\Windows\Temporary%20Internet%20Files\Content.Outlook\CGVDLN6W\Users\jlozanob\AppData\Local\Microsoft\Windows\Temporary%20Internet%20Files\Content.Outlook\C8DA9GM2\Base%20de%20Datos%20Contratistas%20DIROS%202013%20(2).xls?80841F2B" TargetMode="External"/><Relationship Id="rId1" Type="http://schemas.openxmlformats.org/officeDocument/2006/relationships/externalLinkPath" Target="file:///\\80841F2B\Base%20de%20Datos%20Contratistas%20DIROS%202013%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ACKUP%20DISCO%20DURO\PLANEACION%20SUBA\DIRECCIONAMIENTO%20SUBA\PAPAS%20SUBA\INDICADORES\CopiaREPORTEINDICADORESSIG03052010(mayo%2026)-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GRP_PYT_PPTO_EST\GPPE\PLATAFORMA%20ESTRATEGICA%202019-2022\2020\Presentaci&#243;n%20socializaci&#243;n\Presentaciones\17%20de%20Dici\PROYECTOS-POA-20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MINHACIENDA\PSFF\DOCUMENTOS%20PROPUESTOS\PROPUESTA%20PROGRAMA%20E.S.E\PROYECCIONES%20FINANCIERAS%20E.S.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Users\wolivaresb\Documents\2018\MATRIZ%20POAI%20SEGUIMIENTO_MES\POA_PROYECTOS\PROYECTOS-POA-DIROS-2018.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wilme\OneDrive%20-%20Instituto%20Nacional%20de%20Vigilancia%20de%20Medicamentos%20y%20Alimentos\2022_contigencia\2023_Invima\Ene_Feb\Obligacion_2_Socializacion_POAI\Publicacion_POAI_DIC_2022\Ejecucion_POAI_2022_Corte_Dic.xlsb" TargetMode="External"/><Relationship Id="rId1" Type="http://schemas.openxmlformats.org/officeDocument/2006/relationships/externalLinkPath" Target="file:///C:\Users\wilme\OneDrive%20-%20Instituto%20Nacional%20de%20Vigilancia%20de%20Medicamentos%20y%20Alimentos\2022_contigencia\2023_Invima\Ene_Feb\Obligacion_2_Socializacion_POAI\Publicacion_POAI_DIC_2022\Ejecucion_POAI_2022_Corte_Dic.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GRP_PYT_PPTO_EST\GPPE\PLATAFORMA%20ESTRATEGICA%202019-2022\2020\Presentaci&#243;n%20socializaci&#243;n\Presentaciones\17%20de%20Dici\PROYECTOS-POA-20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GRP_PYT_PPTO_EST\GPPE\PLATAFORMA%20ESTRATEGICA%202019-2022\Talleres\Presentaci&#243;n%20socializaci&#243;n\PROYECTOS-POA-2019%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
      <sheetName val="Indicadores Ejecución "/>
      <sheetName val="Referencias"/>
    </sheetNames>
    <sheetDataSet>
      <sheetData sheetId="0">
        <row r="7">
          <cell r="C7" t="str">
            <v>PROYECTADO</v>
          </cell>
        </row>
      </sheetData>
      <sheetData sheetId="1">
        <row r="1">
          <cell r="A1" t="str">
            <v>Concatenado</v>
          </cell>
          <cell r="B1">
            <v>0</v>
          </cell>
          <cell r="C1">
            <v>0</v>
          </cell>
          <cell r="D1" t="str">
            <v>MES</v>
          </cell>
          <cell r="E1" t="str">
            <v>DEPENDENCIA RESPONSABLE</v>
          </cell>
          <cell r="F1" t="str">
            <v>INDICADOR</v>
          </cell>
          <cell r="G1" t="str">
            <v xml:space="preserve">copia </v>
          </cell>
          <cell r="H1" t="str">
            <v>PROYECTADO</v>
          </cell>
          <cell r="I1" t="str">
            <v>TOTAL AÑO</v>
          </cell>
          <cell r="J1" t="str">
            <v>AVANCE</v>
          </cell>
          <cell r="K1" t="str">
            <v>Enero</v>
          </cell>
          <cell r="L1" t="str">
            <v>Febrero</v>
          </cell>
          <cell r="M1" t="str">
            <v>Marzo</v>
          </cell>
          <cell r="N1" t="str">
            <v>Abril</v>
          </cell>
          <cell r="O1" t="str">
            <v>Mayo</v>
          </cell>
          <cell r="P1" t="str">
            <v>Junio</v>
          </cell>
          <cell r="Q1" t="str">
            <v>Julio</v>
          </cell>
          <cell r="R1" t="str">
            <v>Agosto</v>
          </cell>
          <cell r="S1" t="str">
            <v>Septiembre</v>
          </cell>
          <cell r="T1" t="str">
            <v>Octubre</v>
          </cell>
          <cell r="U1" t="str">
            <v>Noviembre</v>
          </cell>
          <cell r="V1" t="str">
            <v>Diciembre</v>
          </cell>
        </row>
        <row r="2">
          <cell r="A2" t="str">
            <v>2015Dirección_de_Alimentos_y_BebidasCertificaciones BPM (Buenas Practicas de Manufactura) expedidas.</v>
          </cell>
          <cell r="D2">
            <v>2015</v>
          </cell>
          <cell r="E2" t="str">
            <v>Dirección_de_Alimentos_y_Bebidas</v>
          </cell>
          <cell r="F2" t="str">
            <v>Certificaciones BPM (Buenas Practicas de Manufactura) expedidas.</v>
          </cell>
          <cell r="G2" t="str">
            <v>Certificaciones BPM (Buenas Practicas de Manufactura) expedidas.</v>
          </cell>
          <cell r="H2">
            <v>11</v>
          </cell>
          <cell r="I2">
            <v>11</v>
          </cell>
          <cell r="J2">
            <v>1</v>
          </cell>
          <cell r="K2">
            <v>1</v>
          </cell>
          <cell r="L2">
            <v>1</v>
          </cell>
          <cell r="M2">
            <v>5</v>
          </cell>
          <cell r="N2">
            <v>2</v>
          </cell>
          <cell r="O2">
            <v>2</v>
          </cell>
          <cell r="P2" t="str">
            <v>-</v>
          </cell>
          <cell r="Q2" t="str">
            <v>-</v>
          </cell>
          <cell r="R2" t="str">
            <v>-</v>
          </cell>
          <cell r="S2" t="str">
            <v>-</v>
          </cell>
          <cell r="T2" t="str">
            <v>-</v>
          </cell>
          <cell r="U2" t="str">
            <v>-</v>
          </cell>
          <cell r="V2" t="str">
            <v>-</v>
          </cell>
        </row>
        <row r="3">
          <cell r="A3" t="str">
            <v>2015Dirección_de_Alimentos_y_BebidasCertificaciones HACCP expedidas.</v>
          </cell>
          <cell r="D3">
            <v>2015</v>
          </cell>
          <cell r="E3" t="str">
            <v>Dirección_de_Alimentos_y_Bebidas</v>
          </cell>
          <cell r="F3" t="str">
            <v>Certificaciones HACCP expedidas.</v>
          </cell>
          <cell r="G3" t="str">
            <v>Certificaciones HACCP expedidas.</v>
          </cell>
          <cell r="H3">
            <v>42</v>
          </cell>
          <cell r="I3">
            <v>20</v>
          </cell>
          <cell r="J3">
            <v>0.47619047619047616</v>
          </cell>
          <cell r="K3">
            <v>1</v>
          </cell>
          <cell r="L3">
            <v>4</v>
          </cell>
          <cell r="M3">
            <v>4</v>
          </cell>
          <cell r="N3">
            <v>4</v>
          </cell>
          <cell r="O3">
            <v>7</v>
          </cell>
          <cell r="P3" t="str">
            <v>-</v>
          </cell>
          <cell r="Q3" t="str">
            <v>-</v>
          </cell>
          <cell r="R3" t="str">
            <v>-</v>
          </cell>
          <cell r="S3" t="str">
            <v>-</v>
          </cell>
          <cell r="T3" t="str">
            <v>-</v>
          </cell>
          <cell r="U3" t="str">
            <v>-</v>
          </cell>
          <cell r="V3" t="str">
            <v>-</v>
          </cell>
        </row>
        <row r="4">
          <cell r="A4" t="str">
            <v>2015Dirección_de_Alimentos_y_BebidasCertificaciones de Clasificación</v>
          </cell>
          <cell r="D4">
            <v>2015</v>
          </cell>
          <cell r="E4" t="str">
            <v>Dirección_de_Alimentos_y_Bebidas</v>
          </cell>
          <cell r="F4" t="str">
            <v>Certificaciones de Clasificación</v>
          </cell>
          <cell r="G4" t="str">
            <v>Certificaciones de Clasificación</v>
          </cell>
          <cell r="H4">
            <v>10</v>
          </cell>
          <cell r="I4">
            <v>6</v>
          </cell>
          <cell r="J4">
            <v>0.6</v>
          </cell>
          <cell r="K4">
            <v>0</v>
          </cell>
          <cell r="L4">
            <v>1</v>
          </cell>
          <cell r="M4">
            <v>0</v>
          </cell>
          <cell r="N4">
            <v>2</v>
          </cell>
          <cell r="O4">
            <v>3</v>
          </cell>
          <cell r="P4" t="str">
            <v>-</v>
          </cell>
          <cell r="Q4" t="str">
            <v>-</v>
          </cell>
          <cell r="R4" t="str">
            <v>-</v>
          </cell>
          <cell r="S4" t="str">
            <v>-</v>
          </cell>
          <cell r="T4" t="str">
            <v>-</v>
          </cell>
          <cell r="U4" t="str">
            <v>-</v>
          </cell>
          <cell r="V4" t="str">
            <v>-</v>
          </cell>
        </row>
        <row r="5">
          <cell r="A5" t="str">
            <v>2015Dirección_de_Alimentos_y_BebidasControl y Seguimiento Certificaciones BPM</v>
          </cell>
          <cell r="D5">
            <v>2015</v>
          </cell>
          <cell r="E5" t="str">
            <v>Dirección_de_Alimentos_y_Bebidas</v>
          </cell>
          <cell r="F5" t="str">
            <v>Control y Seguimiento Certificaciones BPM</v>
          </cell>
          <cell r="G5" t="str">
            <v>Control y Seguimiento Certificaciones BPM</v>
          </cell>
          <cell r="H5">
            <v>10</v>
          </cell>
          <cell r="I5">
            <v>4</v>
          </cell>
          <cell r="J5">
            <v>0.4</v>
          </cell>
          <cell r="K5">
            <v>0</v>
          </cell>
          <cell r="L5">
            <v>0</v>
          </cell>
          <cell r="M5">
            <v>2</v>
          </cell>
          <cell r="N5">
            <v>1</v>
          </cell>
          <cell r="O5">
            <v>1</v>
          </cell>
          <cell r="P5" t="str">
            <v>-</v>
          </cell>
          <cell r="Q5" t="str">
            <v>-</v>
          </cell>
          <cell r="R5" t="str">
            <v>-</v>
          </cell>
          <cell r="S5" t="str">
            <v>-</v>
          </cell>
          <cell r="T5" t="str">
            <v>-</v>
          </cell>
          <cell r="U5" t="str">
            <v>-</v>
          </cell>
          <cell r="V5" t="str">
            <v>-</v>
          </cell>
        </row>
        <row r="6">
          <cell r="A6" t="str">
            <v>2015Dirección_de_Alimentos_y_BebidasControl y Seguimiento Certificaciones HACCP</v>
          </cell>
          <cell r="D6">
            <v>2015</v>
          </cell>
          <cell r="E6" t="str">
            <v>Dirección_de_Alimentos_y_Bebidas</v>
          </cell>
          <cell r="F6" t="str">
            <v>Control y Seguimiento Certificaciones HACCP</v>
          </cell>
          <cell r="G6" t="str">
            <v>Control y Seguimiento Certificaciones HACCP</v>
          </cell>
          <cell r="H6">
            <v>48</v>
          </cell>
          <cell r="I6">
            <v>9</v>
          </cell>
          <cell r="J6">
            <v>0.1875</v>
          </cell>
          <cell r="K6">
            <v>2</v>
          </cell>
          <cell r="L6">
            <v>1</v>
          </cell>
          <cell r="M6">
            <v>1</v>
          </cell>
          <cell r="N6">
            <v>2</v>
          </cell>
          <cell r="O6">
            <v>3</v>
          </cell>
          <cell r="P6" t="str">
            <v>-</v>
          </cell>
          <cell r="Q6" t="str">
            <v>-</v>
          </cell>
          <cell r="R6" t="str">
            <v>-</v>
          </cell>
          <cell r="S6" t="str">
            <v>-</v>
          </cell>
          <cell r="T6" t="str">
            <v>-</v>
          </cell>
          <cell r="U6" t="str">
            <v>-</v>
          </cell>
          <cell r="V6" t="str">
            <v>-</v>
          </cell>
        </row>
        <row r="7">
          <cell r="A7" t="str">
            <v>2015Dirección_de_Alimentos_y_BebidasControl y Seguimiento Certificaciones BPF</v>
          </cell>
          <cell r="D7">
            <v>2015</v>
          </cell>
          <cell r="E7" t="str">
            <v>Dirección_de_Alimentos_y_Bebidas</v>
          </cell>
          <cell r="F7" t="str">
            <v>Control y Seguimiento Certificaciones BPF</v>
          </cell>
          <cell r="G7" t="str">
            <v>Control y Seguimiento Certificaciones BPF</v>
          </cell>
          <cell r="H7">
            <v>1</v>
          </cell>
          <cell r="I7">
            <v>2</v>
          </cell>
          <cell r="J7">
            <v>2</v>
          </cell>
          <cell r="K7">
            <v>0</v>
          </cell>
          <cell r="L7">
            <v>0</v>
          </cell>
          <cell r="M7">
            <v>1</v>
          </cell>
          <cell r="N7">
            <v>1</v>
          </cell>
          <cell r="O7">
            <v>0</v>
          </cell>
          <cell r="P7" t="str">
            <v>-</v>
          </cell>
          <cell r="Q7" t="str">
            <v>-</v>
          </cell>
          <cell r="R7" t="str">
            <v>-</v>
          </cell>
          <cell r="S7" t="str">
            <v>-</v>
          </cell>
          <cell r="T7" t="str">
            <v>-</v>
          </cell>
          <cell r="U7" t="str">
            <v>-</v>
          </cell>
          <cell r="V7" t="str">
            <v>-</v>
          </cell>
        </row>
        <row r="8">
          <cell r="A8" t="str">
            <v>2015Dirección_de_Alimentos_y_BebidasRegistros Sanitarios, permisos y notificaciones Nuevos</v>
          </cell>
          <cell r="D8">
            <v>2015</v>
          </cell>
          <cell r="E8" t="str">
            <v>Dirección_de_Alimentos_y_Bebidas</v>
          </cell>
          <cell r="F8" t="str">
            <v>Registros Sanitarios, permisos y notificaciones Nuevos</v>
          </cell>
          <cell r="G8" t="str">
            <v>Registros Sanitarios, permisos y notificaciones Nuevos</v>
          </cell>
          <cell r="H8">
            <v>4000</v>
          </cell>
          <cell r="I8">
            <v>1356</v>
          </cell>
          <cell r="J8">
            <v>0.33900000000000002</v>
          </cell>
          <cell r="K8">
            <v>146</v>
          </cell>
          <cell r="L8">
            <v>265</v>
          </cell>
          <cell r="M8">
            <v>323</v>
          </cell>
          <cell r="N8">
            <v>317</v>
          </cell>
          <cell r="O8">
            <v>305</v>
          </cell>
          <cell r="P8" t="str">
            <v>-</v>
          </cell>
          <cell r="Q8" t="str">
            <v>-</v>
          </cell>
          <cell r="R8" t="str">
            <v>-</v>
          </cell>
          <cell r="S8" t="str">
            <v>-</v>
          </cell>
          <cell r="T8" t="str">
            <v>-</v>
          </cell>
          <cell r="U8" t="str">
            <v>-</v>
          </cell>
          <cell r="V8" t="str">
            <v>-</v>
          </cell>
        </row>
        <row r="9">
          <cell r="A9" t="str">
            <v>2015Dirección_de_Alimentos_y_BebidasVisitas de habilitación a terceros paises.</v>
          </cell>
          <cell r="D9">
            <v>2015</v>
          </cell>
          <cell r="E9" t="str">
            <v>Dirección_de_Alimentos_y_Bebidas</v>
          </cell>
          <cell r="F9" t="str">
            <v>Visitas de habilitación a terceros paises.</v>
          </cell>
          <cell r="G9" t="str">
            <v>Visitas de habilitación a terceros paises.</v>
          </cell>
          <cell r="H9">
            <v>5</v>
          </cell>
          <cell r="I9">
            <v>0</v>
          </cell>
          <cell r="J9">
            <v>0</v>
          </cell>
          <cell r="K9">
            <v>0</v>
          </cell>
          <cell r="L9">
            <v>0</v>
          </cell>
          <cell r="M9">
            <v>0</v>
          </cell>
          <cell r="N9">
            <v>0</v>
          </cell>
          <cell r="O9">
            <v>0</v>
          </cell>
          <cell r="P9" t="str">
            <v>-</v>
          </cell>
          <cell r="Q9" t="str">
            <v>-</v>
          </cell>
          <cell r="R9" t="str">
            <v>-</v>
          </cell>
          <cell r="S9" t="str">
            <v>-</v>
          </cell>
          <cell r="T9" t="str">
            <v>-</v>
          </cell>
          <cell r="U9" t="str">
            <v>-</v>
          </cell>
          <cell r="V9" t="str">
            <v>-</v>
          </cell>
        </row>
        <row r="10">
          <cell r="A10" t="str">
            <v>2015Dirección_de_Alimentos_y_BebidasVisitas de Autorización Sanitarias Realizadas a PBA.</v>
          </cell>
          <cell r="D10">
            <v>2015</v>
          </cell>
          <cell r="E10" t="str">
            <v>Dirección_de_Alimentos_y_Bebidas</v>
          </cell>
          <cell r="F10" t="str">
            <v>Visitas de Autorización Sanitarias Realizadas a PBA.</v>
          </cell>
          <cell r="G10" t="str">
            <v>Visitas de Autorización Sanitarias Realizadas a PBA.</v>
          </cell>
          <cell r="H10">
            <v>8</v>
          </cell>
          <cell r="I10">
            <v>2</v>
          </cell>
          <cell r="J10">
            <v>0.25</v>
          </cell>
          <cell r="K10">
            <v>0</v>
          </cell>
          <cell r="L10">
            <v>0</v>
          </cell>
          <cell r="M10">
            <v>1</v>
          </cell>
          <cell r="N10">
            <v>1</v>
          </cell>
          <cell r="O10">
            <v>0</v>
          </cell>
          <cell r="P10" t="str">
            <v>-</v>
          </cell>
          <cell r="Q10" t="str">
            <v>-</v>
          </cell>
          <cell r="R10" t="str">
            <v>-</v>
          </cell>
          <cell r="S10" t="str">
            <v>-</v>
          </cell>
          <cell r="T10" t="str">
            <v>-</v>
          </cell>
          <cell r="U10" t="str">
            <v>-</v>
          </cell>
          <cell r="V10" t="str">
            <v>-</v>
          </cell>
        </row>
        <row r="11">
          <cell r="A11" t="str">
            <v>2015Dirección_de_Alimentos_y_BebidasCapacitaciónes Técnicas a entes descentralizados.</v>
          </cell>
          <cell r="D11">
            <v>2015</v>
          </cell>
          <cell r="E11" t="str">
            <v>Dirección_de_Alimentos_y_Bebidas</v>
          </cell>
          <cell r="F11" t="str">
            <v>Capacitaciónes Técnicas a entes descentralizados.</v>
          </cell>
          <cell r="G11" t="str">
            <v>Capacitaciónes Técnicas a entes descentralizados.</v>
          </cell>
          <cell r="H11">
            <v>35</v>
          </cell>
          <cell r="I11">
            <v>21</v>
          </cell>
          <cell r="J11">
            <v>0.6</v>
          </cell>
          <cell r="K11">
            <v>0</v>
          </cell>
          <cell r="L11">
            <v>6</v>
          </cell>
          <cell r="M11">
            <v>2</v>
          </cell>
          <cell r="N11">
            <v>4</v>
          </cell>
          <cell r="O11">
            <v>9</v>
          </cell>
          <cell r="P11" t="str">
            <v>-</v>
          </cell>
          <cell r="Q11" t="str">
            <v>-</v>
          </cell>
          <cell r="R11" t="str">
            <v>-</v>
          </cell>
          <cell r="S11" t="str">
            <v>-</v>
          </cell>
          <cell r="T11" t="str">
            <v>-</v>
          </cell>
          <cell r="U11" t="str">
            <v>-</v>
          </cell>
          <cell r="V11" t="str">
            <v>-</v>
          </cell>
        </row>
        <row r="12">
          <cell r="A12" t="str">
            <v>2015Dirección_de_Alimentos_y_BebidasAcompañamiento a las autoridades sanitarias de terceros paises para la habilitación y certificación de estableccimientos colombianos que quieren exportar.</v>
          </cell>
          <cell r="D12">
            <v>2015</v>
          </cell>
          <cell r="E12" t="str">
            <v>Dirección_de_Alimentos_y_Bebidas</v>
          </cell>
          <cell r="F12" t="str">
            <v>Acompañamiento a las autoridades sanitarias de terceros paises para la habilitación y certificación de estableccimientos colombianos que quieren exportar.</v>
          </cell>
          <cell r="G12" t="str">
            <v>Acompañamiento a las autoridades sanitarias de terceros paises para la habilitación y certificación de estableccimientos colombianos que quieren exportar.</v>
          </cell>
          <cell r="H12">
            <v>3</v>
          </cell>
          <cell r="I12">
            <v>4</v>
          </cell>
          <cell r="J12">
            <v>1.3333333333333333</v>
          </cell>
          <cell r="K12">
            <v>0</v>
          </cell>
          <cell r="L12">
            <v>1</v>
          </cell>
          <cell r="M12">
            <v>2</v>
          </cell>
          <cell r="N12">
            <v>1</v>
          </cell>
          <cell r="O12">
            <v>0</v>
          </cell>
          <cell r="P12" t="str">
            <v>-</v>
          </cell>
          <cell r="Q12" t="str">
            <v>-</v>
          </cell>
          <cell r="R12" t="str">
            <v>-</v>
          </cell>
          <cell r="S12" t="str">
            <v>-</v>
          </cell>
          <cell r="T12" t="str">
            <v>-</v>
          </cell>
          <cell r="U12" t="str">
            <v>-</v>
          </cell>
          <cell r="V12" t="str">
            <v>-</v>
          </cell>
        </row>
        <row r="13">
          <cell r="A13" t="str">
            <v>2015Dirección_de_Alimentos_y_BebidasDocumentos Técnicos Públicados</v>
          </cell>
          <cell r="D13">
            <v>2015</v>
          </cell>
          <cell r="E13" t="str">
            <v>Dirección_de_Alimentos_y_Bebidas</v>
          </cell>
          <cell r="F13" t="str">
            <v>Documentos Técnicos Públicados</v>
          </cell>
          <cell r="G13" t="str">
            <v>Documentos Técnicos Públicados</v>
          </cell>
          <cell r="H13">
            <v>30</v>
          </cell>
          <cell r="I13">
            <v>0</v>
          </cell>
          <cell r="J13">
            <v>0</v>
          </cell>
          <cell r="K13">
            <v>0</v>
          </cell>
          <cell r="L13">
            <v>0</v>
          </cell>
          <cell r="M13">
            <v>0</v>
          </cell>
          <cell r="N13">
            <v>0</v>
          </cell>
          <cell r="O13">
            <v>0</v>
          </cell>
          <cell r="P13" t="str">
            <v>-</v>
          </cell>
          <cell r="Q13" t="str">
            <v>-</v>
          </cell>
          <cell r="R13" t="str">
            <v>-</v>
          </cell>
          <cell r="S13" t="str">
            <v>-</v>
          </cell>
          <cell r="T13" t="str">
            <v>-</v>
          </cell>
          <cell r="U13" t="str">
            <v>-</v>
          </cell>
          <cell r="V13" t="str">
            <v>-</v>
          </cell>
        </row>
        <row r="14">
          <cell r="A14" t="str">
            <v>2015Dirección_de_Medicamentos_y_Productos_BiologicosCertificaciones BPM (Buenas Practias de Manufactura) para Gases Medicinales expedidas.</v>
          </cell>
          <cell r="D14">
            <v>2015</v>
          </cell>
          <cell r="E14" t="str">
            <v>Dirección_de_Medicamentos_y_Productos_Biologicos</v>
          </cell>
          <cell r="F14" t="str">
            <v>Certificaciones BPM (Buenas Practias de Manufactura) para Gases Medicinales expedidas.</v>
          </cell>
          <cell r="G14" t="str">
            <v>Certificaciones BPM (Buenas Practias de Manufactura) para Gases Medicinales expedidas.</v>
          </cell>
          <cell r="H14">
            <v>80</v>
          </cell>
          <cell r="I14">
            <v>31</v>
          </cell>
          <cell r="J14">
            <v>0.38750000000000001</v>
          </cell>
          <cell r="K14">
            <v>6</v>
          </cell>
          <cell r="L14">
            <v>7</v>
          </cell>
          <cell r="M14">
            <v>4</v>
          </cell>
          <cell r="N14">
            <v>5</v>
          </cell>
          <cell r="O14">
            <v>9</v>
          </cell>
          <cell r="P14" t="str">
            <v>-</v>
          </cell>
          <cell r="Q14" t="str">
            <v>-</v>
          </cell>
          <cell r="R14" t="str">
            <v>-</v>
          </cell>
          <cell r="S14" t="str">
            <v>-</v>
          </cell>
          <cell r="T14" t="str">
            <v>-</v>
          </cell>
          <cell r="U14" t="str">
            <v>-</v>
          </cell>
          <cell r="V14" t="str">
            <v>-</v>
          </cell>
        </row>
        <row r="15">
          <cell r="A15" t="str">
            <v>2015Dirección_de_Medicamentos_y_Productos_BiologicosCertificaciones BPM (Buenas Practicas de Manufactura) expedidas.</v>
          </cell>
          <cell r="D15">
            <v>2015</v>
          </cell>
          <cell r="E15" t="str">
            <v>Dirección_de_Medicamentos_y_Productos_Biologicos</v>
          </cell>
          <cell r="F15" t="str">
            <v>Certificaciones BPM (Buenas Practicas de Manufactura) expedidas.</v>
          </cell>
          <cell r="G15" t="str">
            <v>Certificaciones BPM (Buenas Practicas de Manufactura) expedidas.</v>
          </cell>
          <cell r="H15">
            <v>95</v>
          </cell>
          <cell r="I15">
            <v>28</v>
          </cell>
          <cell r="J15">
            <v>0.29473684210526313</v>
          </cell>
          <cell r="K15">
            <v>3</v>
          </cell>
          <cell r="L15">
            <v>8</v>
          </cell>
          <cell r="M15">
            <v>6</v>
          </cell>
          <cell r="N15">
            <v>5</v>
          </cell>
          <cell r="O15">
            <v>6</v>
          </cell>
          <cell r="P15" t="str">
            <v>-</v>
          </cell>
          <cell r="Q15" t="str">
            <v>-</v>
          </cell>
          <cell r="R15" t="str">
            <v>-</v>
          </cell>
          <cell r="S15" t="str">
            <v>-</v>
          </cell>
          <cell r="T15" t="str">
            <v>-</v>
          </cell>
          <cell r="U15" t="str">
            <v>-</v>
          </cell>
          <cell r="V15" t="str">
            <v>-</v>
          </cell>
        </row>
        <row r="16">
          <cell r="A16" t="str">
            <v>2015Dirección_de_Medicamentos_y_Productos_BiologicosCertificaciones BPM (Buenas Practicas de Manufactura) De Orden Internacional expedidas.</v>
          </cell>
          <cell r="D16">
            <v>2015</v>
          </cell>
          <cell r="E16" t="str">
            <v>Dirección_de_Medicamentos_y_Productos_Biologicos</v>
          </cell>
          <cell r="F16" t="str">
            <v>Certificaciones BPM (Buenas Practicas de Manufactura) De Orden Internacional expedidas.</v>
          </cell>
          <cell r="G16" t="str">
            <v>Certificaciones BPM (Buenas Practicas de Manufactura) De Orden Internacional expedidas.</v>
          </cell>
          <cell r="H16">
            <v>75</v>
          </cell>
          <cell r="I16">
            <v>33</v>
          </cell>
          <cell r="J16">
            <v>0.44</v>
          </cell>
          <cell r="K16">
            <v>0</v>
          </cell>
          <cell r="L16">
            <v>8</v>
          </cell>
          <cell r="M16">
            <v>8</v>
          </cell>
          <cell r="N16">
            <v>9</v>
          </cell>
          <cell r="O16">
            <v>8</v>
          </cell>
          <cell r="P16" t="str">
            <v>-</v>
          </cell>
          <cell r="Q16" t="str">
            <v>-</v>
          </cell>
          <cell r="R16" t="str">
            <v>-</v>
          </cell>
          <cell r="S16" t="str">
            <v>-</v>
          </cell>
          <cell r="T16" t="str">
            <v>-</v>
          </cell>
          <cell r="U16" t="str">
            <v>-</v>
          </cell>
          <cell r="V16" t="str">
            <v>-</v>
          </cell>
        </row>
        <row r="17">
          <cell r="A17" t="str">
            <v>2015Dirección_de_Medicamentos_y_Productos_BiologicosCertificaciones BPL (Buenas Practicas de Laboratorio) expedidas.</v>
          </cell>
          <cell r="D17">
            <v>2015</v>
          </cell>
          <cell r="E17" t="str">
            <v>Dirección_de_Medicamentos_y_Productos_Biologicos</v>
          </cell>
          <cell r="F17" t="str">
            <v>Certificaciones BPL (Buenas Practicas de Laboratorio) expedidas.</v>
          </cell>
          <cell r="G17" t="str">
            <v>Certificaciones BPL (Buenas Practicas de Laboratorio) expedidas.</v>
          </cell>
          <cell r="H17">
            <v>20</v>
          </cell>
          <cell r="I17">
            <v>5</v>
          </cell>
          <cell r="J17">
            <v>0.25</v>
          </cell>
          <cell r="K17">
            <v>2</v>
          </cell>
          <cell r="L17">
            <v>2</v>
          </cell>
          <cell r="M17">
            <v>0</v>
          </cell>
          <cell r="N17">
            <v>1</v>
          </cell>
          <cell r="O17">
            <v>0</v>
          </cell>
          <cell r="P17" t="str">
            <v>-</v>
          </cell>
          <cell r="Q17" t="str">
            <v>-</v>
          </cell>
          <cell r="R17" t="str">
            <v>-</v>
          </cell>
          <cell r="S17" t="str">
            <v>-</v>
          </cell>
          <cell r="T17" t="str">
            <v>-</v>
          </cell>
          <cell r="U17" t="str">
            <v>-</v>
          </cell>
          <cell r="V17" t="str">
            <v>-</v>
          </cell>
        </row>
        <row r="18">
          <cell r="A18" t="str">
            <v>2015Dirección_de_Medicamentos_y_Productos_BiologicosVisitas de Seguimiento a las Certificaciones BPE (Buenas Practicas de Elaboración).</v>
          </cell>
          <cell r="D18">
            <v>2015</v>
          </cell>
          <cell r="E18" t="str">
            <v>Dirección_de_Medicamentos_y_Productos_Biologicos</v>
          </cell>
          <cell r="F18" t="str">
            <v>Visitas de Seguimiento a las Certificaciones BPE (Buenas Practicas de Elaboración).</v>
          </cell>
          <cell r="G18" t="str">
            <v>Certificaciones BPE (Buenas Practicas de Elaboración) expedidas.</v>
          </cell>
          <cell r="H18">
            <v>35</v>
          </cell>
          <cell r="I18">
            <v>13</v>
          </cell>
          <cell r="J18">
            <v>0.37142857142857144</v>
          </cell>
          <cell r="K18">
            <v>5</v>
          </cell>
          <cell r="L18">
            <v>0</v>
          </cell>
          <cell r="M18">
            <v>4</v>
          </cell>
          <cell r="N18">
            <v>3</v>
          </cell>
          <cell r="O18">
            <v>1</v>
          </cell>
          <cell r="P18" t="str">
            <v>-</v>
          </cell>
          <cell r="Q18" t="str">
            <v>-</v>
          </cell>
          <cell r="R18" t="str">
            <v>-</v>
          </cell>
          <cell r="S18" t="str">
            <v>-</v>
          </cell>
          <cell r="T18" t="str">
            <v>-</v>
          </cell>
          <cell r="U18" t="str">
            <v>-</v>
          </cell>
          <cell r="V18" t="str">
            <v>-</v>
          </cell>
        </row>
        <row r="19">
          <cell r="A19" t="str">
            <v>2015Dirección_de_Medicamentos_y_Productos_BiologicosCertificaciones BPC (Buenas Practicas Clinicas) realizadas.</v>
          </cell>
          <cell r="D19">
            <v>2015</v>
          </cell>
          <cell r="E19" t="str">
            <v>Dirección_de_Medicamentos_y_Productos_Biologicos</v>
          </cell>
          <cell r="F19" t="str">
            <v>Certificaciones BPC (Buenas Practicas Clinicas) realizadas.</v>
          </cell>
          <cell r="G19" t="str">
            <v>Certificaciones BPC (Buenas Practicas Clinicas) realizadas.</v>
          </cell>
          <cell r="H19">
            <v>5</v>
          </cell>
          <cell r="I19">
            <v>2</v>
          </cell>
          <cell r="J19">
            <v>0.4</v>
          </cell>
          <cell r="K19">
            <v>0</v>
          </cell>
          <cell r="L19">
            <v>1</v>
          </cell>
          <cell r="M19">
            <v>0</v>
          </cell>
          <cell r="N19">
            <v>0</v>
          </cell>
          <cell r="O19">
            <v>1</v>
          </cell>
          <cell r="P19" t="str">
            <v>-</v>
          </cell>
          <cell r="Q19" t="str">
            <v>-</v>
          </cell>
          <cell r="R19" t="str">
            <v>-</v>
          </cell>
          <cell r="S19" t="str">
            <v>-</v>
          </cell>
          <cell r="T19" t="str">
            <v>-</v>
          </cell>
          <cell r="U19" t="str">
            <v>-</v>
          </cell>
          <cell r="V19" t="str">
            <v>-</v>
          </cell>
        </row>
        <row r="20">
          <cell r="A20" t="str">
            <v>2015Dirección_de_Medicamentos_y_Productos_BiologicosCertificaciones BPF (Buenas Practicas de Farmacovigilancia) realizadas.</v>
          </cell>
          <cell r="D20">
            <v>2015</v>
          </cell>
          <cell r="E20" t="str">
            <v>Dirección_de_Medicamentos_y_Productos_Biologicos</v>
          </cell>
          <cell r="F20" t="str">
            <v>Certificaciones BPF (Buenas Practicas de Farmacovigilancia) realizadas.</v>
          </cell>
          <cell r="G20" t="str">
            <v>Certificaciones BPF (Buenas Practicas de Farmacovigilancia) realizadas.</v>
          </cell>
          <cell r="H20">
            <v>50</v>
          </cell>
          <cell r="I20">
            <v>0</v>
          </cell>
          <cell r="J20">
            <v>0</v>
          </cell>
          <cell r="K20">
            <v>0</v>
          </cell>
          <cell r="L20">
            <v>0</v>
          </cell>
          <cell r="M20">
            <v>0</v>
          </cell>
          <cell r="N20">
            <v>0</v>
          </cell>
          <cell r="O20">
            <v>0</v>
          </cell>
          <cell r="P20" t="str">
            <v>-</v>
          </cell>
          <cell r="Q20" t="str">
            <v>-</v>
          </cell>
          <cell r="R20" t="str">
            <v>-</v>
          </cell>
          <cell r="S20" t="str">
            <v>-</v>
          </cell>
          <cell r="T20" t="str">
            <v>-</v>
          </cell>
          <cell r="U20" t="str">
            <v>-</v>
          </cell>
          <cell r="V20" t="str">
            <v>-</v>
          </cell>
        </row>
        <row r="21">
          <cell r="A21" t="str">
            <v>2015Dirección_de_Medicamentos_y_Productos_BiologicosAsistencia Técnica a entes territoriales y otros actores.</v>
          </cell>
          <cell r="D21">
            <v>2015</v>
          </cell>
          <cell r="E21" t="str">
            <v>Dirección_de_Medicamentos_y_Productos_Biologicos</v>
          </cell>
          <cell r="F21" t="str">
            <v>Asistencia Técnica a entes territoriales y otros actores.</v>
          </cell>
          <cell r="G21" t="str">
            <v>Asistencia Técnica a entes territoriales y otros actores.</v>
          </cell>
          <cell r="H21">
            <v>20</v>
          </cell>
          <cell r="I21">
            <v>1</v>
          </cell>
          <cell r="J21">
            <v>0.05</v>
          </cell>
          <cell r="K21">
            <v>0</v>
          </cell>
          <cell r="L21">
            <v>0</v>
          </cell>
          <cell r="M21">
            <v>0</v>
          </cell>
          <cell r="N21">
            <v>1</v>
          </cell>
          <cell r="O21">
            <v>0</v>
          </cell>
          <cell r="P21" t="str">
            <v>-</v>
          </cell>
          <cell r="Q21" t="str">
            <v>-</v>
          </cell>
          <cell r="R21" t="str">
            <v>-</v>
          </cell>
          <cell r="S21" t="str">
            <v>-</v>
          </cell>
          <cell r="T21" t="str">
            <v>-</v>
          </cell>
          <cell r="U21" t="str">
            <v>-</v>
          </cell>
          <cell r="V21" t="str">
            <v>-</v>
          </cell>
        </row>
        <row r="22">
          <cell r="A22" t="str">
            <v>2015Dirección_de_Medicamentos_y_Productos_BiologicosVisitas de Seguimiento a Bancos de Sangre realizadas.</v>
          </cell>
          <cell r="D22">
            <v>2015</v>
          </cell>
          <cell r="E22" t="str">
            <v>Dirección_de_Medicamentos_y_Productos_Biologicos</v>
          </cell>
          <cell r="F22" t="str">
            <v>Visitas de Seguimiento a Bancos de Sangre realizadas.</v>
          </cell>
          <cell r="G22" t="str">
            <v>Visitas de Seguimiento a Bancos de Sangre realizadas.</v>
          </cell>
          <cell r="H22">
            <v>20</v>
          </cell>
          <cell r="I22">
            <v>1</v>
          </cell>
          <cell r="J22">
            <v>0.05</v>
          </cell>
          <cell r="K22">
            <v>0</v>
          </cell>
          <cell r="L22">
            <v>0</v>
          </cell>
          <cell r="M22">
            <v>0</v>
          </cell>
          <cell r="N22">
            <v>0</v>
          </cell>
          <cell r="O22">
            <v>1</v>
          </cell>
          <cell r="P22" t="str">
            <v>-</v>
          </cell>
          <cell r="Q22" t="str">
            <v>-</v>
          </cell>
          <cell r="R22" t="str">
            <v>-</v>
          </cell>
          <cell r="S22" t="str">
            <v>-</v>
          </cell>
          <cell r="T22" t="str">
            <v>-</v>
          </cell>
          <cell r="U22" t="str">
            <v>-</v>
          </cell>
          <cell r="V22" t="str">
            <v>-</v>
          </cell>
        </row>
        <row r="23">
          <cell r="A23" t="str">
            <v>2015Dirección_de_Medicamentos_y_Productos_BiologicosVisitas de Seguimiento BPC (Buenas Practicas Clinicas).</v>
          </cell>
          <cell r="D23">
            <v>2015</v>
          </cell>
          <cell r="E23" t="str">
            <v>Dirección_de_Medicamentos_y_Productos_Biologicos</v>
          </cell>
          <cell r="F23" t="str">
            <v>Visitas de Seguimiento BPC (Buenas Practicas Clinicas).</v>
          </cell>
          <cell r="G23" t="str">
            <v>Visitas de Seguimiento BPC (Buenas Practicas Clinicas)</v>
          </cell>
          <cell r="H23">
            <v>37</v>
          </cell>
          <cell r="I23">
            <v>5</v>
          </cell>
          <cell r="J23">
            <v>0.13513513513513514</v>
          </cell>
          <cell r="K23">
            <v>1</v>
          </cell>
          <cell r="L23">
            <v>0</v>
          </cell>
          <cell r="M23">
            <v>1</v>
          </cell>
          <cell r="N23">
            <v>2</v>
          </cell>
          <cell r="O23">
            <v>1</v>
          </cell>
          <cell r="P23" t="str">
            <v>-</v>
          </cell>
          <cell r="Q23" t="str">
            <v>-</v>
          </cell>
          <cell r="R23" t="str">
            <v>-</v>
          </cell>
          <cell r="S23" t="str">
            <v>-</v>
          </cell>
          <cell r="T23" t="str">
            <v>-</v>
          </cell>
          <cell r="U23" t="str">
            <v>-</v>
          </cell>
          <cell r="V23" t="str">
            <v>-</v>
          </cell>
        </row>
        <row r="24">
          <cell r="A24" t="str">
            <v>2015Dirección_de_Medicamentos_y_Productos_BiologicosCertificaciones BPM (Buenas Practias de Manufactura) para Gases Medicinales expedidas.</v>
          </cell>
          <cell r="D24">
            <v>2015</v>
          </cell>
          <cell r="E24" t="str">
            <v>Dirección_de_Medicamentos_y_Productos_Biologicos</v>
          </cell>
          <cell r="F24" t="str">
            <v>Certificaciones BPM (Buenas Practias de Manufactura) para Gases Medicinales expedidas.</v>
          </cell>
          <cell r="G24" t="str">
            <v>Visitas de Seguimiento a las certificaciones BPM para Gases Medicinales.</v>
          </cell>
          <cell r="H24">
            <v>12</v>
          </cell>
          <cell r="I24">
            <v>7</v>
          </cell>
          <cell r="J24">
            <v>0.58333333333333337</v>
          </cell>
          <cell r="K24">
            <v>2</v>
          </cell>
          <cell r="L24">
            <v>3</v>
          </cell>
          <cell r="M24">
            <v>0</v>
          </cell>
          <cell r="N24">
            <v>2</v>
          </cell>
          <cell r="O24">
            <v>0</v>
          </cell>
          <cell r="P24" t="str">
            <v>-</v>
          </cell>
          <cell r="Q24" t="str">
            <v>-</v>
          </cell>
          <cell r="R24" t="str">
            <v>-</v>
          </cell>
          <cell r="S24" t="str">
            <v>-</v>
          </cell>
          <cell r="T24" t="str">
            <v>-</v>
          </cell>
          <cell r="U24" t="str">
            <v>-</v>
          </cell>
          <cell r="V24" t="str">
            <v>-</v>
          </cell>
        </row>
        <row r="25">
          <cell r="A25" t="str">
            <v>2015Dirección_de_Medicamentos_y_Productos_BiologicosVisitas de Seguimiento a Protocolos de Investigación Clínica</v>
          </cell>
          <cell r="D25">
            <v>2015</v>
          </cell>
          <cell r="E25" t="str">
            <v>Dirección_de_Medicamentos_y_Productos_Biologicos</v>
          </cell>
          <cell r="F25" t="str">
            <v>Visitas de Seguimiento a Protocolos de Investigación Clínica</v>
          </cell>
          <cell r="G25" t="str">
            <v>Visitas de Seguimiento a Protocolos de Investigación Clínica</v>
          </cell>
          <cell r="H25">
            <v>5</v>
          </cell>
          <cell r="I25">
            <v>0</v>
          </cell>
          <cell r="J25">
            <v>0</v>
          </cell>
          <cell r="K25">
            <v>0</v>
          </cell>
          <cell r="L25">
            <v>0</v>
          </cell>
          <cell r="M25">
            <v>0</v>
          </cell>
          <cell r="N25">
            <v>0</v>
          </cell>
          <cell r="O25">
            <v>0</v>
          </cell>
          <cell r="P25" t="str">
            <v>-</v>
          </cell>
          <cell r="Q25" t="str">
            <v>-</v>
          </cell>
          <cell r="R25" t="str">
            <v>-</v>
          </cell>
          <cell r="S25" t="str">
            <v>-</v>
          </cell>
          <cell r="T25" t="str">
            <v>-</v>
          </cell>
          <cell r="U25" t="str">
            <v>-</v>
          </cell>
          <cell r="V25" t="str">
            <v>-</v>
          </cell>
        </row>
        <row r="26">
          <cell r="A26" t="str">
            <v>2015Dirección_de_Medicamentos_y_Productos_BiologicosVisitas de Seguimientos a las Certificaciones BPM.</v>
          </cell>
          <cell r="D26">
            <v>2015</v>
          </cell>
          <cell r="E26" t="str">
            <v>Dirección_de_Medicamentos_y_Productos_Biologicos</v>
          </cell>
          <cell r="F26" t="str">
            <v>Visitas de Seguimientos a las Certificaciones BPM.</v>
          </cell>
          <cell r="G26" t="str">
            <v>Visitas de Seguimientos a las Certificaciones BPM</v>
          </cell>
          <cell r="H26">
            <v>30</v>
          </cell>
          <cell r="I26">
            <v>15</v>
          </cell>
          <cell r="J26">
            <v>0.5</v>
          </cell>
          <cell r="K26">
            <v>9</v>
          </cell>
          <cell r="L26">
            <v>1</v>
          </cell>
          <cell r="M26">
            <v>0</v>
          </cell>
          <cell r="N26">
            <v>5</v>
          </cell>
          <cell r="O26">
            <v>0</v>
          </cell>
          <cell r="P26" t="str">
            <v>-</v>
          </cell>
          <cell r="Q26" t="str">
            <v>-</v>
          </cell>
          <cell r="R26" t="str">
            <v>-</v>
          </cell>
          <cell r="S26" t="str">
            <v>-</v>
          </cell>
          <cell r="T26" t="str">
            <v>-</v>
          </cell>
          <cell r="U26" t="str">
            <v>-</v>
          </cell>
          <cell r="V26" t="str">
            <v>-</v>
          </cell>
        </row>
        <row r="27">
          <cell r="A27" t="str">
            <v>2015Dirección_de_Medicamentos_y_Productos_BiologicosVisitas de Seguimiento a los GTTs.</v>
          </cell>
          <cell r="D27">
            <v>2015</v>
          </cell>
          <cell r="E27" t="str">
            <v>Dirección_de_Medicamentos_y_Productos_Biologicos</v>
          </cell>
          <cell r="F27" t="str">
            <v>Visitas de Seguimiento a los GTTs.</v>
          </cell>
          <cell r="G27" t="str">
            <v xml:space="preserve">Visitas de Seguimiento a los GTTs </v>
          </cell>
          <cell r="H27">
            <v>20</v>
          </cell>
          <cell r="I27">
            <v>0</v>
          </cell>
          <cell r="J27">
            <v>0</v>
          </cell>
          <cell r="K27">
            <v>0</v>
          </cell>
          <cell r="L27">
            <v>0</v>
          </cell>
          <cell r="M27">
            <v>0</v>
          </cell>
          <cell r="N27">
            <v>0</v>
          </cell>
          <cell r="O27">
            <v>0</v>
          </cell>
          <cell r="P27" t="str">
            <v>-</v>
          </cell>
          <cell r="Q27" t="str">
            <v>-</v>
          </cell>
          <cell r="R27" t="str">
            <v>-</v>
          </cell>
          <cell r="S27" t="str">
            <v>-</v>
          </cell>
          <cell r="T27" t="str">
            <v>-</v>
          </cell>
          <cell r="U27" t="str">
            <v>-</v>
          </cell>
          <cell r="V27" t="str">
            <v>-</v>
          </cell>
        </row>
        <row r="28">
          <cell r="A28" t="str">
            <v>2015Dirección_de_Medicamentos_y_Productos_BiologicosVisitas de Seguimiento al Programa Nacional de Farmacovigilancia en Entidades Administradoras de Planes de Beneficios APB.</v>
          </cell>
          <cell r="D28">
            <v>2015</v>
          </cell>
          <cell r="E28" t="str">
            <v>Dirección_de_Medicamentos_y_Productos_Biologicos</v>
          </cell>
          <cell r="F28" t="str">
            <v>Visitas de Seguimiento al Programa Nacional de Farmacovigilancia en Entidades Administradoras de Planes de Beneficios APB.</v>
          </cell>
          <cell r="G28" t="str">
            <v>Visitas de Seguimiento al Programa Nacional de Farmacovigilancia en Entidades Administradoras de Planes de Beneficios APB.</v>
          </cell>
          <cell r="H28">
            <v>150</v>
          </cell>
          <cell r="I28">
            <v>55</v>
          </cell>
          <cell r="J28">
            <v>0.36666666666666664</v>
          </cell>
          <cell r="K28">
            <v>0</v>
          </cell>
          <cell r="L28">
            <v>18</v>
          </cell>
          <cell r="M28">
            <v>7</v>
          </cell>
          <cell r="N28">
            <v>8</v>
          </cell>
          <cell r="O28">
            <v>22</v>
          </cell>
          <cell r="P28" t="str">
            <v>-</v>
          </cell>
          <cell r="Q28" t="str">
            <v>-</v>
          </cell>
          <cell r="R28" t="str">
            <v>-</v>
          </cell>
          <cell r="S28" t="str">
            <v>-</v>
          </cell>
          <cell r="T28" t="str">
            <v>-</v>
          </cell>
          <cell r="U28" t="str">
            <v>-</v>
          </cell>
          <cell r="V28" t="str">
            <v>-</v>
          </cell>
        </row>
        <row r="29">
          <cell r="A29" t="str">
            <v>2015Dirección_de_Medicamentos_y_Productos_BiologicosVisitas de Seguimiento a las Certificaciones BPE (Buenas Practicas de Elaboración).</v>
          </cell>
          <cell r="D29">
            <v>2015</v>
          </cell>
          <cell r="E29" t="str">
            <v>Dirección_de_Medicamentos_y_Productos_Biologicos</v>
          </cell>
          <cell r="F29" t="str">
            <v>Visitas de Seguimiento a las Certificaciones BPE (Buenas Practicas de Elaboración).</v>
          </cell>
          <cell r="G29" t="str">
            <v>Visitas de Seguimiento a las certificaciones BPE (Buenas Practicas de Elabopración).</v>
          </cell>
          <cell r="H29">
            <v>20</v>
          </cell>
          <cell r="I29">
            <v>7</v>
          </cell>
          <cell r="J29">
            <v>0.35</v>
          </cell>
          <cell r="K29">
            <v>1</v>
          </cell>
          <cell r="L29">
            <v>1</v>
          </cell>
          <cell r="M29">
            <v>1</v>
          </cell>
          <cell r="N29">
            <v>4</v>
          </cell>
          <cell r="O29">
            <v>0</v>
          </cell>
          <cell r="P29" t="str">
            <v>-</v>
          </cell>
          <cell r="Q29" t="str">
            <v>-</v>
          </cell>
          <cell r="R29" t="str">
            <v>-</v>
          </cell>
          <cell r="S29" t="str">
            <v>-</v>
          </cell>
          <cell r="T29" t="str">
            <v>-</v>
          </cell>
          <cell r="U29" t="str">
            <v>-</v>
          </cell>
          <cell r="V29" t="str">
            <v>-</v>
          </cell>
        </row>
        <row r="30">
          <cell r="A30" t="str">
            <v xml:space="preserve">2015Dirección_de_Medicamentos_y_Productos_BiologicosVisitas de Seguimiento a  Estudios de Estabilidad de los Laboratorios Farmaceuticos </v>
          </cell>
          <cell r="D30">
            <v>2015</v>
          </cell>
          <cell r="E30" t="str">
            <v>Dirección_de_Medicamentos_y_Productos_Biologicos</v>
          </cell>
          <cell r="F30" t="str">
            <v xml:space="preserve">Visitas de Seguimiento a  Estudios de Estabilidad de los Laboratorios Farmaceuticos </v>
          </cell>
          <cell r="G30" t="str">
            <v xml:space="preserve">Visitas de Seguimiento a  Estudios de Estabilidad de los Laboratorios Farmaceuticos </v>
          </cell>
          <cell r="H30">
            <v>30</v>
          </cell>
          <cell r="I30">
            <v>12</v>
          </cell>
          <cell r="J30">
            <v>0.4</v>
          </cell>
          <cell r="K30">
            <v>0</v>
          </cell>
          <cell r="L30">
            <v>0</v>
          </cell>
          <cell r="M30">
            <v>6</v>
          </cell>
          <cell r="N30">
            <v>4</v>
          </cell>
          <cell r="O30">
            <v>2</v>
          </cell>
          <cell r="P30" t="str">
            <v>-</v>
          </cell>
          <cell r="Q30" t="str">
            <v>-</v>
          </cell>
          <cell r="R30" t="str">
            <v>-</v>
          </cell>
          <cell r="S30" t="str">
            <v>-</v>
          </cell>
          <cell r="T30" t="str">
            <v>-</v>
          </cell>
          <cell r="U30" t="str">
            <v>-</v>
          </cell>
          <cell r="V30" t="str">
            <v>-</v>
          </cell>
        </row>
        <row r="31">
          <cell r="A31" t="str">
            <v xml:space="preserve">2015Dirección_de_Medicamentos_y_Productos_BiologicosVisitas de IVC Medicamentos realizadas. </v>
          </cell>
          <cell r="D31">
            <v>2015</v>
          </cell>
          <cell r="E31" t="str">
            <v>Dirección_de_Medicamentos_y_Productos_Biologicos</v>
          </cell>
          <cell r="F31" t="str">
            <v xml:space="preserve">Visitas de IVC Medicamentos realizadas. </v>
          </cell>
          <cell r="G31" t="str">
            <v xml:space="preserve">Visitas de IVC Medicamentos realizadas. </v>
          </cell>
          <cell r="H31">
            <v>25</v>
          </cell>
          <cell r="I31">
            <v>2</v>
          </cell>
          <cell r="J31">
            <v>0.08</v>
          </cell>
          <cell r="K31">
            <v>0</v>
          </cell>
          <cell r="L31">
            <v>0</v>
          </cell>
          <cell r="M31">
            <v>0</v>
          </cell>
          <cell r="N31">
            <v>2</v>
          </cell>
          <cell r="O31">
            <v>0</v>
          </cell>
          <cell r="P31" t="str">
            <v>-</v>
          </cell>
          <cell r="Q31" t="str">
            <v>-</v>
          </cell>
          <cell r="R31" t="str">
            <v>-</v>
          </cell>
          <cell r="S31" t="str">
            <v>-</v>
          </cell>
          <cell r="T31" t="str">
            <v>-</v>
          </cell>
          <cell r="U31" t="str">
            <v>-</v>
          </cell>
          <cell r="V31" t="str">
            <v>-</v>
          </cell>
        </row>
        <row r="32">
          <cell r="A32" t="str">
            <v xml:space="preserve">2015Dirección_de_Medicamentos_y_Productos_BiologicosVisitas de IVC Bancos de Sangre local realizadas. </v>
          </cell>
          <cell r="D32">
            <v>2015</v>
          </cell>
          <cell r="E32" t="str">
            <v>Dirección_de_Medicamentos_y_Productos_Biologicos</v>
          </cell>
          <cell r="F32" t="str">
            <v xml:space="preserve">Visitas de IVC Bancos de Sangre local realizadas. </v>
          </cell>
          <cell r="G32" t="str">
            <v xml:space="preserve">Visitas de IVC Bancos de Sangre local realizadas. </v>
          </cell>
          <cell r="H32">
            <v>10</v>
          </cell>
          <cell r="I32">
            <v>10</v>
          </cell>
          <cell r="J32">
            <v>1</v>
          </cell>
          <cell r="K32">
            <v>0</v>
          </cell>
          <cell r="L32">
            <v>3</v>
          </cell>
          <cell r="M32">
            <v>5</v>
          </cell>
          <cell r="N32">
            <v>0</v>
          </cell>
          <cell r="O32">
            <v>2</v>
          </cell>
          <cell r="P32" t="str">
            <v>-</v>
          </cell>
          <cell r="Q32" t="str">
            <v>-</v>
          </cell>
          <cell r="R32" t="str">
            <v>-</v>
          </cell>
          <cell r="S32" t="str">
            <v>-</v>
          </cell>
          <cell r="T32" t="str">
            <v>-</v>
          </cell>
          <cell r="U32" t="str">
            <v>-</v>
          </cell>
          <cell r="V32" t="str">
            <v>-</v>
          </cell>
        </row>
        <row r="33">
          <cell r="A33" t="str">
            <v>2015Dirección_de_Medicamentos_y_Productos_BiologicosBoletines de Farmacovigilancia publicado.</v>
          </cell>
          <cell r="D33">
            <v>2015</v>
          </cell>
          <cell r="E33" t="str">
            <v>Dirección_de_Medicamentos_y_Productos_Biologicos</v>
          </cell>
          <cell r="F33" t="str">
            <v>Boletines de Farmacovigilancia publicado.</v>
          </cell>
          <cell r="G33" t="str">
            <v>Boletines de Farmacovigilancia publicado</v>
          </cell>
          <cell r="H33">
            <v>6</v>
          </cell>
          <cell r="I33">
            <v>3</v>
          </cell>
          <cell r="J33">
            <v>0.5</v>
          </cell>
          <cell r="K33">
            <v>1</v>
          </cell>
          <cell r="L33">
            <v>0</v>
          </cell>
          <cell r="M33">
            <v>1</v>
          </cell>
          <cell r="N33">
            <v>0</v>
          </cell>
          <cell r="O33">
            <v>1</v>
          </cell>
          <cell r="P33" t="str">
            <v>-</v>
          </cell>
          <cell r="Q33" t="str">
            <v>-</v>
          </cell>
          <cell r="R33" t="str">
            <v>-</v>
          </cell>
          <cell r="S33" t="str">
            <v>-</v>
          </cell>
          <cell r="T33" t="str">
            <v>-</v>
          </cell>
          <cell r="U33" t="str">
            <v>-</v>
          </cell>
          <cell r="V33" t="str">
            <v>-</v>
          </cell>
        </row>
        <row r="34">
          <cell r="A34" t="str">
            <v>2015Dirección_de_Medicamentos_y_Productos_BiologicosRegistros Sanitarios, permisos y notificaciones Nuevos.</v>
          </cell>
          <cell r="D34">
            <v>2015</v>
          </cell>
          <cell r="E34" t="str">
            <v>Dirección_de_Medicamentos_y_Productos_Biologicos</v>
          </cell>
          <cell r="F34" t="str">
            <v>Registros Sanitarios, permisos y notificaciones Nuevos.</v>
          </cell>
          <cell r="G34" t="str">
            <v>Registros Sanitarios, permisos y notificaciones Nuevos</v>
          </cell>
          <cell r="H34">
            <v>3500</v>
          </cell>
          <cell r="I34">
            <v>980</v>
          </cell>
          <cell r="J34">
            <v>0.28000000000000003</v>
          </cell>
          <cell r="K34">
            <v>166</v>
          </cell>
          <cell r="L34">
            <v>257</v>
          </cell>
          <cell r="M34">
            <v>178</v>
          </cell>
          <cell r="N34">
            <v>162</v>
          </cell>
          <cell r="O34">
            <v>217</v>
          </cell>
          <cell r="P34" t="str">
            <v>-</v>
          </cell>
          <cell r="Q34" t="str">
            <v>-</v>
          </cell>
          <cell r="R34" t="str">
            <v>-</v>
          </cell>
          <cell r="S34" t="str">
            <v>-</v>
          </cell>
          <cell r="T34" t="str">
            <v>-</v>
          </cell>
          <cell r="U34" t="str">
            <v>-</v>
          </cell>
          <cell r="V34" t="str">
            <v>-</v>
          </cell>
        </row>
        <row r="35">
          <cell r="A35" t="str">
            <v>2015Dirección_de_Dispositivos_Médicos_y_otras_TecnologiasCertificaciones CCA (Certificados de Capacidad de Almacenamiento) expedidos.</v>
          </cell>
          <cell r="D35">
            <v>2015</v>
          </cell>
          <cell r="E35" t="str">
            <v>Dirección_de_Dispositivos_Médicos_y_otras_Tecnologias</v>
          </cell>
          <cell r="F35" t="str">
            <v>Certificaciones CCA (Certificados de Capacidad de Almacenamiento) expedidos.</v>
          </cell>
          <cell r="G35" t="str">
            <v>Certificaciones CCA (Certificados de Capacidad de Almacenamiento) expedidos.</v>
          </cell>
          <cell r="H35">
            <v>775</v>
          </cell>
          <cell r="I35">
            <v>307</v>
          </cell>
          <cell r="J35">
            <v>0.39612903225806451</v>
          </cell>
          <cell r="K35">
            <v>36</v>
          </cell>
          <cell r="L35">
            <v>61</v>
          </cell>
          <cell r="M35">
            <v>70</v>
          </cell>
          <cell r="N35">
            <v>67</v>
          </cell>
          <cell r="O35">
            <v>73</v>
          </cell>
          <cell r="P35" t="str">
            <v>-</v>
          </cell>
          <cell r="Q35" t="str">
            <v>-</v>
          </cell>
          <cell r="R35" t="str">
            <v>-</v>
          </cell>
          <cell r="S35" t="str">
            <v>-</v>
          </cell>
          <cell r="T35" t="str">
            <v>-</v>
          </cell>
          <cell r="U35" t="str">
            <v>-</v>
          </cell>
          <cell r="V35" t="str">
            <v>-</v>
          </cell>
        </row>
        <row r="36">
          <cell r="A36" t="str">
            <v>2015Dirección_de_Dispositivos_Médicos_y_otras_TecnologiasCertificaciones Condiciones Sanitarias para Bancos de Tejido y Medula Osea expedidas.</v>
          </cell>
          <cell r="D36">
            <v>2015</v>
          </cell>
          <cell r="E36" t="str">
            <v>Dirección_de_Dispositivos_Médicos_y_otras_Tecnologias</v>
          </cell>
          <cell r="F36" t="str">
            <v>Certificaciones Condiciones Sanitarias para Bancos de Tejido y Medula Osea expedidas.</v>
          </cell>
          <cell r="G36" t="str">
            <v>Certificaciones Condiciones Sanitarias para Bancos de Tejido y Medula Osea expedidas.</v>
          </cell>
          <cell r="H36">
            <v>3</v>
          </cell>
          <cell r="I36">
            <v>3</v>
          </cell>
          <cell r="J36">
            <v>1</v>
          </cell>
          <cell r="K36">
            <v>3</v>
          </cell>
          <cell r="L36">
            <v>0</v>
          </cell>
          <cell r="M36">
            <v>0</v>
          </cell>
          <cell r="N36">
            <v>0</v>
          </cell>
          <cell r="O36">
            <v>0</v>
          </cell>
          <cell r="P36" t="str">
            <v>-</v>
          </cell>
          <cell r="Q36" t="str">
            <v>-</v>
          </cell>
          <cell r="R36" t="str">
            <v>-</v>
          </cell>
          <cell r="S36" t="str">
            <v>-</v>
          </cell>
          <cell r="T36" t="str">
            <v>-</v>
          </cell>
          <cell r="U36" t="str">
            <v>-</v>
          </cell>
          <cell r="V36" t="str">
            <v>-</v>
          </cell>
        </row>
        <row r="37">
          <cell r="A37" t="str">
            <v>2015Dirección_de_Dispositivos_Médicos_y_otras_TecnologiasRegistros Sanitarios, permisos y notificaciones Nuevos</v>
          </cell>
          <cell r="D37">
            <v>2015</v>
          </cell>
          <cell r="E37" t="str">
            <v>Dirección_de_Dispositivos_Médicos_y_otras_Tecnologias</v>
          </cell>
          <cell r="F37" t="str">
            <v>Registros Sanitarios, permisos y notificaciones Nuevos</v>
          </cell>
          <cell r="G37" t="str">
            <v>Registros Sanitarios, permisos y notificaciones Nuevos</v>
          </cell>
          <cell r="H37">
            <v>1206</v>
          </cell>
          <cell r="I37">
            <v>1206</v>
          </cell>
          <cell r="J37">
            <v>1</v>
          </cell>
          <cell r="K37">
            <v>206</v>
          </cell>
          <cell r="L37">
            <v>245</v>
          </cell>
          <cell r="M37">
            <v>266</v>
          </cell>
          <cell r="N37">
            <v>242</v>
          </cell>
          <cell r="O37">
            <v>247</v>
          </cell>
          <cell r="P37" t="str">
            <v>-</v>
          </cell>
          <cell r="Q37" t="str">
            <v>-</v>
          </cell>
          <cell r="R37" t="str">
            <v>-</v>
          </cell>
          <cell r="S37" t="str">
            <v>-</v>
          </cell>
          <cell r="T37" t="str">
            <v>-</v>
          </cell>
          <cell r="U37" t="str">
            <v>-</v>
          </cell>
          <cell r="V37" t="str">
            <v>-</v>
          </cell>
        </row>
        <row r="38">
          <cell r="A38" t="str">
            <v>2015Dirección_de_Dispositivos_Médicos_y_otras_TecnologiasVisitas de Seguimientos a Certificaciones</v>
          </cell>
          <cell r="D38">
            <v>2015</v>
          </cell>
          <cell r="E38" t="str">
            <v>Dirección_de_Dispositivos_Médicos_y_otras_Tecnologias</v>
          </cell>
          <cell r="F38" t="str">
            <v>Visitas de Seguimientos a Certificaciones</v>
          </cell>
          <cell r="G38" t="str">
            <v>Visitas de Seguimientos a Certificaciones</v>
          </cell>
          <cell r="H38">
            <v>35</v>
          </cell>
          <cell r="I38">
            <v>14</v>
          </cell>
          <cell r="J38">
            <v>0.4</v>
          </cell>
          <cell r="K38">
            <v>0</v>
          </cell>
          <cell r="L38">
            <v>5</v>
          </cell>
          <cell r="M38">
            <v>2</v>
          </cell>
          <cell r="N38">
            <v>4</v>
          </cell>
          <cell r="O38">
            <v>3</v>
          </cell>
          <cell r="P38" t="str">
            <v>-</v>
          </cell>
          <cell r="Q38" t="str">
            <v>-</v>
          </cell>
          <cell r="R38" t="str">
            <v>-</v>
          </cell>
          <cell r="S38" t="str">
            <v>-</v>
          </cell>
          <cell r="T38" t="str">
            <v>-</v>
          </cell>
          <cell r="U38" t="str">
            <v>-</v>
          </cell>
          <cell r="V38" t="str">
            <v>-</v>
          </cell>
        </row>
        <row r="39">
          <cell r="A39" t="str">
            <v>2015Dirección_de_Dispositivos_Médicos_y_otras_TecnologiasAuditorias de certificación de Buenas Practicas de Bancos de Tejido y Medula Osea</v>
          </cell>
          <cell r="D39">
            <v>2015</v>
          </cell>
          <cell r="E39" t="str">
            <v>Dirección_de_Dispositivos_Médicos_y_otras_Tecnologias</v>
          </cell>
          <cell r="F39" t="str">
            <v>Auditorias de certificación de Buenas Practicas de Bancos de Tejido y Medula Osea</v>
          </cell>
          <cell r="G39" t="str">
            <v>Auditorias de certificación de Buenas Practicas de Bancos de Tejido y Medula Osea</v>
          </cell>
          <cell r="H39">
            <v>8</v>
          </cell>
          <cell r="I39">
            <v>3</v>
          </cell>
          <cell r="J39">
            <v>0.375</v>
          </cell>
          <cell r="K39">
            <v>0</v>
          </cell>
          <cell r="L39">
            <v>1</v>
          </cell>
          <cell r="M39">
            <v>1</v>
          </cell>
          <cell r="N39">
            <v>0</v>
          </cell>
          <cell r="O39">
            <v>1</v>
          </cell>
          <cell r="P39" t="str">
            <v>-</v>
          </cell>
          <cell r="Q39" t="str">
            <v>-</v>
          </cell>
          <cell r="R39" t="str">
            <v>-</v>
          </cell>
          <cell r="S39" t="str">
            <v>-</v>
          </cell>
          <cell r="T39" t="str">
            <v>-</v>
          </cell>
          <cell r="U39" t="str">
            <v>-</v>
          </cell>
          <cell r="V39" t="str">
            <v>-</v>
          </cell>
        </row>
        <row r="40">
          <cell r="A40" t="str">
            <v>2015Dirección_de_Dispositivos_Médicos_y_otras_TecnologiasCapacitaciónes Técnicas a entes territoriales y otros actores.</v>
          </cell>
          <cell r="D40">
            <v>2015</v>
          </cell>
          <cell r="E40" t="str">
            <v>Dirección_de_Dispositivos_Médicos_y_otras_Tecnologias</v>
          </cell>
          <cell r="F40" t="str">
            <v>Capacitaciónes Técnicas a entes territoriales y otros actores.</v>
          </cell>
          <cell r="G40" t="str">
            <v>Capacitaciónes Técnicas a entes territoriales y otros actores.</v>
          </cell>
          <cell r="H40">
            <v>39</v>
          </cell>
          <cell r="I40">
            <v>7</v>
          </cell>
          <cell r="J40">
            <v>0.17948717948717949</v>
          </cell>
          <cell r="K40">
            <v>0</v>
          </cell>
          <cell r="L40">
            <v>1</v>
          </cell>
          <cell r="M40">
            <v>1</v>
          </cell>
          <cell r="N40">
            <v>2</v>
          </cell>
          <cell r="O40">
            <v>3</v>
          </cell>
          <cell r="P40" t="str">
            <v>-</v>
          </cell>
          <cell r="Q40" t="str">
            <v>-</v>
          </cell>
          <cell r="R40" t="str">
            <v>-</v>
          </cell>
          <cell r="S40" t="str">
            <v>-</v>
          </cell>
          <cell r="T40" t="str">
            <v>-</v>
          </cell>
          <cell r="U40" t="str">
            <v>-</v>
          </cell>
          <cell r="V40" t="str">
            <v>-</v>
          </cell>
        </row>
        <row r="41">
          <cell r="A41" t="str">
            <v>2015Dirección_de_Dispositivos_Médicos_y_otras_TecnologiasVisita de verificación de requisitos para Bancos de semen, óvulos y embriones.</v>
          </cell>
          <cell r="D41">
            <v>2015</v>
          </cell>
          <cell r="E41" t="str">
            <v>Dirección_de_Dispositivos_Médicos_y_otras_Tecnologias</v>
          </cell>
          <cell r="F41" t="str">
            <v>Visita de verificación de requisitos para Bancos de semen, óvulos y embriones.</v>
          </cell>
          <cell r="G41" t="str">
            <v>Visita de verificación de requisitos para Bancos de semen, óvulos y embriones.</v>
          </cell>
          <cell r="H41">
            <v>6</v>
          </cell>
          <cell r="I41">
            <v>1</v>
          </cell>
          <cell r="J41">
            <v>0.16666666666666666</v>
          </cell>
          <cell r="K41">
            <v>0</v>
          </cell>
          <cell r="L41">
            <v>0</v>
          </cell>
          <cell r="M41">
            <v>0</v>
          </cell>
          <cell r="N41">
            <v>0</v>
          </cell>
          <cell r="O41">
            <v>1</v>
          </cell>
          <cell r="P41" t="str">
            <v>-</v>
          </cell>
          <cell r="Q41" t="str">
            <v>-</v>
          </cell>
          <cell r="R41" t="str">
            <v>-</v>
          </cell>
          <cell r="S41" t="str">
            <v>-</v>
          </cell>
          <cell r="T41" t="str">
            <v>-</v>
          </cell>
          <cell r="U41" t="str">
            <v>-</v>
          </cell>
          <cell r="V41" t="str">
            <v>-</v>
          </cell>
        </row>
        <row r="42">
          <cell r="A42" t="str">
            <v>2015Dirección_de_Dispositivos_Médicos_y_otras_TecnologiasDocumentos Técnicos Públicados</v>
          </cell>
          <cell r="D42">
            <v>2015</v>
          </cell>
          <cell r="E42" t="str">
            <v>Dirección_de_Dispositivos_Médicos_y_otras_Tecnologias</v>
          </cell>
          <cell r="F42" t="str">
            <v>Documentos Técnicos Públicados</v>
          </cell>
          <cell r="G42" t="str">
            <v>Documentos Técnicos Públicados</v>
          </cell>
          <cell r="H42">
            <v>5</v>
          </cell>
          <cell r="I42">
            <v>1</v>
          </cell>
          <cell r="J42">
            <v>0.2</v>
          </cell>
          <cell r="K42">
            <v>0</v>
          </cell>
          <cell r="L42">
            <v>0</v>
          </cell>
          <cell r="M42">
            <v>0</v>
          </cell>
          <cell r="N42">
            <v>0</v>
          </cell>
          <cell r="O42">
            <v>1</v>
          </cell>
          <cell r="P42" t="str">
            <v>-</v>
          </cell>
          <cell r="Q42" t="str">
            <v>-</v>
          </cell>
          <cell r="R42" t="str">
            <v>-</v>
          </cell>
          <cell r="S42" t="str">
            <v>-</v>
          </cell>
          <cell r="T42" t="str">
            <v>-</v>
          </cell>
          <cell r="U42" t="str">
            <v>-</v>
          </cell>
          <cell r="V42" t="str">
            <v>-</v>
          </cell>
        </row>
        <row r="43">
          <cell r="A43" t="str">
            <v xml:space="preserve">2015Dirección_de_Dispositivos_Médicos_y_otras_TecnologiasVisitas de IVC Bancos de Tejido y Medula Osea, Bancos de Medicina Reproductiva </v>
          </cell>
          <cell r="D43">
            <v>2015</v>
          </cell>
          <cell r="E43" t="str">
            <v>Dirección_de_Dispositivos_Médicos_y_otras_Tecnologias</v>
          </cell>
          <cell r="F43" t="str">
            <v xml:space="preserve">Visitas de IVC Bancos de Tejido y Medula Osea, Bancos de Medicina Reproductiva </v>
          </cell>
          <cell r="G43" t="str">
            <v xml:space="preserve">Visitas de IVC Bancos de Tejido y Medula Osea, Bancos de Medicina Reproductiva </v>
          </cell>
          <cell r="H43">
            <v>18</v>
          </cell>
          <cell r="I43">
            <v>15</v>
          </cell>
          <cell r="J43">
            <v>0.83333333333333337</v>
          </cell>
          <cell r="K43">
            <v>0</v>
          </cell>
          <cell r="L43">
            <v>1</v>
          </cell>
          <cell r="M43">
            <v>8</v>
          </cell>
          <cell r="N43">
            <v>3</v>
          </cell>
          <cell r="O43">
            <v>3</v>
          </cell>
          <cell r="P43" t="str">
            <v>-</v>
          </cell>
          <cell r="Q43" t="str">
            <v>-</v>
          </cell>
          <cell r="R43" t="str">
            <v>-</v>
          </cell>
          <cell r="S43" t="str">
            <v>-</v>
          </cell>
          <cell r="T43" t="str">
            <v>-</v>
          </cell>
          <cell r="U43" t="str">
            <v>-</v>
          </cell>
          <cell r="V43" t="str">
            <v>-</v>
          </cell>
        </row>
        <row r="44">
          <cell r="A44" t="str">
            <v>2015Dirección_de_Dispositivos_Médicos_y_otras_TecnologiasVisitas de Acompañamiento Técnico en actividades relacionadas con IVC</v>
          </cell>
          <cell r="D44">
            <v>2015</v>
          </cell>
          <cell r="E44" t="str">
            <v>Dirección_de_Dispositivos_Médicos_y_otras_Tecnologias</v>
          </cell>
          <cell r="F44" t="str">
            <v>Visitas de Acompañamiento Técnico en actividades relacionadas con IVC</v>
          </cell>
          <cell r="G44" t="str">
            <v>Visitas de Acompañamiento Técnico en actividades relacionadas con IVC</v>
          </cell>
          <cell r="H44">
            <v>29</v>
          </cell>
          <cell r="I44">
            <v>22</v>
          </cell>
          <cell r="J44">
            <v>0.75862068965517238</v>
          </cell>
          <cell r="K44">
            <v>1</v>
          </cell>
          <cell r="L44">
            <v>4</v>
          </cell>
          <cell r="M44">
            <v>0</v>
          </cell>
          <cell r="N44">
            <v>7</v>
          </cell>
          <cell r="O44">
            <v>10</v>
          </cell>
          <cell r="P44" t="str">
            <v>-</v>
          </cell>
          <cell r="Q44" t="str">
            <v>-</v>
          </cell>
          <cell r="R44" t="str">
            <v>-</v>
          </cell>
          <cell r="S44" t="str">
            <v>-</v>
          </cell>
          <cell r="T44" t="str">
            <v>-</v>
          </cell>
          <cell r="U44" t="str">
            <v>-</v>
          </cell>
          <cell r="V44" t="str">
            <v>-</v>
          </cell>
        </row>
        <row r="45">
          <cell r="A45" t="str">
            <v>2015Dirección_de_Dispositivos_Médicos_y_otras_TecnologiasAsistencia Técnica a entes territoriales y otros actores.</v>
          </cell>
          <cell r="D45">
            <v>2015</v>
          </cell>
          <cell r="E45" t="str">
            <v>Dirección_de_Dispositivos_Médicos_y_otras_Tecnologias</v>
          </cell>
          <cell r="F45" t="str">
            <v>Asistencia Técnica a entes territoriales y otros actores.</v>
          </cell>
          <cell r="G45" t="str">
            <v>Asistencia Técnica a entes territoriales y otros actores.</v>
          </cell>
          <cell r="H45">
            <v>59</v>
          </cell>
          <cell r="I45">
            <v>21</v>
          </cell>
          <cell r="J45">
            <v>0.3559322033898305</v>
          </cell>
          <cell r="K45">
            <v>0</v>
          </cell>
          <cell r="L45">
            <v>0</v>
          </cell>
          <cell r="M45">
            <v>3</v>
          </cell>
          <cell r="N45">
            <v>12</v>
          </cell>
          <cell r="O45">
            <v>6</v>
          </cell>
          <cell r="P45" t="str">
            <v>-</v>
          </cell>
          <cell r="Q45" t="str">
            <v>-</v>
          </cell>
          <cell r="R45" t="str">
            <v>-</v>
          </cell>
          <cell r="S45" t="str">
            <v>-</v>
          </cell>
          <cell r="T45" t="str">
            <v>-</v>
          </cell>
          <cell r="U45" t="str">
            <v>-</v>
          </cell>
          <cell r="V45" t="str">
            <v>-</v>
          </cell>
        </row>
        <row r="46">
          <cell r="A46" t="str">
            <v xml:space="preserve">2015Dirección_de_Dispositivos_Médicos_y_otras_TecnologiasAnalizis de reportes de eventos e incidentes adversos asociados al uso de los dispositivos médicos Tecnovigilancia. </v>
          </cell>
          <cell r="D46">
            <v>2015</v>
          </cell>
          <cell r="E46" t="str">
            <v>Dirección_de_Dispositivos_Médicos_y_otras_Tecnologias</v>
          </cell>
          <cell r="F46" t="str">
            <v xml:space="preserve">Analizis de reportes de eventos e incidentes adversos asociados al uso de los dispositivos médicos Tecnovigilancia. </v>
          </cell>
          <cell r="G46" t="str">
            <v xml:space="preserve">Analizis de reportes de eventos e incidentes adversos asociados al uso de los dispositivos médicos Tecnovigilancia. </v>
          </cell>
          <cell r="H46">
            <v>6450</v>
          </cell>
          <cell r="I46">
            <v>2663</v>
          </cell>
          <cell r="J46">
            <v>0.41286821705426358</v>
          </cell>
          <cell r="K46">
            <v>672</v>
          </cell>
          <cell r="L46">
            <v>644</v>
          </cell>
          <cell r="M46">
            <v>553</v>
          </cell>
          <cell r="N46">
            <v>397</v>
          </cell>
          <cell r="O46">
            <v>397</v>
          </cell>
          <cell r="P46" t="str">
            <v>-</v>
          </cell>
          <cell r="Q46" t="str">
            <v>-</v>
          </cell>
          <cell r="R46" t="str">
            <v>-</v>
          </cell>
          <cell r="S46" t="str">
            <v>-</v>
          </cell>
          <cell r="T46" t="str">
            <v>-</v>
          </cell>
          <cell r="U46" t="str">
            <v>-</v>
          </cell>
          <cell r="V46" t="str">
            <v>-</v>
          </cell>
        </row>
        <row r="47">
          <cell r="A47" t="str">
            <v xml:space="preserve">2015Dirección_de_Dispositivos_Médicos_y_otras_TecnologiasAnalizis de reportes de eventos e incidentes adversos asociados al uso de los dispositivos médicos Reactivovigilancia. </v>
          </cell>
          <cell r="D47">
            <v>2015</v>
          </cell>
          <cell r="E47" t="str">
            <v>Dirección_de_Dispositivos_Médicos_y_otras_Tecnologias</v>
          </cell>
          <cell r="F47" t="str">
            <v xml:space="preserve">Analizis de reportes de eventos e incidentes adversos asociados al uso de los dispositivos médicos Reactivovigilancia. </v>
          </cell>
          <cell r="G47" t="str">
            <v xml:space="preserve">Analizis de reportes de eventos e incidentes adversos asociados al uso de los dispositivos médicos Reactivovigilancia. </v>
          </cell>
          <cell r="H47">
            <v>100</v>
          </cell>
          <cell r="I47">
            <v>39</v>
          </cell>
          <cell r="J47">
            <v>0.39</v>
          </cell>
          <cell r="K47">
            <v>9</v>
          </cell>
          <cell r="L47">
            <v>10</v>
          </cell>
          <cell r="M47">
            <v>6</v>
          </cell>
          <cell r="N47">
            <v>9</v>
          </cell>
          <cell r="O47">
            <v>5</v>
          </cell>
          <cell r="P47" t="str">
            <v>-</v>
          </cell>
          <cell r="Q47" t="str">
            <v>-</v>
          </cell>
          <cell r="R47" t="str">
            <v>-</v>
          </cell>
          <cell r="S47" t="str">
            <v>-</v>
          </cell>
          <cell r="T47" t="str">
            <v>-</v>
          </cell>
          <cell r="U47" t="str">
            <v>-</v>
          </cell>
          <cell r="V47" t="str">
            <v>-</v>
          </cell>
        </row>
        <row r="48">
          <cell r="A48" t="str">
            <v>2015Dirección_de_Dispositivos_Médicos_y_otras_TecnologiasInscripciones a la Red Nacional de Tecnovigilancia</v>
          </cell>
          <cell r="D48">
            <v>2015</v>
          </cell>
          <cell r="E48" t="str">
            <v>Dirección_de_Dispositivos_Médicos_y_otras_Tecnologias</v>
          </cell>
          <cell r="F48" t="str">
            <v>Inscripciones a la Red Nacional de Tecnovigilancia</v>
          </cell>
          <cell r="G48" t="str">
            <v>Inscripciones a la Red Nacional de Tecnovigilancia</v>
          </cell>
          <cell r="H48">
            <v>7950</v>
          </cell>
          <cell r="I48">
            <v>2308</v>
          </cell>
          <cell r="J48">
            <v>0.29031446540880501</v>
          </cell>
          <cell r="K48">
            <v>247</v>
          </cell>
          <cell r="L48">
            <v>556</v>
          </cell>
          <cell r="M48">
            <v>513</v>
          </cell>
          <cell r="N48">
            <v>493</v>
          </cell>
          <cell r="O48">
            <v>499</v>
          </cell>
          <cell r="P48" t="str">
            <v>-</v>
          </cell>
          <cell r="Q48" t="str">
            <v>-</v>
          </cell>
          <cell r="R48" t="str">
            <v>-</v>
          </cell>
          <cell r="S48" t="str">
            <v>-</v>
          </cell>
          <cell r="T48" t="str">
            <v>-</v>
          </cell>
          <cell r="U48" t="str">
            <v>-</v>
          </cell>
          <cell r="V48" t="str">
            <v>-</v>
          </cell>
        </row>
        <row r="49">
          <cell r="A49" t="str">
            <v>2015Dirección_de_Dispositivos_Médicos_y_otras_TecnologiasInscripciones a la Red Nacional de Reactivovigilancia</v>
          </cell>
          <cell r="D49">
            <v>2015</v>
          </cell>
          <cell r="E49" t="str">
            <v>Dirección_de_Dispositivos_Médicos_y_otras_Tecnologias</v>
          </cell>
          <cell r="F49" t="str">
            <v>Inscripciones a la Red Nacional de Reactivovigilancia</v>
          </cell>
          <cell r="G49" t="str">
            <v>Inscripciones a la Red Nacional de Reactivovigilancia</v>
          </cell>
          <cell r="H49">
            <v>1263</v>
          </cell>
          <cell r="I49">
            <v>344</v>
          </cell>
          <cell r="J49">
            <v>0.27236737925574028</v>
          </cell>
          <cell r="K49">
            <v>42</v>
          </cell>
          <cell r="L49">
            <v>69</v>
          </cell>
          <cell r="M49">
            <v>103</v>
          </cell>
          <cell r="N49">
            <v>55</v>
          </cell>
          <cell r="O49">
            <v>75</v>
          </cell>
          <cell r="P49" t="str">
            <v>-</v>
          </cell>
          <cell r="Q49" t="str">
            <v>-</v>
          </cell>
          <cell r="R49" t="str">
            <v>-</v>
          </cell>
          <cell r="S49" t="str">
            <v>-</v>
          </cell>
          <cell r="T49" t="str">
            <v>-</v>
          </cell>
          <cell r="U49" t="str">
            <v>-</v>
          </cell>
          <cell r="V49" t="str">
            <v>-</v>
          </cell>
        </row>
        <row r="50">
          <cell r="A50" t="str">
            <v>2015Dirección_de_Cosméticos_Aseo_Plaguicidas_y_Productos_de_Higiene_DomesticaCertificaciones CCP de cosméticos expedidas.</v>
          </cell>
          <cell r="D50">
            <v>2015</v>
          </cell>
          <cell r="E50" t="str">
            <v>Dirección_de_Cosméticos_Aseo_Plaguicidas_y_Productos_de_Higiene_Domestica</v>
          </cell>
          <cell r="F50" t="str">
            <v>Certificaciones CCP de cosméticos expedidas.</v>
          </cell>
          <cell r="G50" t="str">
            <v>Certificaciones CCP de cosméticos expedidas.</v>
          </cell>
          <cell r="H50">
            <v>400</v>
          </cell>
          <cell r="I50">
            <v>129</v>
          </cell>
          <cell r="J50">
            <v>0.32250000000000001</v>
          </cell>
          <cell r="K50">
            <v>48</v>
          </cell>
          <cell r="L50">
            <v>17</v>
          </cell>
          <cell r="M50">
            <v>48</v>
          </cell>
          <cell r="N50">
            <v>2</v>
          </cell>
          <cell r="O50">
            <v>14</v>
          </cell>
          <cell r="P50" t="str">
            <v>-</v>
          </cell>
          <cell r="Q50" t="str">
            <v>-</v>
          </cell>
          <cell r="R50" t="str">
            <v>-</v>
          </cell>
          <cell r="S50" t="str">
            <v>-</v>
          </cell>
          <cell r="T50" t="str">
            <v>-</v>
          </cell>
          <cell r="U50" t="str">
            <v>-</v>
          </cell>
          <cell r="V50" t="str">
            <v>-</v>
          </cell>
        </row>
        <row r="51">
          <cell r="A51" t="str">
            <v>2015Dirección_de_Cosméticos_Aseo_Plaguicidas_y_Productos_de_Higiene_DomesticaCertificaciones CCP de aseo expedidas.</v>
          </cell>
          <cell r="D51">
            <v>2015</v>
          </cell>
          <cell r="E51" t="str">
            <v>Dirección_de_Cosméticos_Aseo_Plaguicidas_y_Productos_de_Higiene_Domestica</v>
          </cell>
          <cell r="F51" t="str">
            <v>Certificaciones CCP de aseo expedidas.</v>
          </cell>
          <cell r="G51" t="str">
            <v>Certificaciones CCP de aseo expedidas.</v>
          </cell>
          <cell r="H51">
            <v>60</v>
          </cell>
          <cell r="I51">
            <v>26</v>
          </cell>
          <cell r="J51">
            <v>0.43333333333333335</v>
          </cell>
          <cell r="K51">
            <v>7</v>
          </cell>
          <cell r="L51">
            <v>3</v>
          </cell>
          <cell r="M51">
            <v>15</v>
          </cell>
          <cell r="N51">
            <v>0</v>
          </cell>
          <cell r="O51">
            <v>1</v>
          </cell>
          <cell r="P51" t="str">
            <v>-</v>
          </cell>
          <cell r="Q51" t="str">
            <v>-</v>
          </cell>
          <cell r="R51" t="str">
            <v>-</v>
          </cell>
          <cell r="S51" t="str">
            <v>-</v>
          </cell>
          <cell r="T51" t="str">
            <v>-</v>
          </cell>
          <cell r="U51" t="str">
            <v>-</v>
          </cell>
          <cell r="V51" t="str">
            <v>-</v>
          </cell>
        </row>
        <row r="52">
          <cell r="A52" t="str">
            <v>2015Dirección_de_Cosméticos_Aseo_Plaguicidas_y_Productos_de_Higiene_DomesticaCertificaciones BPM de cosméticos y NTF de aseo expedidas.</v>
          </cell>
          <cell r="D52">
            <v>2015</v>
          </cell>
          <cell r="E52" t="str">
            <v>Dirección_de_Cosméticos_Aseo_Plaguicidas_y_Productos_de_Higiene_Domestica</v>
          </cell>
          <cell r="F52" t="str">
            <v>Certificaciones BPM de cosméticos y NTF de aseo expedidas.</v>
          </cell>
          <cell r="G52" t="str">
            <v>Certificaciones BPM de cosméticos y NTF de aseo expedidas.</v>
          </cell>
          <cell r="H52">
            <v>20</v>
          </cell>
          <cell r="I52">
            <v>24</v>
          </cell>
          <cell r="J52">
            <v>1.2</v>
          </cell>
          <cell r="K52">
            <v>12</v>
          </cell>
          <cell r="L52">
            <v>3</v>
          </cell>
          <cell r="M52">
            <v>1</v>
          </cell>
          <cell r="N52">
            <v>1</v>
          </cell>
          <cell r="O52">
            <v>7</v>
          </cell>
          <cell r="P52" t="str">
            <v>-</v>
          </cell>
          <cell r="Q52" t="str">
            <v>-</v>
          </cell>
          <cell r="R52" t="str">
            <v>-</v>
          </cell>
          <cell r="S52" t="str">
            <v>-</v>
          </cell>
          <cell r="T52" t="str">
            <v>-</v>
          </cell>
          <cell r="U52" t="str">
            <v>-</v>
          </cell>
          <cell r="V52" t="str">
            <v>-</v>
          </cell>
        </row>
        <row r="53">
          <cell r="A53" t="str">
            <v>2015Dirección_de_Cosméticos_Aseo_Plaguicidas_y_Productos_de_Higiene_DomesticaCertificaciones de Concepto Sanitario de Plaguicidas de Uso Doméstico</v>
          </cell>
          <cell r="D53">
            <v>2015</v>
          </cell>
          <cell r="E53" t="str">
            <v>Dirección_de_Cosméticos_Aseo_Plaguicidas_y_Productos_de_Higiene_Domestica</v>
          </cell>
          <cell r="F53" t="str">
            <v>Certificaciones de Concepto Sanitario de Plaguicidas de Uso Doméstico</v>
          </cell>
          <cell r="G53" t="str">
            <v>Certificados de concepto sanitario de plaguicidas de uso doméstico</v>
          </cell>
          <cell r="H53">
            <v>1</v>
          </cell>
          <cell r="I53">
            <v>0</v>
          </cell>
          <cell r="J53">
            <v>0</v>
          </cell>
          <cell r="K53">
            <v>0</v>
          </cell>
          <cell r="L53">
            <v>0</v>
          </cell>
          <cell r="M53">
            <v>0</v>
          </cell>
          <cell r="N53">
            <v>0</v>
          </cell>
          <cell r="O53">
            <v>0</v>
          </cell>
          <cell r="P53" t="str">
            <v>-</v>
          </cell>
          <cell r="Q53" t="str">
            <v>-</v>
          </cell>
          <cell r="R53" t="str">
            <v>-</v>
          </cell>
          <cell r="S53" t="str">
            <v>-</v>
          </cell>
          <cell r="T53" t="str">
            <v>-</v>
          </cell>
          <cell r="U53" t="str">
            <v>-</v>
          </cell>
          <cell r="V53" t="str">
            <v>-</v>
          </cell>
        </row>
        <row r="54">
          <cell r="A54" t="str">
            <v>2015Dirección_de_Cosméticos_Aseo_Plaguicidas_y_Productos_de_Higiene_DomesticaRegistros Sanitarios y/o renovaciòn de plaguicidas nuevos</v>
          </cell>
          <cell r="D54">
            <v>2015</v>
          </cell>
          <cell r="E54" t="str">
            <v>Dirección_de_Cosméticos_Aseo_Plaguicidas_y_Productos_de_Higiene_Domestica</v>
          </cell>
          <cell r="F54" t="str">
            <v>Registros Sanitarios y/o renovaciòn de plaguicidas nuevos</v>
          </cell>
          <cell r="G54" t="str">
            <v>Registros Sanitarios y/o renovaciòn de plaguicidas nuevos</v>
          </cell>
          <cell r="H54">
            <v>25</v>
          </cell>
          <cell r="I54">
            <v>6</v>
          </cell>
          <cell r="J54">
            <v>0.24</v>
          </cell>
          <cell r="K54">
            <v>0</v>
          </cell>
          <cell r="L54">
            <v>1</v>
          </cell>
          <cell r="M54">
            <v>0</v>
          </cell>
          <cell r="N54">
            <v>2</v>
          </cell>
          <cell r="O54">
            <v>3</v>
          </cell>
          <cell r="P54" t="str">
            <v>-</v>
          </cell>
          <cell r="Q54" t="str">
            <v>-</v>
          </cell>
          <cell r="R54" t="str">
            <v>-</v>
          </cell>
          <cell r="S54" t="str">
            <v>-</v>
          </cell>
          <cell r="T54" t="str">
            <v>-</v>
          </cell>
          <cell r="U54" t="str">
            <v>-</v>
          </cell>
          <cell r="V54" t="str">
            <v>-</v>
          </cell>
        </row>
        <row r="55">
          <cell r="A55" t="str">
            <v xml:space="preserve">2015Dirección_de_Cosméticos_Aseo_Plaguicidas_y_Productos_de_Higiene_DomesticaAsignación de Códigos de Notificación Sanitaria Obligatoria, reconocimiento o renovación para productos Cosméticos. </v>
          </cell>
          <cell r="D55">
            <v>2015</v>
          </cell>
          <cell r="E55" t="str">
            <v>Dirección_de_Cosméticos_Aseo_Plaguicidas_y_Productos_de_Higiene_Domestica</v>
          </cell>
          <cell r="F55" t="str">
            <v xml:space="preserve">Asignación de Códigos de Notificación Sanitaria Obligatoria, reconocimiento o renovación para productos Cosméticos. </v>
          </cell>
          <cell r="G55" t="str">
            <v xml:space="preserve">Asignación de Códigos de Notificación Sanitaria Obligatoria, reconocimiento o renovación para productos Cosméticos. </v>
          </cell>
          <cell r="H55">
            <v>6500</v>
          </cell>
          <cell r="I55">
            <v>2714</v>
          </cell>
          <cell r="J55">
            <v>0.41753846153846153</v>
          </cell>
          <cell r="K55">
            <v>319</v>
          </cell>
          <cell r="L55">
            <v>794</v>
          </cell>
          <cell r="M55">
            <v>572</v>
          </cell>
          <cell r="N55">
            <v>551</v>
          </cell>
          <cell r="O55">
            <v>478</v>
          </cell>
          <cell r="P55" t="str">
            <v>-</v>
          </cell>
          <cell r="Q55" t="str">
            <v>-</v>
          </cell>
          <cell r="R55" t="str">
            <v>-</v>
          </cell>
          <cell r="S55" t="str">
            <v>-</v>
          </cell>
          <cell r="T55" t="str">
            <v>-</v>
          </cell>
          <cell r="U55" t="str">
            <v>-</v>
          </cell>
          <cell r="V55" t="str">
            <v>-</v>
          </cell>
        </row>
        <row r="56">
          <cell r="A56" t="str">
            <v>2015Dirección_de_Cosméticos_Aseo_Plaguicidas_y_Productos_de_Higiene_DomesticaAsignación de Códigos de Notificaciòn Sanitaria Obligatoria, reconocimiento o renovación para productos de Higiene Doméstica y Absorbentes de Higiene Personal.</v>
          </cell>
          <cell r="D56">
            <v>2015</v>
          </cell>
          <cell r="E56" t="str">
            <v>Dirección_de_Cosméticos_Aseo_Plaguicidas_y_Productos_de_Higiene_Domestica</v>
          </cell>
          <cell r="F56" t="str">
            <v>Asignación de Códigos de Notificaciòn Sanitaria Obligatoria, reconocimiento o renovación para productos de Higiene Doméstica y Absorbentes de Higiene Personal.</v>
          </cell>
          <cell r="G56" t="str">
            <v>Asignación de Códigos de Notificaciòn Sanitaria Obligatoria, reconocimiento o renovación para productos de Higiene Doméstica y Absorbentes de Higiene Personal.</v>
          </cell>
          <cell r="H56">
            <v>750</v>
          </cell>
          <cell r="I56">
            <v>397</v>
          </cell>
          <cell r="J56">
            <v>0.52933333333333332</v>
          </cell>
          <cell r="K56">
            <v>52</v>
          </cell>
          <cell r="L56">
            <v>60</v>
          </cell>
          <cell r="M56">
            <v>124</v>
          </cell>
          <cell r="N56">
            <v>106</v>
          </cell>
          <cell r="O56">
            <v>55</v>
          </cell>
          <cell r="P56" t="str">
            <v>-</v>
          </cell>
          <cell r="Q56" t="str">
            <v>-</v>
          </cell>
          <cell r="R56" t="str">
            <v>-</v>
          </cell>
          <cell r="S56" t="str">
            <v>-</v>
          </cell>
          <cell r="T56" t="str">
            <v>-</v>
          </cell>
          <cell r="U56" t="str">
            <v>-</v>
          </cell>
          <cell r="V56" t="str">
            <v>-</v>
          </cell>
        </row>
        <row r="57">
          <cell r="A57" t="str">
            <v>2015Dirección_de_Cosméticos_Aseo_Plaguicidas_y_Productos_de_Higiene_DomesticaCambios de Notificaciones y/o modificaciòn de Registro Sanitario para productos cosméticos.</v>
          </cell>
          <cell r="D57">
            <v>2015</v>
          </cell>
          <cell r="E57" t="str">
            <v>Dirección_de_Cosméticos_Aseo_Plaguicidas_y_Productos_de_Higiene_Domestica</v>
          </cell>
          <cell r="F57" t="str">
            <v>Cambios de Notificaciones y/o modificaciòn de Registro Sanitario para productos cosméticos.</v>
          </cell>
          <cell r="G57" t="str">
            <v>Cambios de Notificaciones y/o modificaciòn de Registro Sanitario para productos cosméticos.</v>
          </cell>
          <cell r="H57">
            <v>7000</v>
          </cell>
          <cell r="I57">
            <v>3662</v>
          </cell>
          <cell r="J57">
            <v>0.52314285714285713</v>
          </cell>
          <cell r="K57">
            <v>608</v>
          </cell>
          <cell r="L57">
            <v>899</v>
          </cell>
          <cell r="M57">
            <v>863</v>
          </cell>
          <cell r="N57">
            <v>584</v>
          </cell>
          <cell r="O57">
            <v>708</v>
          </cell>
          <cell r="P57" t="str">
            <v>-</v>
          </cell>
          <cell r="Q57" t="str">
            <v>-</v>
          </cell>
          <cell r="R57" t="str">
            <v>-</v>
          </cell>
          <cell r="S57" t="str">
            <v>-</v>
          </cell>
          <cell r="T57" t="str">
            <v>-</v>
          </cell>
          <cell r="U57" t="str">
            <v>-</v>
          </cell>
          <cell r="V57" t="str">
            <v>-</v>
          </cell>
        </row>
        <row r="58">
          <cell r="A58" t="str">
            <v>2015Dirección_de_Cosméticos_Aseo_Plaguicidas_y_Productos_de_Higiene_DomesticaCambios de Notificaciones y/o modificaciòn de Registro Sanitario para productos de Higiene Domèstica y Absorbentes de Higiene Personal.</v>
          </cell>
          <cell r="D58">
            <v>2015</v>
          </cell>
          <cell r="E58" t="str">
            <v>Dirección_de_Cosméticos_Aseo_Plaguicidas_y_Productos_de_Higiene_Domestica</v>
          </cell>
          <cell r="F58" t="str">
            <v>Cambios de Notificaciones y/o modificaciòn de Registro Sanitario para productos de Higiene Domèstica y Absorbentes de Higiene Personal.</v>
          </cell>
          <cell r="G58" t="str">
            <v>Cambios de Notificaciones y/o modificaciòn de Registro Sanitario para productos de Higiene Domèstica y Absorbentes de Higiene Personal.</v>
          </cell>
          <cell r="H58">
            <v>900</v>
          </cell>
          <cell r="I58">
            <v>421</v>
          </cell>
          <cell r="J58">
            <v>0.46777777777777779</v>
          </cell>
          <cell r="K58">
            <v>35</v>
          </cell>
          <cell r="L58">
            <v>111</v>
          </cell>
          <cell r="M58">
            <v>86</v>
          </cell>
          <cell r="N58">
            <v>83</v>
          </cell>
          <cell r="O58">
            <v>106</v>
          </cell>
          <cell r="P58" t="str">
            <v>-</v>
          </cell>
          <cell r="Q58" t="str">
            <v>-</v>
          </cell>
          <cell r="R58" t="str">
            <v>-</v>
          </cell>
          <cell r="S58" t="str">
            <v>-</v>
          </cell>
          <cell r="T58" t="str">
            <v>-</v>
          </cell>
          <cell r="U58" t="str">
            <v>-</v>
          </cell>
          <cell r="V58" t="str">
            <v>-</v>
          </cell>
        </row>
        <row r="59">
          <cell r="A59" t="str">
            <v>2015Dirección_de_Cosméticos_Aseo_Plaguicidas_y_Productos_de_Higiene_DomesticaAsistencia Técnica a entes territoriales y otros actores.</v>
          </cell>
          <cell r="D59">
            <v>2015</v>
          </cell>
          <cell r="E59" t="str">
            <v>Dirección_de_Cosméticos_Aseo_Plaguicidas_y_Productos_de_Higiene_Domestica</v>
          </cell>
          <cell r="F59" t="str">
            <v>Asistencia Técnica a entes territoriales y otros actores.</v>
          </cell>
          <cell r="G59" t="str">
            <v>Asistencia Técnica a entes territoriales y otros actores.</v>
          </cell>
          <cell r="H59">
            <v>5</v>
          </cell>
          <cell r="I59">
            <v>1</v>
          </cell>
          <cell r="J59">
            <v>0.2</v>
          </cell>
          <cell r="K59">
            <v>0</v>
          </cell>
          <cell r="L59">
            <v>0</v>
          </cell>
          <cell r="M59">
            <v>0</v>
          </cell>
          <cell r="N59">
            <v>1</v>
          </cell>
          <cell r="O59">
            <v>0</v>
          </cell>
          <cell r="P59" t="str">
            <v>-</v>
          </cell>
          <cell r="Q59" t="str">
            <v>-</v>
          </cell>
          <cell r="R59" t="str">
            <v>-</v>
          </cell>
          <cell r="S59" t="str">
            <v>-</v>
          </cell>
          <cell r="T59" t="str">
            <v>-</v>
          </cell>
          <cell r="U59" t="str">
            <v>-</v>
          </cell>
          <cell r="V59" t="str">
            <v>-</v>
          </cell>
        </row>
        <row r="60">
          <cell r="A60" t="str">
            <v>2015Dirección_de_Cosméticos_Aseo_Plaguicidas_y_Productos_de_Higiene_DomesticaVisitas de Seguimiento a las Certificaciones y/o ampliaciòn de CCP de aseo.</v>
          </cell>
          <cell r="D60">
            <v>2015</v>
          </cell>
          <cell r="E60" t="str">
            <v>Dirección_de_Cosméticos_Aseo_Plaguicidas_y_Productos_de_Higiene_Domestica</v>
          </cell>
          <cell r="F60" t="str">
            <v>Visitas de Seguimiento a las Certificaciones y/o ampliaciòn de CCP de aseo.</v>
          </cell>
          <cell r="G60" t="str">
            <v>Visitas de Seguimiento a las Certificaciones y/o ampliaciòn de CCP de aseo.</v>
          </cell>
          <cell r="H60">
            <v>55</v>
          </cell>
          <cell r="I60">
            <v>21</v>
          </cell>
          <cell r="J60">
            <v>0.38181818181818183</v>
          </cell>
          <cell r="K60">
            <v>5</v>
          </cell>
          <cell r="L60">
            <v>9</v>
          </cell>
          <cell r="M60">
            <v>3</v>
          </cell>
          <cell r="N60">
            <v>0</v>
          </cell>
          <cell r="O60">
            <v>4</v>
          </cell>
          <cell r="P60" t="str">
            <v>-</v>
          </cell>
          <cell r="Q60" t="str">
            <v>-</v>
          </cell>
          <cell r="R60" t="str">
            <v>-</v>
          </cell>
          <cell r="S60" t="str">
            <v>-</v>
          </cell>
          <cell r="T60" t="str">
            <v>-</v>
          </cell>
          <cell r="U60" t="str">
            <v>-</v>
          </cell>
          <cell r="V60" t="str">
            <v>-</v>
          </cell>
        </row>
        <row r="61">
          <cell r="A61" t="str">
            <v>2015Dirección_de_Cosméticos_Aseo_Plaguicidas_y_Productos_de_Higiene_DomesticaVisitas de Seguimiento a las Certificaciones y/o ampliaciòn de CCP Cosméticos.</v>
          </cell>
          <cell r="D61">
            <v>2015</v>
          </cell>
          <cell r="E61" t="str">
            <v>Dirección_de_Cosméticos_Aseo_Plaguicidas_y_Productos_de_Higiene_Domestica</v>
          </cell>
          <cell r="F61" t="str">
            <v>Visitas de Seguimiento a las Certificaciones y/o ampliaciòn de CCP Cosméticos.</v>
          </cell>
          <cell r="G61" t="str">
            <v>Visitas de Seguimiento a las Certificaciones y/o ampliaciòn de CCP Cosméticos.</v>
          </cell>
          <cell r="H61">
            <v>65</v>
          </cell>
          <cell r="I61">
            <v>28</v>
          </cell>
          <cell r="J61">
            <v>0.43076923076923079</v>
          </cell>
          <cell r="K61">
            <v>13</v>
          </cell>
          <cell r="L61">
            <v>4</v>
          </cell>
          <cell r="M61">
            <v>1</v>
          </cell>
          <cell r="N61">
            <v>2</v>
          </cell>
          <cell r="O61">
            <v>8</v>
          </cell>
          <cell r="P61" t="str">
            <v>-</v>
          </cell>
          <cell r="Q61" t="str">
            <v>-</v>
          </cell>
          <cell r="R61" t="str">
            <v>-</v>
          </cell>
          <cell r="S61" t="str">
            <v>-</v>
          </cell>
          <cell r="T61" t="str">
            <v>-</v>
          </cell>
          <cell r="U61" t="str">
            <v>-</v>
          </cell>
          <cell r="V61" t="str">
            <v>-</v>
          </cell>
        </row>
        <row r="62">
          <cell r="A62" t="str">
            <v>2015Dirección_de_Cosméticos_Aseo_Plaguicidas_y_Productos_de_Higiene_DomesticaVisitas de Seguimiento a las Certificaciones y/o ampliación de BPM Cosméticas.</v>
          </cell>
          <cell r="D62">
            <v>2015</v>
          </cell>
          <cell r="E62" t="str">
            <v>Dirección_de_Cosméticos_Aseo_Plaguicidas_y_Productos_de_Higiene_Domestica</v>
          </cell>
          <cell r="F62" t="str">
            <v>Visitas de Seguimiento a las Certificaciones y/o ampliación de BPM Cosméticas.</v>
          </cell>
          <cell r="G62" t="str">
            <v>Visitas de Seguimiento a las Certificaciones y/o ampliación de BPM Cosméticas.</v>
          </cell>
          <cell r="H62">
            <v>3</v>
          </cell>
          <cell r="I62">
            <v>2</v>
          </cell>
          <cell r="J62">
            <v>0.66666666666666663</v>
          </cell>
          <cell r="K62">
            <v>0</v>
          </cell>
          <cell r="L62">
            <v>1</v>
          </cell>
          <cell r="M62">
            <v>0</v>
          </cell>
          <cell r="N62">
            <v>1</v>
          </cell>
          <cell r="O62">
            <v>0</v>
          </cell>
          <cell r="P62" t="str">
            <v>-</v>
          </cell>
          <cell r="Q62" t="str">
            <v>-</v>
          </cell>
          <cell r="R62" t="str">
            <v>-</v>
          </cell>
          <cell r="S62" t="str">
            <v>-</v>
          </cell>
          <cell r="T62" t="str">
            <v>-</v>
          </cell>
          <cell r="U62" t="str">
            <v>-</v>
          </cell>
          <cell r="V62" t="str">
            <v>-</v>
          </cell>
        </row>
        <row r="63">
          <cell r="A63" t="str">
            <v>2015Dirección_de_Cosméticos_Aseo_Plaguicidas_y_Productos_de_Higiene_DomesticaVisitas de Seguimientos a establecimientos Certificados con Concepto Sanitario de Fabricaciòn de Plaguicidas de uso Doméstico.</v>
          </cell>
          <cell r="D63">
            <v>2015</v>
          </cell>
          <cell r="E63" t="str">
            <v>Dirección_de_Cosméticos_Aseo_Plaguicidas_y_Productos_de_Higiene_Domestica</v>
          </cell>
          <cell r="F63" t="str">
            <v>Visitas de Seguimientos a establecimientos Certificados con Concepto Sanitario de Fabricaciòn de Plaguicidas de uso Doméstico.</v>
          </cell>
          <cell r="G63" t="str">
            <v>Visitas de Seguimientos a establecimientos certificados de cosméticos, aseo y con concepto sanitario de plaguicidas de uso domèstico</v>
          </cell>
          <cell r="H63">
            <v>140</v>
          </cell>
          <cell r="I63">
            <v>76</v>
          </cell>
          <cell r="J63">
            <v>0.54285714285714282</v>
          </cell>
          <cell r="K63">
            <v>0</v>
          </cell>
          <cell r="L63">
            <v>13</v>
          </cell>
          <cell r="M63">
            <v>33</v>
          </cell>
          <cell r="N63">
            <v>12</v>
          </cell>
          <cell r="O63">
            <v>18</v>
          </cell>
          <cell r="P63" t="str">
            <v>-</v>
          </cell>
          <cell r="Q63" t="str">
            <v>-</v>
          </cell>
          <cell r="R63" t="str">
            <v>-</v>
          </cell>
          <cell r="S63" t="str">
            <v>-</v>
          </cell>
          <cell r="T63" t="str">
            <v>-</v>
          </cell>
          <cell r="U63" t="str">
            <v>-</v>
          </cell>
          <cell r="V63" t="str">
            <v>-</v>
          </cell>
        </row>
        <row r="64">
          <cell r="A64" t="str">
            <v>2015Dirección_de_Cosméticos_Aseo_Plaguicidas_y_Productos_de_Higiene_DomesticaVisitas de Acompañamiento Técnico en actividades relacionadas con IVC</v>
          </cell>
          <cell r="D64">
            <v>2015</v>
          </cell>
          <cell r="E64" t="str">
            <v>Dirección_de_Cosméticos_Aseo_Plaguicidas_y_Productos_de_Higiene_Domestica</v>
          </cell>
          <cell r="F64" t="str">
            <v>Visitas de Acompañamiento Técnico en actividades relacionadas con IVC</v>
          </cell>
          <cell r="G64" t="str">
            <v>Visitas de Acompañamiento Técnico en actividades relacionadas con IVC</v>
          </cell>
          <cell r="H64">
            <v>55</v>
          </cell>
          <cell r="I64">
            <v>33</v>
          </cell>
          <cell r="J64">
            <v>0.6</v>
          </cell>
          <cell r="K64">
            <v>3</v>
          </cell>
          <cell r="L64">
            <v>6</v>
          </cell>
          <cell r="M64">
            <v>3</v>
          </cell>
          <cell r="N64">
            <v>12</v>
          </cell>
          <cell r="O64">
            <v>9</v>
          </cell>
          <cell r="P64" t="str">
            <v>-</v>
          </cell>
          <cell r="Q64" t="str">
            <v>-</v>
          </cell>
          <cell r="R64" t="str">
            <v>-</v>
          </cell>
          <cell r="S64" t="str">
            <v>-</v>
          </cell>
          <cell r="T64" t="str">
            <v>-</v>
          </cell>
          <cell r="U64" t="str">
            <v>-</v>
          </cell>
          <cell r="V64" t="str">
            <v>-</v>
          </cell>
        </row>
        <row r="65">
          <cell r="A65" t="str">
            <v>2015Dirección_de_Cosméticos_Aseo_Plaguicidas_y_Productos_de_Higiene_DomesticaCapacitaciónes Técnicas a entes territoriales y otros actores.</v>
          </cell>
          <cell r="D65">
            <v>2015</v>
          </cell>
          <cell r="E65" t="str">
            <v>Dirección_de_Cosméticos_Aseo_Plaguicidas_y_Productos_de_Higiene_Domestica</v>
          </cell>
          <cell r="F65" t="str">
            <v>Capacitaciónes Técnicas a entes territoriales y otros actores.</v>
          </cell>
          <cell r="G65" t="str">
            <v>Capacitaciónes Técnicas a entes territoriales y otros actores.</v>
          </cell>
          <cell r="H65">
            <v>9</v>
          </cell>
          <cell r="I65">
            <v>8</v>
          </cell>
          <cell r="J65">
            <v>0.88888888888888884</v>
          </cell>
          <cell r="K65">
            <v>0</v>
          </cell>
          <cell r="L65">
            <v>0</v>
          </cell>
          <cell r="M65">
            <v>4</v>
          </cell>
          <cell r="N65">
            <v>2</v>
          </cell>
          <cell r="O65">
            <v>2</v>
          </cell>
          <cell r="P65" t="str">
            <v>-</v>
          </cell>
          <cell r="Q65" t="str">
            <v>-</v>
          </cell>
          <cell r="R65" t="str">
            <v>-</v>
          </cell>
          <cell r="S65" t="str">
            <v>-</v>
          </cell>
          <cell r="T65" t="str">
            <v>-</v>
          </cell>
          <cell r="U65" t="str">
            <v>-</v>
          </cell>
          <cell r="V65" t="str">
            <v>-</v>
          </cell>
        </row>
        <row r="66">
          <cell r="A66" t="str">
            <v>2015Dirección_de_Cosméticos_Aseo_Plaguicidas_y_Productos_de_Higiene_DomesticaTramites asociados a registros sanitarios, permisos y notificaciones</v>
          </cell>
          <cell r="D66">
            <v>2015</v>
          </cell>
          <cell r="E66" t="str">
            <v>Dirección_de_Cosméticos_Aseo_Plaguicidas_y_Productos_de_Higiene_Domestica</v>
          </cell>
          <cell r="F66" t="str">
            <v>Tramites asociados a registros sanitarios, permisos y notificaciones</v>
          </cell>
          <cell r="G66" t="str">
            <v>Tramites asociados a registros sanitarios, permisos y notificaciones</v>
          </cell>
          <cell r="H66">
            <v>4000</v>
          </cell>
          <cell r="I66">
            <v>1372</v>
          </cell>
          <cell r="J66">
            <v>0.34300000000000003</v>
          </cell>
          <cell r="K66">
            <v>143</v>
          </cell>
          <cell r="L66">
            <v>405</v>
          </cell>
          <cell r="M66">
            <v>345</v>
          </cell>
          <cell r="N66">
            <v>226</v>
          </cell>
          <cell r="O66">
            <v>253</v>
          </cell>
          <cell r="P66" t="str">
            <v>-</v>
          </cell>
          <cell r="Q66" t="str">
            <v>-</v>
          </cell>
          <cell r="R66" t="str">
            <v>-</v>
          </cell>
          <cell r="S66" t="str">
            <v>-</v>
          </cell>
          <cell r="T66" t="str">
            <v>-</v>
          </cell>
          <cell r="U66" t="str">
            <v>-</v>
          </cell>
          <cell r="V66" t="str">
            <v>-</v>
          </cell>
        </row>
        <row r="67">
          <cell r="A67" t="str">
            <v>2015Dirección_de_Operaciones_SanitariasVisitas de IVC a Bancos de Sangre y Puestos de Control.</v>
          </cell>
          <cell r="B67">
            <v>0</v>
          </cell>
          <cell r="C67">
            <v>0</v>
          </cell>
          <cell r="D67">
            <v>2015</v>
          </cell>
          <cell r="E67" t="str">
            <v>Dirección_de_Operaciones_Sanitarias</v>
          </cell>
          <cell r="F67" t="str">
            <v>Visitas de IVC a Bancos de Sangre y Puestos de Control.</v>
          </cell>
          <cell r="G67" t="str">
            <v>Visitas de IVC a Bancos de Sangre y Puestos de Control.</v>
          </cell>
          <cell r="H67">
            <v>142</v>
          </cell>
          <cell r="I67">
            <v>43</v>
          </cell>
          <cell r="J67">
            <v>0.30281690140845069</v>
          </cell>
          <cell r="K67">
            <v>3</v>
          </cell>
          <cell r="L67">
            <v>14</v>
          </cell>
          <cell r="M67">
            <v>17</v>
          </cell>
          <cell r="N67">
            <v>9</v>
          </cell>
          <cell r="O67" t="str">
            <v>-</v>
          </cell>
          <cell r="P67" t="str">
            <v>-</v>
          </cell>
          <cell r="Q67" t="str">
            <v>-</v>
          </cell>
          <cell r="R67" t="str">
            <v>-</v>
          </cell>
          <cell r="S67" t="str">
            <v>-</v>
          </cell>
          <cell r="T67" t="str">
            <v>-</v>
          </cell>
          <cell r="U67" t="str">
            <v>-</v>
          </cell>
          <cell r="V67" t="str">
            <v>-</v>
          </cell>
        </row>
        <row r="68">
          <cell r="A68" t="str">
            <v xml:space="preserve">2015Dirección_de_Operaciones_SanitariasVisitas de IVC Alimentos  Total realizadas. </v>
          </cell>
          <cell r="B68">
            <v>0</v>
          </cell>
          <cell r="C68">
            <v>0</v>
          </cell>
          <cell r="D68">
            <v>2015</v>
          </cell>
          <cell r="E68" t="str">
            <v>Dirección_de_Operaciones_Sanitarias</v>
          </cell>
          <cell r="F68" t="str">
            <v xml:space="preserve">Visitas de IVC Alimentos  Total realizadas. </v>
          </cell>
          <cell r="G68" t="str">
            <v xml:space="preserve">Visitas de IVC Alimentos  Total realizadas. </v>
          </cell>
          <cell r="H68">
            <v>11590</v>
          </cell>
          <cell r="I68">
            <v>3884</v>
          </cell>
          <cell r="J68">
            <v>0.33511647972389991</v>
          </cell>
          <cell r="K68">
            <v>1011</v>
          </cell>
          <cell r="L68">
            <v>1022</v>
          </cell>
          <cell r="M68">
            <v>980</v>
          </cell>
          <cell r="N68">
            <v>871</v>
          </cell>
          <cell r="O68" t="str">
            <v>-</v>
          </cell>
          <cell r="P68" t="str">
            <v>-</v>
          </cell>
          <cell r="Q68" t="str">
            <v>-</v>
          </cell>
          <cell r="R68" t="str">
            <v>-</v>
          </cell>
          <cell r="S68" t="str">
            <v>-</v>
          </cell>
          <cell r="T68" t="str">
            <v>-</v>
          </cell>
          <cell r="U68" t="str">
            <v>-</v>
          </cell>
          <cell r="V68" t="str">
            <v>-</v>
          </cell>
        </row>
        <row r="69">
          <cell r="A69" t="str">
            <v xml:space="preserve">2015Dirección_de_Operaciones_SanitariasVisitas de IVC Alimentos  Efectivas realizadas. </v>
          </cell>
          <cell r="B69">
            <v>0</v>
          </cell>
          <cell r="C69">
            <v>0</v>
          </cell>
          <cell r="D69">
            <v>2015</v>
          </cell>
          <cell r="E69" t="str">
            <v>Dirección_de_Operaciones_Sanitarias</v>
          </cell>
          <cell r="F69" t="str">
            <v xml:space="preserve">Visitas de IVC Alimentos  Efectivas realizadas. </v>
          </cell>
          <cell r="G69" t="str">
            <v xml:space="preserve">Visitas de IVC Alimentos  Efectivas realizadas. </v>
          </cell>
          <cell r="H69">
            <v>11590</v>
          </cell>
          <cell r="I69">
            <v>2340</v>
          </cell>
          <cell r="J69">
            <v>0.20189818809318377</v>
          </cell>
          <cell r="K69">
            <v>531</v>
          </cell>
          <cell r="L69">
            <v>608</v>
          </cell>
          <cell r="M69">
            <v>626</v>
          </cell>
          <cell r="N69">
            <v>575</v>
          </cell>
          <cell r="O69" t="str">
            <v>-</v>
          </cell>
          <cell r="P69" t="str">
            <v>-</v>
          </cell>
          <cell r="Q69" t="str">
            <v>-</v>
          </cell>
          <cell r="R69" t="str">
            <v>-</v>
          </cell>
          <cell r="S69" t="str">
            <v>-</v>
          </cell>
          <cell r="T69" t="str">
            <v>-</v>
          </cell>
          <cell r="U69" t="str">
            <v>-</v>
          </cell>
          <cell r="V69" t="str">
            <v>-</v>
          </cell>
        </row>
        <row r="70">
          <cell r="A70" t="str">
            <v xml:space="preserve">2015Dirección_de_Operaciones_SanitariasVisitas de IVC Alimentos  No Efectivas realizadas. </v>
          </cell>
          <cell r="B70">
            <v>0</v>
          </cell>
          <cell r="C70">
            <v>0</v>
          </cell>
          <cell r="D70">
            <v>2015</v>
          </cell>
          <cell r="E70" t="str">
            <v>Dirección_de_Operaciones_Sanitarias</v>
          </cell>
          <cell r="F70" t="str">
            <v xml:space="preserve">Visitas de IVC Alimentos  No Efectivas realizadas. </v>
          </cell>
          <cell r="G70" t="str">
            <v xml:space="preserve">Visitas de IVC Alimentos  No Efectivas realizadas. </v>
          </cell>
          <cell r="H70">
            <v>0</v>
          </cell>
          <cell r="I70">
            <v>0</v>
          </cell>
          <cell r="J70">
            <v>0</v>
          </cell>
          <cell r="K70">
            <v>0</v>
          </cell>
          <cell r="L70">
            <v>0</v>
          </cell>
          <cell r="M70">
            <v>0</v>
          </cell>
          <cell r="N70">
            <v>0</v>
          </cell>
          <cell r="O70" t="str">
            <v>-</v>
          </cell>
          <cell r="P70" t="str">
            <v>-</v>
          </cell>
          <cell r="Q70" t="str">
            <v>-</v>
          </cell>
          <cell r="R70" t="str">
            <v>-</v>
          </cell>
          <cell r="S70" t="str">
            <v>-</v>
          </cell>
          <cell r="T70" t="str">
            <v>-</v>
          </cell>
          <cell r="U70" t="str">
            <v>-</v>
          </cell>
          <cell r="V70" t="str">
            <v>-</v>
          </cell>
        </row>
        <row r="71">
          <cell r="A71" t="str">
            <v xml:space="preserve">2015Dirección_de_Operaciones_SanitariasVisitas de IVC Alimentos  que No Generan Concepto realizadas. </v>
          </cell>
          <cell r="B71">
            <v>0</v>
          </cell>
          <cell r="C71">
            <v>0</v>
          </cell>
          <cell r="D71">
            <v>2015</v>
          </cell>
          <cell r="E71" t="str">
            <v>Dirección_de_Operaciones_Sanitarias</v>
          </cell>
          <cell r="F71" t="str">
            <v xml:space="preserve">Visitas de IVC Alimentos  que No Generan Concepto realizadas. </v>
          </cell>
          <cell r="G71" t="str">
            <v xml:space="preserve">Visitas de IVC Alimentos  que No Generan Concepto realizadas. </v>
          </cell>
          <cell r="H71">
            <v>11590</v>
          </cell>
          <cell r="I71">
            <v>1544</v>
          </cell>
          <cell r="J71">
            <v>0.13321829163071613</v>
          </cell>
          <cell r="K71">
            <v>480</v>
          </cell>
          <cell r="L71">
            <v>414</v>
          </cell>
          <cell r="M71">
            <v>354</v>
          </cell>
          <cell r="N71">
            <v>296</v>
          </cell>
          <cell r="O71" t="str">
            <v>-</v>
          </cell>
          <cell r="P71" t="str">
            <v>-</v>
          </cell>
          <cell r="Q71" t="str">
            <v>-</v>
          </cell>
          <cell r="R71" t="str">
            <v>-</v>
          </cell>
          <cell r="S71" t="str">
            <v>-</v>
          </cell>
          <cell r="T71" t="str">
            <v>-</v>
          </cell>
          <cell r="U71" t="str">
            <v>-</v>
          </cell>
          <cell r="V71" t="str">
            <v>-</v>
          </cell>
        </row>
        <row r="72">
          <cell r="A72" t="str">
            <v xml:space="preserve">2015Dirección_de_Operaciones_SanitariasVisitas de IVC Cosmeticos  realizadas. </v>
          </cell>
          <cell r="B72">
            <v>0</v>
          </cell>
          <cell r="C72">
            <v>0</v>
          </cell>
          <cell r="D72">
            <v>2015</v>
          </cell>
          <cell r="E72" t="str">
            <v>Dirección_de_Operaciones_Sanitarias</v>
          </cell>
          <cell r="F72" t="str">
            <v xml:space="preserve">Visitas de IVC Cosmeticos  realizadas. </v>
          </cell>
          <cell r="G72" t="str">
            <v xml:space="preserve">Visitas de IVC Cosmeticos  realizadas. </v>
          </cell>
          <cell r="H72">
            <v>500</v>
          </cell>
          <cell r="I72">
            <v>136</v>
          </cell>
          <cell r="J72">
            <v>0.27200000000000002</v>
          </cell>
          <cell r="K72">
            <v>35</v>
          </cell>
          <cell r="L72">
            <v>50</v>
          </cell>
          <cell r="M72">
            <v>24</v>
          </cell>
          <cell r="N72">
            <v>27</v>
          </cell>
          <cell r="O72" t="str">
            <v>-</v>
          </cell>
          <cell r="P72" t="str">
            <v>-</v>
          </cell>
          <cell r="Q72" t="str">
            <v>-</v>
          </cell>
          <cell r="R72" t="str">
            <v>-</v>
          </cell>
          <cell r="S72" t="str">
            <v>-</v>
          </cell>
          <cell r="T72" t="str">
            <v>-</v>
          </cell>
          <cell r="U72" t="str">
            <v>-</v>
          </cell>
          <cell r="V72" t="str">
            <v>-</v>
          </cell>
        </row>
        <row r="73">
          <cell r="A73" t="str">
            <v xml:space="preserve">2015Dirección_de_Operaciones_SanitariasVisitas de IVC Dispositivos realizadas. </v>
          </cell>
          <cell r="B73">
            <v>0</v>
          </cell>
          <cell r="C73">
            <v>0</v>
          </cell>
          <cell r="D73">
            <v>2015</v>
          </cell>
          <cell r="E73" t="str">
            <v>Dirección_de_Operaciones_Sanitarias</v>
          </cell>
          <cell r="F73" t="str">
            <v xml:space="preserve">Visitas de IVC Dispositivos realizadas. </v>
          </cell>
          <cell r="G73" t="str">
            <v xml:space="preserve">Visitas de IVC Dispositivos realizadas. </v>
          </cell>
          <cell r="H73">
            <v>964</v>
          </cell>
          <cell r="I73">
            <v>306</v>
          </cell>
          <cell r="J73">
            <v>0.31742738589211617</v>
          </cell>
          <cell r="K73">
            <v>68</v>
          </cell>
          <cell r="L73">
            <v>94</v>
          </cell>
          <cell r="M73">
            <v>75</v>
          </cell>
          <cell r="N73">
            <v>69</v>
          </cell>
          <cell r="O73" t="str">
            <v>-</v>
          </cell>
          <cell r="P73" t="str">
            <v>-</v>
          </cell>
          <cell r="Q73" t="str">
            <v>-</v>
          </cell>
          <cell r="R73" t="str">
            <v>-</v>
          </cell>
          <cell r="S73" t="str">
            <v>-</v>
          </cell>
          <cell r="T73" t="str">
            <v>-</v>
          </cell>
          <cell r="U73" t="str">
            <v>-</v>
          </cell>
          <cell r="V73" t="str">
            <v>-</v>
          </cell>
        </row>
        <row r="74">
          <cell r="A74" t="str">
            <v xml:space="preserve">2015Dirección_de_Operaciones_SanitariasVisitas de IVC Medicamentos realizadas. </v>
          </cell>
          <cell r="B74">
            <v>0</v>
          </cell>
          <cell r="C74">
            <v>0</v>
          </cell>
          <cell r="D74">
            <v>2015</v>
          </cell>
          <cell r="E74" t="str">
            <v>Dirección_de_Operaciones_Sanitarias</v>
          </cell>
          <cell r="F74" t="str">
            <v xml:space="preserve">Visitas de IVC Medicamentos realizadas. </v>
          </cell>
          <cell r="G74" t="str">
            <v xml:space="preserve">Visitas de IVC Medicamentos realizadas. </v>
          </cell>
          <cell r="H74">
            <v>740</v>
          </cell>
          <cell r="I74">
            <v>254</v>
          </cell>
          <cell r="J74">
            <v>0.34324324324324323</v>
          </cell>
          <cell r="K74">
            <v>28</v>
          </cell>
          <cell r="L74">
            <v>58</v>
          </cell>
          <cell r="M74">
            <v>123</v>
          </cell>
          <cell r="N74">
            <v>45</v>
          </cell>
          <cell r="O74" t="str">
            <v>-</v>
          </cell>
          <cell r="P74" t="str">
            <v>-</v>
          </cell>
          <cell r="Q74" t="str">
            <v>-</v>
          </cell>
          <cell r="R74" t="str">
            <v>-</v>
          </cell>
          <cell r="S74" t="str">
            <v>-</v>
          </cell>
          <cell r="T74" t="str">
            <v>-</v>
          </cell>
          <cell r="U74" t="str">
            <v>-</v>
          </cell>
          <cell r="V74" t="str">
            <v>-</v>
          </cell>
        </row>
        <row r="75">
          <cell r="A75" t="str">
            <v>2015Dirección_de_Operaciones_SanitariasVisitas de IVC Plantas de Beneficio Animal de Desposte y Desprese Total</v>
          </cell>
          <cell r="B75">
            <v>0</v>
          </cell>
          <cell r="C75">
            <v>0</v>
          </cell>
          <cell r="D75">
            <v>2015</v>
          </cell>
          <cell r="E75" t="str">
            <v>Dirección_de_Operaciones_Sanitarias</v>
          </cell>
          <cell r="F75" t="str">
            <v>Visitas de IVC Plantas de Beneficio Animal de Desposte y Desprese Total</v>
          </cell>
          <cell r="G75" t="str">
            <v>Visitas de IVC Plantas de Beneficio Animal de Desposte y Desprese Total</v>
          </cell>
          <cell r="H75">
            <v>1726</v>
          </cell>
          <cell r="I75">
            <v>604</v>
          </cell>
          <cell r="J75">
            <v>0.34994206257242177</v>
          </cell>
          <cell r="K75">
            <v>82</v>
          </cell>
          <cell r="L75">
            <v>187</v>
          </cell>
          <cell r="M75">
            <v>163</v>
          </cell>
          <cell r="N75">
            <v>172</v>
          </cell>
          <cell r="O75" t="str">
            <v>-</v>
          </cell>
          <cell r="P75" t="str">
            <v>-</v>
          </cell>
          <cell r="Q75" t="str">
            <v>-</v>
          </cell>
          <cell r="R75" t="str">
            <v>-</v>
          </cell>
          <cell r="S75" t="str">
            <v>-</v>
          </cell>
          <cell r="T75" t="str">
            <v>-</v>
          </cell>
          <cell r="U75" t="str">
            <v>-</v>
          </cell>
          <cell r="V75" t="str">
            <v>-</v>
          </cell>
        </row>
        <row r="76">
          <cell r="A76" t="str">
            <v>2015Dirección_de_Operaciones_SanitariasVisitas de IVC Plantas de Beneficio Animal de Desposte y Desprese Efectivas</v>
          </cell>
          <cell r="B76">
            <v>0</v>
          </cell>
          <cell r="C76">
            <v>0</v>
          </cell>
          <cell r="D76">
            <v>2015</v>
          </cell>
          <cell r="E76" t="str">
            <v>Dirección_de_Operaciones_Sanitarias</v>
          </cell>
          <cell r="F76" t="str">
            <v>Visitas de IVC Plantas de Beneficio Animal de Desposte y Desprese Efectivas</v>
          </cell>
          <cell r="G76" t="str">
            <v>Visitas de IVC Plantas de Beneficio Animal de Desposte y Desprese Efectivas</v>
          </cell>
          <cell r="H76">
            <v>0</v>
          </cell>
          <cell r="I76">
            <v>0</v>
          </cell>
          <cell r="J76">
            <v>0</v>
          </cell>
          <cell r="K76">
            <v>0</v>
          </cell>
          <cell r="L76">
            <v>0</v>
          </cell>
          <cell r="M76">
            <v>0</v>
          </cell>
          <cell r="N76">
            <v>0</v>
          </cell>
          <cell r="O76" t="str">
            <v>-</v>
          </cell>
          <cell r="P76" t="str">
            <v>-</v>
          </cell>
          <cell r="Q76" t="str">
            <v>-</v>
          </cell>
          <cell r="R76" t="str">
            <v>-</v>
          </cell>
          <cell r="S76" t="str">
            <v>-</v>
          </cell>
          <cell r="T76" t="str">
            <v>-</v>
          </cell>
          <cell r="U76" t="str">
            <v>-</v>
          </cell>
          <cell r="V76" t="str">
            <v>-</v>
          </cell>
        </row>
        <row r="77">
          <cell r="A77" t="str">
            <v>2015Dirección_de_Operaciones_SanitariasVisitas de IVC Plantas de Beneficio Animal de Desposte y Desprese No Efectivas</v>
          </cell>
          <cell r="B77">
            <v>0</v>
          </cell>
          <cell r="C77">
            <v>0</v>
          </cell>
          <cell r="D77">
            <v>2015</v>
          </cell>
          <cell r="E77" t="str">
            <v>Dirección_de_Operaciones_Sanitarias</v>
          </cell>
          <cell r="F77" t="str">
            <v>Visitas de IVC Plantas de Beneficio Animal de Desposte y Desprese No Efectivas</v>
          </cell>
          <cell r="G77" t="str">
            <v>Visitas de IVC Plantas de Beneficio Animal de Desposte y Desprese No Efectivas</v>
          </cell>
          <cell r="H77">
            <v>0</v>
          </cell>
          <cell r="I77">
            <v>0</v>
          </cell>
          <cell r="J77">
            <v>0</v>
          </cell>
          <cell r="K77">
            <v>0</v>
          </cell>
          <cell r="L77">
            <v>0</v>
          </cell>
          <cell r="M77">
            <v>0</v>
          </cell>
          <cell r="N77">
            <v>0</v>
          </cell>
          <cell r="O77" t="str">
            <v>-</v>
          </cell>
          <cell r="P77" t="str">
            <v>-</v>
          </cell>
          <cell r="Q77" t="str">
            <v>-</v>
          </cell>
          <cell r="R77" t="str">
            <v>-</v>
          </cell>
          <cell r="S77" t="str">
            <v>-</v>
          </cell>
          <cell r="T77" t="str">
            <v>-</v>
          </cell>
          <cell r="U77" t="str">
            <v>-</v>
          </cell>
          <cell r="V77" t="str">
            <v>-</v>
          </cell>
        </row>
        <row r="78">
          <cell r="A78" t="str">
            <v>2015Dirección_de_Operaciones_SanitariasMuestras ALIMENTOS Tomadas</v>
          </cell>
          <cell r="B78">
            <v>0</v>
          </cell>
          <cell r="C78">
            <v>0</v>
          </cell>
          <cell r="D78">
            <v>2015</v>
          </cell>
          <cell r="E78" t="str">
            <v>Dirección_de_Operaciones_Sanitarias</v>
          </cell>
          <cell r="F78" t="str">
            <v>Muestras ALIMENTOS Tomadas</v>
          </cell>
          <cell r="G78" t="str">
            <v>Muestras ALIMENTOS Tomadas</v>
          </cell>
          <cell r="H78">
            <v>8900</v>
          </cell>
          <cell r="I78">
            <v>989</v>
          </cell>
          <cell r="J78">
            <v>0.11112359550561798</v>
          </cell>
          <cell r="K78">
            <v>234</v>
          </cell>
          <cell r="L78">
            <v>246</v>
          </cell>
          <cell r="M78">
            <v>138</v>
          </cell>
          <cell r="N78">
            <v>371</v>
          </cell>
          <cell r="O78" t="str">
            <v>-</v>
          </cell>
          <cell r="P78" t="str">
            <v>-</v>
          </cell>
          <cell r="Q78" t="str">
            <v>-</v>
          </cell>
          <cell r="R78" t="str">
            <v>-</v>
          </cell>
          <cell r="S78" t="str">
            <v>-</v>
          </cell>
          <cell r="T78" t="str">
            <v>-</v>
          </cell>
          <cell r="U78" t="str">
            <v>-</v>
          </cell>
          <cell r="V78" t="str">
            <v>-</v>
          </cell>
        </row>
        <row r="79">
          <cell r="A79" t="str">
            <v>2015Dirección_de_Operaciones_SanitariasMuestras COSMETICOS Tomadas</v>
          </cell>
          <cell r="B79">
            <v>0</v>
          </cell>
          <cell r="C79">
            <v>0</v>
          </cell>
          <cell r="D79">
            <v>2015</v>
          </cell>
          <cell r="E79" t="str">
            <v>Dirección_de_Operaciones_Sanitarias</v>
          </cell>
          <cell r="F79" t="str">
            <v>Muestras COSMETICOS Tomadas</v>
          </cell>
          <cell r="G79" t="str">
            <v>Muestras COSMETICOS Tomadas</v>
          </cell>
          <cell r="H79">
            <v>40</v>
          </cell>
          <cell r="I79">
            <v>4</v>
          </cell>
          <cell r="J79">
            <v>0.1</v>
          </cell>
          <cell r="K79">
            <v>0</v>
          </cell>
          <cell r="L79">
            <v>0</v>
          </cell>
          <cell r="M79">
            <v>0</v>
          </cell>
          <cell r="N79">
            <v>4</v>
          </cell>
          <cell r="O79" t="str">
            <v>-</v>
          </cell>
          <cell r="P79" t="str">
            <v>-</v>
          </cell>
          <cell r="Q79" t="str">
            <v>-</v>
          </cell>
          <cell r="R79" t="str">
            <v>-</v>
          </cell>
          <cell r="S79" t="str">
            <v>-</v>
          </cell>
          <cell r="T79" t="str">
            <v>-</v>
          </cell>
          <cell r="U79" t="str">
            <v>-</v>
          </cell>
          <cell r="V79" t="str">
            <v>-</v>
          </cell>
        </row>
        <row r="80">
          <cell r="A80" t="str">
            <v>2015Dirección_de_Operaciones_SanitariasMuestras DISPOSITIVOS Tomadas</v>
          </cell>
          <cell r="B80">
            <v>0</v>
          </cell>
          <cell r="C80">
            <v>0</v>
          </cell>
          <cell r="D80">
            <v>2015</v>
          </cell>
          <cell r="E80" t="str">
            <v>Dirección_de_Operaciones_Sanitarias</v>
          </cell>
          <cell r="F80" t="str">
            <v>Muestras DISPOSITIVOS Tomadas</v>
          </cell>
          <cell r="G80" t="str">
            <v>Muestras DISPOSITIVOS Tomadas</v>
          </cell>
          <cell r="H80">
            <v>62</v>
          </cell>
          <cell r="I80">
            <v>9</v>
          </cell>
          <cell r="J80">
            <v>0.14516129032258066</v>
          </cell>
          <cell r="K80">
            <v>0</v>
          </cell>
          <cell r="L80">
            <v>0</v>
          </cell>
          <cell r="M80">
            <v>7</v>
          </cell>
          <cell r="N80">
            <v>2</v>
          </cell>
          <cell r="O80" t="str">
            <v>-</v>
          </cell>
          <cell r="P80" t="str">
            <v>-</v>
          </cell>
          <cell r="Q80" t="str">
            <v>-</v>
          </cell>
          <cell r="R80" t="str">
            <v>-</v>
          </cell>
          <cell r="S80" t="str">
            <v>-</v>
          </cell>
          <cell r="T80" t="str">
            <v>-</v>
          </cell>
          <cell r="U80" t="str">
            <v>-</v>
          </cell>
          <cell r="V80" t="str">
            <v>-</v>
          </cell>
        </row>
        <row r="81">
          <cell r="A81" t="str">
            <v>2015Dirección_de_Operaciones_SanitariasMuestras MEDICAMENTOS Tomadas</v>
          </cell>
          <cell r="B81">
            <v>0</v>
          </cell>
          <cell r="C81">
            <v>0</v>
          </cell>
          <cell r="D81">
            <v>2015</v>
          </cell>
          <cell r="E81" t="str">
            <v>Dirección_de_Operaciones_Sanitarias</v>
          </cell>
          <cell r="F81" t="str">
            <v>Muestras MEDICAMENTOS Tomadas</v>
          </cell>
          <cell r="G81" t="str">
            <v>Muestras MEDICAMENTOS Tomadas</v>
          </cell>
          <cell r="H81">
            <v>200</v>
          </cell>
          <cell r="I81">
            <v>32</v>
          </cell>
          <cell r="J81">
            <v>0.16</v>
          </cell>
          <cell r="K81">
            <v>1</v>
          </cell>
          <cell r="L81">
            <v>2</v>
          </cell>
          <cell r="M81">
            <v>14</v>
          </cell>
          <cell r="N81">
            <v>15</v>
          </cell>
          <cell r="O81" t="str">
            <v>-</v>
          </cell>
          <cell r="P81" t="str">
            <v>-</v>
          </cell>
          <cell r="Q81" t="str">
            <v>-</v>
          </cell>
          <cell r="R81" t="str">
            <v>-</v>
          </cell>
          <cell r="S81" t="str">
            <v>-</v>
          </cell>
          <cell r="T81" t="str">
            <v>-</v>
          </cell>
          <cell r="U81" t="str">
            <v>-</v>
          </cell>
          <cell r="V81" t="str">
            <v>-</v>
          </cell>
        </row>
        <row r="82">
          <cell r="A82" t="str">
            <v>2015Dirección_de_Operaciones_SanitariasMuestras DEMUESTRA DE LA CALIDAD</v>
          </cell>
          <cell r="B82">
            <v>0</v>
          </cell>
          <cell r="C82">
            <v>0</v>
          </cell>
          <cell r="D82">
            <v>2015</v>
          </cell>
          <cell r="E82" t="str">
            <v>Dirección_de_Operaciones_Sanitarias</v>
          </cell>
          <cell r="F82" t="str">
            <v>Muestras DEMUESTRA DE LA CALIDAD</v>
          </cell>
          <cell r="G82" t="str">
            <v>Muestras DEMUESTRA DE LA CALIDAD</v>
          </cell>
          <cell r="H82">
            <v>0</v>
          </cell>
          <cell r="I82">
            <v>0</v>
          </cell>
          <cell r="J82">
            <v>0</v>
          </cell>
          <cell r="K82">
            <v>0</v>
          </cell>
          <cell r="L82">
            <v>0</v>
          </cell>
          <cell r="M82">
            <v>0</v>
          </cell>
          <cell r="N82">
            <v>0</v>
          </cell>
          <cell r="O82" t="str">
            <v>-</v>
          </cell>
          <cell r="P82" t="str">
            <v>-</v>
          </cell>
          <cell r="Q82" t="str">
            <v>-</v>
          </cell>
          <cell r="R82" t="str">
            <v>-</v>
          </cell>
          <cell r="S82" t="str">
            <v>-</v>
          </cell>
          <cell r="T82" t="str">
            <v>-</v>
          </cell>
          <cell r="U82" t="str">
            <v>-</v>
          </cell>
          <cell r="V82" t="str">
            <v>-</v>
          </cell>
        </row>
        <row r="83">
          <cell r="A83" t="str">
            <v xml:space="preserve">2015Dirección_de_Operaciones_SanitariasCIIS expedidos </v>
          </cell>
          <cell r="B83">
            <v>0</v>
          </cell>
          <cell r="C83">
            <v>0</v>
          </cell>
          <cell r="D83">
            <v>2015</v>
          </cell>
          <cell r="E83" t="str">
            <v>Dirección_de_Operaciones_Sanitarias</v>
          </cell>
          <cell r="F83" t="str">
            <v xml:space="preserve">CIIS expedidos </v>
          </cell>
          <cell r="G83" t="str">
            <v xml:space="preserve">CIIS expedidos </v>
          </cell>
          <cell r="H83">
            <v>54000</v>
          </cell>
          <cell r="I83">
            <v>16204</v>
          </cell>
          <cell r="J83">
            <v>0.30007407407407405</v>
          </cell>
          <cell r="K83">
            <v>3824</v>
          </cell>
          <cell r="L83">
            <v>3902</v>
          </cell>
          <cell r="M83">
            <v>4129</v>
          </cell>
          <cell r="N83">
            <v>4349</v>
          </cell>
          <cell r="O83" t="str">
            <v>-</v>
          </cell>
          <cell r="P83" t="str">
            <v>-</v>
          </cell>
          <cell r="Q83" t="str">
            <v>-</v>
          </cell>
          <cell r="R83" t="str">
            <v>-</v>
          </cell>
          <cell r="S83" t="str">
            <v>-</v>
          </cell>
          <cell r="T83" t="str">
            <v>-</v>
          </cell>
          <cell r="U83" t="str">
            <v>-</v>
          </cell>
          <cell r="V83" t="str">
            <v>-</v>
          </cell>
        </row>
        <row r="84">
          <cell r="A84" t="str">
            <v>2015Dirección_de_Operaciones_SanitariasEmisión de concepto sanitario de licencias de importación solicitadas ante el VUCE.</v>
          </cell>
          <cell r="B84">
            <v>0</v>
          </cell>
          <cell r="C84">
            <v>0</v>
          </cell>
          <cell r="D84">
            <v>2015</v>
          </cell>
          <cell r="E84" t="str">
            <v>Dirección_de_Operaciones_Sanitarias</v>
          </cell>
          <cell r="F84" t="str">
            <v>Emisión de concepto sanitario de licencias de importación solicitadas ante el VUCE.</v>
          </cell>
          <cell r="G84" t="str">
            <v>Emisión de concepto sanitario de licencias de importación solicitadas ante el VUCE.</v>
          </cell>
          <cell r="H84">
            <v>50000</v>
          </cell>
          <cell r="I84">
            <v>37893</v>
          </cell>
          <cell r="J84">
            <v>0.75785999999999998</v>
          </cell>
          <cell r="K84">
            <v>7240</v>
          </cell>
          <cell r="L84">
            <v>10413</v>
          </cell>
          <cell r="M84">
            <v>10614</v>
          </cell>
          <cell r="N84">
            <v>9626</v>
          </cell>
          <cell r="O84" t="str">
            <v>-</v>
          </cell>
          <cell r="P84" t="str">
            <v>-</v>
          </cell>
          <cell r="Q84" t="str">
            <v>-</v>
          </cell>
          <cell r="R84" t="str">
            <v>-</v>
          </cell>
          <cell r="S84" t="str">
            <v>-</v>
          </cell>
          <cell r="T84" t="str">
            <v>-</v>
          </cell>
          <cell r="U84" t="str">
            <v>-</v>
          </cell>
          <cell r="V84" t="str">
            <v>-</v>
          </cell>
        </row>
        <row r="85">
          <cell r="A85" t="str">
            <v>2015Dirección_de_Operaciones_SanitariasEmisión de concepto sanitario de autorizaciones de importación y exportación radicadas ante el INVIMA.</v>
          </cell>
          <cell r="B85">
            <v>0</v>
          </cell>
          <cell r="C85">
            <v>0</v>
          </cell>
          <cell r="D85">
            <v>2015</v>
          </cell>
          <cell r="E85" t="str">
            <v>Dirección_de_Operaciones_Sanitarias</v>
          </cell>
          <cell r="F85" t="str">
            <v>Emisión de concepto sanitario de autorizaciones de importación y exportación radicadas ante el INVIMA.</v>
          </cell>
          <cell r="G85" t="str">
            <v>Emisión de concepto sanitario de autorizaciones de importación y exportación radicadas ante el INVIMA.</v>
          </cell>
          <cell r="H85">
            <v>3000</v>
          </cell>
          <cell r="I85">
            <v>1159</v>
          </cell>
          <cell r="J85">
            <v>0.38633333333333331</v>
          </cell>
          <cell r="K85">
            <v>227</v>
          </cell>
          <cell r="L85">
            <v>262</v>
          </cell>
          <cell r="M85">
            <v>315</v>
          </cell>
          <cell r="N85">
            <v>355</v>
          </cell>
          <cell r="O85" t="str">
            <v>-</v>
          </cell>
          <cell r="P85" t="str">
            <v>-</v>
          </cell>
          <cell r="Q85" t="str">
            <v>-</v>
          </cell>
          <cell r="R85" t="str">
            <v>-</v>
          </cell>
          <cell r="S85" t="str">
            <v>-</v>
          </cell>
          <cell r="T85" t="str">
            <v>-</v>
          </cell>
          <cell r="U85" t="str">
            <v>-</v>
          </cell>
          <cell r="V85" t="str">
            <v>-</v>
          </cell>
        </row>
        <row r="86">
          <cell r="A86" t="str">
            <v>2015Dirección_de_Operaciones_SanitariasVisitas de IVC en Sitios de Control de Primera Barrera Medicamentos</v>
          </cell>
          <cell r="B86">
            <v>0</v>
          </cell>
          <cell r="C86">
            <v>0</v>
          </cell>
          <cell r="D86">
            <v>2015</v>
          </cell>
          <cell r="E86" t="str">
            <v>Dirección_de_Operaciones_Sanitarias</v>
          </cell>
          <cell r="F86" t="str">
            <v>Visitas de IVC en Sitios de Control de Primera Barrera Medicamentos</v>
          </cell>
          <cell r="G86" t="str">
            <v>Visitas de IVC en Sitios de Control de Primera Barrera Medicamentos</v>
          </cell>
          <cell r="H86">
            <v>360</v>
          </cell>
          <cell r="I86">
            <v>0</v>
          </cell>
          <cell r="J86">
            <v>0</v>
          </cell>
          <cell r="K86">
            <v>0</v>
          </cell>
          <cell r="L86">
            <v>0</v>
          </cell>
          <cell r="M86">
            <v>0</v>
          </cell>
          <cell r="N86">
            <v>0</v>
          </cell>
          <cell r="O86" t="str">
            <v>-</v>
          </cell>
          <cell r="P86" t="str">
            <v>-</v>
          </cell>
          <cell r="Q86" t="str">
            <v>-</v>
          </cell>
          <cell r="R86" t="str">
            <v>-</v>
          </cell>
          <cell r="S86" t="str">
            <v>-</v>
          </cell>
          <cell r="T86" t="str">
            <v>-</v>
          </cell>
          <cell r="U86" t="str">
            <v>-</v>
          </cell>
          <cell r="V86" t="str">
            <v>-</v>
          </cell>
        </row>
        <row r="87">
          <cell r="A87" t="str">
            <v>2015Dirección_de_Operaciones_SanitariasVisitas de IVC en Sitios de Control de Primera Barrera Dispositivos</v>
          </cell>
          <cell r="B87">
            <v>0</v>
          </cell>
          <cell r="C87">
            <v>0</v>
          </cell>
          <cell r="D87">
            <v>2015</v>
          </cell>
          <cell r="E87" t="str">
            <v>Dirección_de_Operaciones_Sanitarias</v>
          </cell>
          <cell r="F87" t="str">
            <v>Visitas de IVC en Sitios de Control de Primera Barrera Dispositivos</v>
          </cell>
          <cell r="G87" t="str">
            <v>Visitas de IVC en Sitios de Control de Primera Barrera Dispositivos</v>
          </cell>
          <cell r="H87">
            <v>84</v>
          </cell>
          <cell r="I87">
            <v>0</v>
          </cell>
          <cell r="J87">
            <v>0</v>
          </cell>
          <cell r="K87">
            <v>0</v>
          </cell>
          <cell r="L87">
            <v>0</v>
          </cell>
          <cell r="M87">
            <v>0</v>
          </cell>
          <cell r="N87">
            <v>0</v>
          </cell>
          <cell r="O87" t="str">
            <v>-</v>
          </cell>
          <cell r="P87" t="str">
            <v>-</v>
          </cell>
          <cell r="Q87" t="str">
            <v>-</v>
          </cell>
          <cell r="R87" t="str">
            <v>-</v>
          </cell>
          <cell r="S87" t="str">
            <v>-</v>
          </cell>
          <cell r="T87" t="str">
            <v>-</v>
          </cell>
          <cell r="U87" t="str">
            <v>-</v>
          </cell>
          <cell r="V87" t="str">
            <v>-</v>
          </cell>
        </row>
        <row r="88">
          <cell r="A88" t="str">
            <v>2015Dirección_de_Responsabilidad_SanitariaActos Adminisitrativos proferidos por procesos</v>
          </cell>
          <cell r="D88">
            <v>2015</v>
          </cell>
          <cell r="E88" t="str">
            <v>Dirección_de_Responsabilidad_Sanitaria</v>
          </cell>
          <cell r="F88" t="str">
            <v>Actos Adminisitrativos proferidos por procesos</v>
          </cell>
          <cell r="G88" t="str">
            <v>Actos Adminisitrativos proferidos por procesos</v>
          </cell>
          <cell r="H88">
            <v>6000</v>
          </cell>
          <cell r="I88">
            <v>2531</v>
          </cell>
          <cell r="J88">
            <v>0.42183333333333334</v>
          </cell>
          <cell r="K88">
            <v>531</v>
          </cell>
          <cell r="L88">
            <v>598</v>
          </cell>
          <cell r="M88">
            <v>599</v>
          </cell>
          <cell r="N88">
            <v>803</v>
          </cell>
          <cell r="O88" t="str">
            <v>-</v>
          </cell>
          <cell r="P88" t="str">
            <v>-</v>
          </cell>
          <cell r="Q88" t="str">
            <v>-</v>
          </cell>
          <cell r="R88" t="str">
            <v>-</v>
          </cell>
          <cell r="S88" t="str">
            <v>-</v>
          </cell>
          <cell r="T88" t="str">
            <v>-</v>
          </cell>
          <cell r="U88" t="str">
            <v>-</v>
          </cell>
          <cell r="V88" t="str">
            <v>-</v>
          </cell>
        </row>
        <row r="89">
          <cell r="A89" t="str">
            <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A90" t="str">
            <v>2014Dirección_de_Alimentos_y_BebidasCertificaciones BPM (Buenas Practicas de Manufactura) expedidas.</v>
          </cell>
          <cell r="D90">
            <v>2014</v>
          </cell>
          <cell r="E90" t="str">
            <v>Dirección_de_Alimentos_y_Bebidas</v>
          </cell>
          <cell r="F90" t="str">
            <v>Certificaciones BPM (Buenas Practicas de Manufactura) expedidas.</v>
          </cell>
          <cell r="G90" t="str">
            <v>Certificaciones BPM (Buenas Practicas de Manufactura) expedidas.</v>
          </cell>
          <cell r="H90">
            <v>10</v>
          </cell>
          <cell r="I90">
            <v>10</v>
          </cell>
          <cell r="J90">
            <v>1</v>
          </cell>
          <cell r="K90">
            <v>0</v>
          </cell>
          <cell r="L90">
            <v>1</v>
          </cell>
          <cell r="M90">
            <v>0</v>
          </cell>
          <cell r="N90">
            <v>3</v>
          </cell>
          <cell r="O90">
            <v>0</v>
          </cell>
          <cell r="P90">
            <v>2</v>
          </cell>
          <cell r="Q90">
            <v>1</v>
          </cell>
          <cell r="R90">
            <v>1</v>
          </cell>
          <cell r="S90">
            <v>0</v>
          </cell>
          <cell r="T90">
            <v>0</v>
          </cell>
          <cell r="U90">
            <v>1</v>
          </cell>
          <cell r="V90">
            <v>1</v>
          </cell>
        </row>
        <row r="91">
          <cell r="A91" t="str">
            <v>2014Dirección_de_Alimentos_y_BebidasCertificaciones HACCP expedidas.</v>
          </cell>
          <cell r="D91">
            <v>2014</v>
          </cell>
          <cell r="E91" t="str">
            <v>Dirección_de_Alimentos_y_Bebidas</v>
          </cell>
          <cell r="F91" t="str">
            <v>Certificaciones HACCP expedidas.</v>
          </cell>
          <cell r="G91" t="str">
            <v>Certificaciones HACCP expedidas.</v>
          </cell>
          <cell r="H91">
            <v>39</v>
          </cell>
          <cell r="I91">
            <v>47</v>
          </cell>
          <cell r="J91">
            <v>1.2051282051282051</v>
          </cell>
          <cell r="K91">
            <v>1</v>
          </cell>
          <cell r="L91">
            <v>2</v>
          </cell>
          <cell r="M91">
            <v>2</v>
          </cell>
          <cell r="N91">
            <v>4</v>
          </cell>
          <cell r="O91">
            <v>5</v>
          </cell>
          <cell r="P91">
            <v>1</v>
          </cell>
          <cell r="Q91">
            <v>5</v>
          </cell>
          <cell r="R91">
            <v>6</v>
          </cell>
          <cell r="S91">
            <v>3</v>
          </cell>
          <cell r="T91">
            <v>3</v>
          </cell>
          <cell r="U91">
            <v>9</v>
          </cell>
          <cell r="V91">
            <v>6</v>
          </cell>
        </row>
        <row r="92">
          <cell r="A92" t="str">
            <v>2014Dirección_de_Alimentos_y_BebidasCertificaciones BPF (Buenas Practicas de Fabricación) expedidas.</v>
          </cell>
          <cell r="D92">
            <v>2014</v>
          </cell>
          <cell r="E92" t="str">
            <v>Dirección_de_Alimentos_y_Bebidas</v>
          </cell>
          <cell r="F92" t="str">
            <v>Certificaciones BPF (Buenas Practicas de Fabricación) expedidas.</v>
          </cell>
          <cell r="G92" t="str">
            <v>Certificaciones BPF (Buenas Practicas de Fabricación) expedidas.</v>
          </cell>
          <cell r="H92">
            <v>1</v>
          </cell>
          <cell r="I92">
            <v>1</v>
          </cell>
          <cell r="J92">
            <v>1</v>
          </cell>
          <cell r="K92">
            <v>0</v>
          </cell>
          <cell r="L92">
            <v>0</v>
          </cell>
          <cell r="M92">
            <v>1</v>
          </cell>
          <cell r="N92">
            <v>0</v>
          </cell>
          <cell r="O92">
            <v>0</v>
          </cell>
          <cell r="P92">
            <v>0</v>
          </cell>
          <cell r="Q92">
            <v>0</v>
          </cell>
          <cell r="R92">
            <v>0</v>
          </cell>
          <cell r="S92">
            <v>0</v>
          </cell>
          <cell r="T92">
            <v>0</v>
          </cell>
          <cell r="U92">
            <v>0</v>
          </cell>
          <cell r="V92">
            <v>0</v>
          </cell>
        </row>
        <row r="93">
          <cell r="A93" t="str">
            <v>2014Dirección_de_Alimentos_y_BebidasControl y Seguimiento Certificaciones BPM</v>
          </cell>
          <cell r="D93">
            <v>2014</v>
          </cell>
          <cell r="E93" t="str">
            <v>Dirección_de_Alimentos_y_Bebidas</v>
          </cell>
          <cell r="F93" t="str">
            <v>Control y Seguimiento Certificaciones BPM</v>
          </cell>
          <cell r="G93" t="str">
            <v>Control y Seguimiento Certificaciones BPM</v>
          </cell>
          <cell r="H93">
            <v>25</v>
          </cell>
          <cell r="I93">
            <v>24</v>
          </cell>
          <cell r="J93">
            <v>0.96</v>
          </cell>
          <cell r="K93">
            <v>0</v>
          </cell>
          <cell r="L93">
            <v>0</v>
          </cell>
          <cell r="M93">
            <v>2</v>
          </cell>
          <cell r="N93">
            <v>1</v>
          </cell>
          <cell r="O93">
            <v>7</v>
          </cell>
          <cell r="P93">
            <v>2</v>
          </cell>
          <cell r="Q93">
            <v>3</v>
          </cell>
          <cell r="R93">
            <v>1</v>
          </cell>
          <cell r="S93">
            <v>1</v>
          </cell>
          <cell r="T93">
            <v>3</v>
          </cell>
          <cell r="U93">
            <v>4</v>
          </cell>
          <cell r="V93">
            <v>0</v>
          </cell>
        </row>
        <row r="94">
          <cell r="A94" t="str">
            <v>2014Dirección_de_Alimentos_y_BebidasControl y Seguimiento Certificaciones HACCP</v>
          </cell>
          <cell r="D94">
            <v>2014</v>
          </cell>
          <cell r="E94" t="str">
            <v>Dirección_de_Alimentos_y_Bebidas</v>
          </cell>
          <cell r="F94" t="str">
            <v>Control y Seguimiento Certificaciones HACCP</v>
          </cell>
          <cell r="G94" t="str">
            <v>Control y Seguimiento Certificaciones HACCP</v>
          </cell>
          <cell r="H94">
            <v>28</v>
          </cell>
          <cell r="I94">
            <v>34</v>
          </cell>
          <cell r="J94">
            <v>1.2142857142857142</v>
          </cell>
          <cell r="K94">
            <v>0</v>
          </cell>
          <cell r="L94">
            <v>0</v>
          </cell>
          <cell r="M94">
            <v>4</v>
          </cell>
          <cell r="N94">
            <v>0</v>
          </cell>
          <cell r="O94">
            <v>7</v>
          </cell>
          <cell r="P94">
            <v>3</v>
          </cell>
          <cell r="Q94">
            <v>6</v>
          </cell>
          <cell r="R94">
            <v>0</v>
          </cell>
          <cell r="S94">
            <v>3</v>
          </cell>
          <cell r="T94">
            <v>1</v>
          </cell>
          <cell r="U94">
            <v>8</v>
          </cell>
          <cell r="V94">
            <v>2</v>
          </cell>
        </row>
        <row r="95">
          <cell r="A95" t="str">
            <v>2014Dirección_de_Alimentos_y_BebidasControl y Seguimiento Certificaciones BPF</v>
          </cell>
          <cell r="D95">
            <v>2014</v>
          </cell>
          <cell r="E95" t="str">
            <v>Dirección_de_Alimentos_y_Bebidas</v>
          </cell>
          <cell r="F95" t="str">
            <v>Control y Seguimiento Certificaciones BPF</v>
          </cell>
          <cell r="G95" t="str">
            <v>Control y Seguimiento Certificaciones BPF</v>
          </cell>
          <cell r="H95">
            <v>1</v>
          </cell>
          <cell r="I95">
            <v>1</v>
          </cell>
          <cell r="J95">
            <v>1</v>
          </cell>
          <cell r="K95">
            <v>0</v>
          </cell>
          <cell r="L95">
            <v>0</v>
          </cell>
          <cell r="M95">
            <v>0</v>
          </cell>
          <cell r="N95">
            <v>0</v>
          </cell>
          <cell r="O95">
            <v>0</v>
          </cell>
          <cell r="P95">
            <v>0</v>
          </cell>
          <cell r="Q95">
            <v>0</v>
          </cell>
          <cell r="R95">
            <v>0</v>
          </cell>
          <cell r="S95">
            <v>0</v>
          </cell>
          <cell r="T95">
            <v>0</v>
          </cell>
          <cell r="U95">
            <v>0</v>
          </cell>
          <cell r="V95">
            <v>1</v>
          </cell>
        </row>
        <row r="96">
          <cell r="A96" t="str">
            <v>2014Dirección_de_Alimentos_y_BebidasRegistros Sanitarios, permisos y notificaciones Nuevos</v>
          </cell>
          <cell r="D96">
            <v>2014</v>
          </cell>
          <cell r="E96" t="str">
            <v>Dirección_de_Alimentos_y_Bebidas</v>
          </cell>
          <cell r="F96" t="str">
            <v>Registros Sanitarios, permisos y notificaciones Nuevos</v>
          </cell>
          <cell r="G96" t="str">
            <v>Registros Sanitarios, permisos y notificaciones Nuevos</v>
          </cell>
          <cell r="H96">
            <v>3000</v>
          </cell>
          <cell r="I96">
            <v>5420</v>
          </cell>
          <cell r="J96">
            <v>1.8066666666666666</v>
          </cell>
          <cell r="K96">
            <v>303</v>
          </cell>
          <cell r="L96">
            <v>586</v>
          </cell>
          <cell r="M96">
            <v>698</v>
          </cell>
          <cell r="N96">
            <v>608</v>
          </cell>
          <cell r="O96">
            <v>624</v>
          </cell>
          <cell r="P96">
            <v>352</v>
          </cell>
          <cell r="Q96">
            <v>451</v>
          </cell>
          <cell r="R96">
            <v>319</v>
          </cell>
          <cell r="S96">
            <v>354</v>
          </cell>
          <cell r="T96">
            <v>380</v>
          </cell>
          <cell r="U96">
            <v>318</v>
          </cell>
          <cell r="V96">
            <v>427</v>
          </cell>
        </row>
        <row r="97">
          <cell r="A97" t="str">
            <v>2014Dirección_de_Alimentos_y_BebidasVisitas de habilitación a terceros paises.</v>
          </cell>
          <cell r="D97">
            <v>2014</v>
          </cell>
          <cell r="E97" t="str">
            <v>Dirección_de_Alimentos_y_Bebidas</v>
          </cell>
          <cell r="F97" t="str">
            <v>Visitas de habilitación a terceros paises.</v>
          </cell>
          <cell r="G97" t="str">
            <v>Visitas de habilitación a terceros paises.</v>
          </cell>
          <cell r="H97">
            <v>10</v>
          </cell>
          <cell r="I97">
            <v>2</v>
          </cell>
          <cell r="J97">
            <v>0.2</v>
          </cell>
          <cell r="K97">
            <v>0</v>
          </cell>
          <cell r="L97">
            <v>0</v>
          </cell>
          <cell r="M97">
            <v>0</v>
          </cell>
          <cell r="N97">
            <v>0</v>
          </cell>
          <cell r="O97">
            <v>0</v>
          </cell>
          <cell r="P97">
            <v>1</v>
          </cell>
          <cell r="Q97">
            <v>1</v>
          </cell>
          <cell r="R97">
            <v>0</v>
          </cell>
          <cell r="S97">
            <v>0</v>
          </cell>
          <cell r="T97">
            <v>0</v>
          </cell>
          <cell r="U97">
            <v>0</v>
          </cell>
          <cell r="V97">
            <v>0</v>
          </cell>
        </row>
        <row r="98">
          <cell r="A98" t="str">
            <v>2014Dirección_de_Alimentos_y_BebidasVisitas de clasificación realizadas</v>
          </cell>
          <cell r="D98">
            <v>2014</v>
          </cell>
          <cell r="E98" t="str">
            <v>Dirección_de_Alimentos_y_Bebidas</v>
          </cell>
          <cell r="F98" t="str">
            <v>Visitas de clasificación realizadas</v>
          </cell>
          <cell r="G98" t="str">
            <v>Visitas de clasificación realizadas</v>
          </cell>
          <cell r="H98">
            <v>25</v>
          </cell>
          <cell r="I98">
            <v>27</v>
          </cell>
          <cell r="J98">
            <v>1.08</v>
          </cell>
          <cell r="K98">
            <v>0</v>
          </cell>
          <cell r="L98">
            <v>2</v>
          </cell>
          <cell r="M98">
            <v>1</v>
          </cell>
          <cell r="N98">
            <v>2</v>
          </cell>
          <cell r="O98">
            <v>2</v>
          </cell>
          <cell r="P98">
            <v>5</v>
          </cell>
          <cell r="Q98">
            <v>6</v>
          </cell>
          <cell r="R98">
            <v>3</v>
          </cell>
          <cell r="S98">
            <v>2</v>
          </cell>
          <cell r="T98">
            <v>0</v>
          </cell>
          <cell r="U98">
            <v>2</v>
          </cell>
          <cell r="V98">
            <v>2</v>
          </cell>
        </row>
        <row r="99">
          <cell r="A99" t="str">
            <v>2014Dirección_de_Alimentos_y_BebidasVisitas de Autorización Sanitarias Realizadas a PBA.</v>
          </cell>
          <cell r="D99">
            <v>2014</v>
          </cell>
          <cell r="E99" t="str">
            <v>Dirección_de_Alimentos_y_Bebidas</v>
          </cell>
          <cell r="F99" t="str">
            <v>Visitas de Autorización Sanitarias Realizadas a PBA.</v>
          </cell>
          <cell r="G99" t="str">
            <v>Visitas de Autorización Sanitarias Realizadas a PBA.</v>
          </cell>
          <cell r="H99">
            <v>15</v>
          </cell>
          <cell r="I99">
            <v>6</v>
          </cell>
          <cell r="J99">
            <v>0.4</v>
          </cell>
          <cell r="K99">
            <v>0</v>
          </cell>
          <cell r="L99">
            <v>0</v>
          </cell>
          <cell r="M99">
            <v>0</v>
          </cell>
          <cell r="N99">
            <v>1</v>
          </cell>
          <cell r="O99">
            <v>1</v>
          </cell>
          <cell r="P99">
            <v>1</v>
          </cell>
          <cell r="Q99">
            <v>0</v>
          </cell>
          <cell r="R99">
            <v>0</v>
          </cell>
          <cell r="S99">
            <v>1</v>
          </cell>
          <cell r="T99">
            <v>0</v>
          </cell>
          <cell r="U99">
            <v>1</v>
          </cell>
          <cell r="V99">
            <v>1</v>
          </cell>
        </row>
        <row r="100">
          <cell r="A100" t="str">
            <v>2014Dirección_de_Alimentos_y_BebidasCapacitaciónes Técnicas a entes descentralizados.</v>
          </cell>
          <cell r="D100">
            <v>2014</v>
          </cell>
          <cell r="E100" t="str">
            <v>Dirección_de_Alimentos_y_Bebidas</v>
          </cell>
          <cell r="F100" t="str">
            <v>Capacitaciónes Técnicas a entes descentralizados.</v>
          </cell>
          <cell r="G100" t="str">
            <v>Capacitaciónes Técnicas a entes descentralizados.</v>
          </cell>
          <cell r="H100">
            <v>9</v>
          </cell>
          <cell r="I100">
            <v>27</v>
          </cell>
          <cell r="J100">
            <v>3</v>
          </cell>
          <cell r="K100">
            <v>2</v>
          </cell>
          <cell r="L100">
            <v>1</v>
          </cell>
          <cell r="M100">
            <v>1</v>
          </cell>
          <cell r="N100">
            <v>4</v>
          </cell>
          <cell r="O100">
            <v>2</v>
          </cell>
          <cell r="P100">
            <v>1</v>
          </cell>
          <cell r="Q100">
            <v>3</v>
          </cell>
          <cell r="R100">
            <v>5</v>
          </cell>
          <cell r="S100">
            <v>2</v>
          </cell>
          <cell r="T100">
            <v>4</v>
          </cell>
          <cell r="U100">
            <v>2</v>
          </cell>
          <cell r="V100">
            <v>0</v>
          </cell>
        </row>
        <row r="101">
          <cell r="A101" t="str">
            <v>2014Dirección_de_Alimentos_y_BebidasAsistencia Técnica a entes territoriales y otros actores.</v>
          </cell>
          <cell r="D101">
            <v>2014</v>
          </cell>
          <cell r="E101" t="str">
            <v>Dirección_de_Alimentos_y_Bebidas</v>
          </cell>
          <cell r="F101" t="str">
            <v>Asistencia Técnica a entes territoriales y otros actores.</v>
          </cell>
          <cell r="G101" t="str">
            <v>Asistencia Técnica a entes territoriales y otros actores.</v>
          </cell>
          <cell r="H101">
            <v>30</v>
          </cell>
          <cell r="I101">
            <v>5</v>
          </cell>
          <cell r="J101">
            <v>0.16666666666666666</v>
          </cell>
          <cell r="K101">
            <v>0</v>
          </cell>
          <cell r="L101">
            <v>0</v>
          </cell>
          <cell r="M101">
            <v>0</v>
          </cell>
          <cell r="N101">
            <v>0</v>
          </cell>
          <cell r="O101">
            <v>0</v>
          </cell>
          <cell r="P101">
            <v>0</v>
          </cell>
          <cell r="Q101">
            <v>0</v>
          </cell>
          <cell r="R101">
            <v>1</v>
          </cell>
          <cell r="S101">
            <v>2</v>
          </cell>
          <cell r="T101">
            <v>1</v>
          </cell>
          <cell r="U101">
            <v>1</v>
          </cell>
          <cell r="V101">
            <v>0</v>
          </cell>
        </row>
        <row r="102">
          <cell r="A102" t="str">
            <v>2014Dirección_de_Alimentos_y_BebidasAcompañamiento a las autoridades sanitarias de terceros paises para la habilitación y certificación de estableccimientos colombianos que quieren exportar.</v>
          </cell>
          <cell r="D102">
            <v>2014</v>
          </cell>
          <cell r="E102" t="str">
            <v>Dirección_de_Alimentos_y_Bebidas</v>
          </cell>
          <cell r="F102" t="str">
            <v>Acompañamiento a las autoridades sanitarias de terceros paises para la habilitación y certificación de estableccimientos colombianos que quieren exportar.</v>
          </cell>
          <cell r="G102" t="str">
            <v>Acompañamiento a las autoridades sanitarias de terceros paises para la habilitación y certificación de estableccimientos colombianos que quieren exportar.</v>
          </cell>
          <cell r="H102">
            <v>10</v>
          </cell>
          <cell r="I102">
            <v>3</v>
          </cell>
          <cell r="J102">
            <v>0.3</v>
          </cell>
          <cell r="K102">
            <v>0</v>
          </cell>
          <cell r="L102">
            <v>0</v>
          </cell>
          <cell r="M102">
            <v>0</v>
          </cell>
          <cell r="N102">
            <v>1</v>
          </cell>
          <cell r="O102">
            <v>1</v>
          </cell>
          <cell r="P102">
            <v>1</v>
          </cell>
          <cell r="Q102">
            <v>0</v>
          </cell>
          <cell r="R102">
            <v>0</v>
          </cell>
          <cell r="S102">
            <v>0</v>
          </cell>
          <cell r="T102">
            <v>0</v>
          </cell>
          <cell r="U102">
            <v>0</v>
          </cell>
          <cell r="V102">
            <v>0</v>
          </cell>
        </row>
        <row r="103">
          <cell r="A103" t="str">
            <v>2014Dirección_de_Alimentos_y_BebidasVisitas de Acompañamiento Técnico en actividades relacionadas con IVC</v>
          </cell>
          <cell r="D103">
            <v>2014</v>
          </cell>
          <cell r="E103" t="str">
            <v>Dirección_de_Alimentos_y_Bebidas</v>
          </cell>
          <cell r="F103" t="str">
            <v>Visitas de Acompañamiento Técnico en actividades relacionadas con IVC</v>
          </cell>
          <cell r="G103" t="str">
            <v>Visitas de Acompañamiento Técnico en actividades relacionadas con IVC</v>
          </cell>
          <cell r="H103">
            <v>63</v>
          </cell>
          <cell r="I103">
            <v>63</v>
          </cell>
          <cell r="J103">
            <v>1</v>
          </cell>
          <cell r="K103">
            <v>0</v>
          </cell>
          <cell r="L103">
            <v>0</v>
          </cell>
          <cell r="M103">
            <v>0</v>
          </cell>
          <cell r="N103">
            <v>3</v>
          </cell>
          <cell r="O103">
            <v>10</v>
          </cell>
          <cell r="P103">
            <v>7</v>
          </cell>
          <cell r="Q103">
            <v>11</v>
          </cell>
          <cell r="R103">
            <v>4</v>
          </cell>
          <cell r="S103">
            <v>7</v>
          </cell>
          <cell r="T103">
            <v>5</v>
          </cell>
          <cell r="U103">
            <v>8</v>
          </cell>
          <cell r="V103">
            <v>8</v>
          </cell>
        </row>
        <row r="104">
          <cell r="A104" t="str">
            <v>2014Dirección_de_Alimentos_y_BebidasDocumentos Técnicos Públicados</v>
          </cell>
          <cell r="D104">
            <v>2014</v>
          </cell>
          <cell r="E104" t="str">
            <v>Dirección_de_Alimentos_y_Bebidas</v>
          </cell>
          <cell r="F104" t="str">
            <v>Documentos Técnicos Públicados</v>
          </cell>
          <cell r="G104" t="str">
            <v>Documentos Técnicos Públicados</v>
          </cell>
          <cell r="H104">
            <v>23</v>
          </cell>
          <cell r="I104">
            <v>23</v>
          </cell>
          <cell r="J104">
            <v>1</v>
          </cell>
          <cell r="K104">
            <v>0</v>
          </cell>
          <cell r="L104">
            <v>0</v>
          </cell>
          <cell r="M104">
            <v>0</v>
          </cell>
          <cell r="N104">
            <v>0</v>
          </cell>
          <cell r="O104">
            <v>1</v>
          </cell>
          <cell r="P104">
            <v>8</v>
          </cell>
          <cell r="Q104">
            <v>0</v>
          </cell>
          <cell r="R104">
            <v>0</v>
          </cell>
          <cell r="S104">
            <v>0</v>
          </cell>
          <cell r="T104">
            <v>0</v>
          </cell>
          <cell r="U104">
            <v>3</v>
          </cell>
          <cell r="V104">
            <v>11</v>
          </cell>
        </row>
        <row r="105">
          <cell r="A105" t="str">
            <v>2014Dirección_de_Medicamentos_y_Productos_BiologicosCertificaciones BPM (Buenas Practias de Manufactura) para Gases Medicinales expedidas.</v>
          </cell>
          <cell r="D105">
            <v>2014</v>
          </cell>
          <cell r="E105" t="str">
            <v>Dirección_de_Medicamentos_y_Productos_Biologicos</v>
          </cell>
          <cell r="F105" t="str">
            <v>Certificaciones BPM (Buenas Practias de Manufactura) para Gases Medicinales expedidas.</v>
          </cell>
          <cell r="G105" t="str">
            <v>Certificaciones BPM (Buenas Practias de Manufactura) para Gases Medicinales expedidas.</v>
          </cell>
          <cell r="H105">
            <v>67</v>
          </cell>
          <cell r="I105">
            <v>72</v>
          </cell>
          <cell r="J105">
            <v>1.0746268656716418</v>
          </cell>
          <cell r="K105">
            <v>2</v>
          </cell>
          <cell r="L105">
            <v>2</v>
          </cell>
          <cell r="M105">
            <v>6</v>
          </cell>
          <cell r="N105">
            <v>8</v>
          </cell>
          <cell r="O105">
            <v>12</v>
          </cell>
          <cell r="P105">
            <v>7</v>
          </cell>
          <cell r="Q105">
            <v>7</v>
          </cell>
          <cell r="R105">
            <v>5</v>
          </cell>
          <cell r="S105">
            <v>10</v>
          </cell>
          <cell r="T105">
            <v>8</v>
          </cell>
          <cell r="U105">
            <v>2</v>
          </cell>
          <cell r="V105">
            <v>3</v>
          </cell>
        </row>
        <row r="106">
          <cell r="A106" t="str">
            <v>2014Dirección_de_Medicamentos_y_Productos_BiologicosCertificaciones BPM (Buenas Practicas de Manufactura) expedidas.</v>
          </cell>
          <cell r="D106">
            <v>2014</v>
          </cell>
          <cell r="E106" t="str">
            <v>Dirección_de_Medicamentos_y_Productos_Biologicos</v>
          </cell>
          <cell r="F106" t="str">
            <v>Certificaciones BPM (Buenas Practicas de Manufactura) expedidas.</v>
          </cell>
          <cell r="G106" t="str">
            <v>Certificaciones BPM (Buenas Practicas de Manufactura) expedidas.</v>
          </cell>
          <cell r="H106">
            <v>90</v>
          </cell>
          <cell r="I106">
            <v>103</v>
          </cell>
          <cell r="J106">
            <v>1.1444444444444444</v>
          </cell>
          <cell r="K106">
            <v>6</v>
          </cell>
          <cell r="L106">
            <v>7</v>
          </cell>
          <cell r="M106">
            <v>11</v>
          </cell>
          <cell r="N106">
            <v>10</v>
          </cell>
          <cell r="O106">
            <v>9</v>
          </cell>
          <cell r="P106">
            <v>10</v>
          </cell>
          <cell r="Q106">
            <v>9</v>
          </cell>
          <cell r="R106">
            <v>6</v>
          </cell>
          <cell r="S106">
            <v>10</v>
          </cell>
          <cell r="T106">
            <v>7</v>
          </cell>
          <cell r="U106">
            <v>9</v>
          </cell>
          <cell r="V106">
            <v>9</v>
          </cell>
        </row>
        <row r="107">
          <cell r="A107" t="str">
            <v>|</v>
          </cell>
          <cell r="D107">
            <v>2014</v>
          </cell>
          <cell r="E107" t="str">
            <v>Dirección_de_Medicamentos_y_Productos_Biologicos</v>
          </cell>
          <cell r="F107" t="str">
            <v>Certificaciones BPM (Buenas Practicas de Manufactura) De Orden Internacional expedidas.</v>
          </cell>
          <cell r="G107" t="str">
            <v>Certificaciones BPM (Buenas Practicas de Manufactura) De Orden Internacional expedidas.</v>
          </cell>
          <cell r="H107">
            <v>72</v>
          </cell>
          <cell r="I107">
            <v>66</v>
          </cell>
          <cell r="J107">
            <v>0.91666666666666663</v>
          </cell>
          <cell r="K107">
            <v>0</v>
          </cell>
          <cell r="L107">
            <v>0</v>
          </cell>
          <cell r="M107">
            <v>3</v>
          </cell>
          <cell r="N107">
            <v>6</v>
          </cell>
          <cell r="O107">
            <v>10</v>
          </cell>
          <cell r="P107">
            <v>3</v>
          </cell>
          <cell r="Q107">
            <v>9</v>
          </cell>
          <cell r="R107">
            <v>6</v>
          </cell>
          <cell r="S107">
            <v>4</v>
          </cell>
          <cell r="T107">
            <v>7</v>
          </cell>
          <cell r="U107">
            <v>14</v>
          </cell>
          <cell r="V107">
            <v>4</v>
          </cell>
        </row>
        <row r="108">
          <cell r="A108" t="str">
            <v>2014Dirección_de_Medicamentos_y_Productos_BiologicosCertificaciones BPL (Buenas Practicas de Laboratorio) expedidas.</v>
          </cell>
          <cell r="D108">
            <v>2014</v>
          </cell>
          <cell r="E108" t="str">
            <v>Dirección_de_Medicamentos_y_Productos_Biologicos</v>
          </cell>
          <cell r="F108" t="str">
            <v>Certificaciones BPL (Buenas Practicas de Laboratorio) expedidas.</v>
          </cell>
          <cell r="G108" t="str">
            <v>Certificaciones BPL (Buenas Practicas de Laboratorio) expedidas.</v>
          </cell>
          <cell r="H108">
            <v>20</v>
          </cell>
          <cell r="I108">
            <v>3</v>
          </cell>
          <cell r="J108">
            <v>0.15</v>
          </cell>
          <cell r="K108">
            <v>0</v>
          </cell>
          <cell r="L108">
            <v>0</v>
          </cell>
          <cell r="M108">
            <v>0</v>
          </cell>
          <cell r="N108">
            <v>0</v>
          </cell>
          <cell r="O108">
            <v>0</v>
          </cell>
          <cell r="P108">
            <v>0</v>
          </cell>
          <cell r="Q108">
            <v>0</v>
          </cell>
          <cell r="R108">
            <v>0</v>
          </cell>
          <cell r="S108">
            <v>0</v>
          </cell>
          <cell r="T108">
            <v>0</v>
          </cell>
          <cell r="U108">
            <v>2</v>
          </cell>
          <cell r="V108">
            <v>1</v>
          </cell>
        </row>
        <row r="109">
          <cell r="A109" t="str">
            <v>2014Dirección_de_Medicamentos_y_Productos_BiologicosCertificaciones BPE (Buenas Practicas de Elaboración) expedidas.</v>
          </cell>
          <cell r="D109">
            <v>2014</v>
          </cell>
          <cell r="E109" t="str">
            <v>Dirección_de_Medicamentos_y_Productos_Biologicos</v>
          </cell>
          <cell r="F109" t="str">
            <v>Certificaciones BPE (Buenas Practicas de Elaboración) expedidas.</v>
          </cell>
          <cell r="G109" t="str">
            <v>Certificaciones BPE (Buenas Practicas de Elaboración) expedidas.</v>
          </cell>
          <cell r="H109">
            <v>35</v>
          </cell>
          <cell r="I109">
            <v>32</v>
          </cell>
          <cell r="J109">
            <v>0.91428571428571426</v>
          </cell>
          <cell r="K109">
            <v>0</v>
          </cell>
          <cell r="L109">
            <v>2</v>
          </cell>
          <cell r="M109">
            <v>4</v>
          </cell>
          <cell r="N109">
            <v>1</v>
          </cell>
          <cell r="O109">
            <v>3</v>
          </cell>
          <cell r="P109">
            <v>2</v>
          </cell>
          <cell r="Q109">
            <v>4</v>
          </cell>
          <cell r="R109">
            <v>3</v>
          </cell>
          <cell r="S109">
            <v>2</v>
          </cell>
          <cell r="T109">
            <v>8</v>
          </cell>
          <cell r="U109">
            <v>0</v>
          </cell>
          <cell r="V109">
            <v>3</v>
          </cell>
        </row>
        <row r="110">
          <cell r="A110" t="str">
            <v>2014Dirección_de_Medicamentos_y_Productos_BiologicosCertificaciones BPC (Buenas Practicas Clinicas) realizadas.</v>
          </cell>
          <cell r="D110">
            <v>2014</v>
          </cell>
          <cell r="E110" t="str">
            <v>Dirección_de_Medicamentos_y_Productos_Biologicos</v>
          </cell>
          <cell r="F110" t="str">
            <v>Certificaciones BPC (Buenas Practicas Clinicas) realizadas.</v>
          </cell>
          <cell r="G110" t="str">
            <v>Certificaciones BPC (Buenas Practicas Clinicas) realizadas.</v>
          </cell>
          <cell r="H110">
            <v>5</v>
          </cell>
          <cell r="I110">
            <v>6</v>
          </cell>
          <cell r="J110">
            <v>1.2</v>
          </cell>
          <cell r="K110">
            <v>0</v>
          </cell>
          <cell r="L110">
            <v>1</v>
          </cell>
          <cell r="M110">
            <v>1</v>
          </cell>
          <cell r="N110">
            <v>0</v>
          </cell>
          <cell r="O110">
            <v>0</v>
          </cell>
          <cell r="P110">
            <v>1</v>
          </cell>
          <cell r="Q110">
            <v>1</v>
          </cell>
          <cell r="R110">
            <v>1</v>
          </cell>
          <cell r="S110">
            <v>0</v>
          </cell>
          <cell r="T110">
            <v>0</v>
          </cell>
          <cell r="U110">
            <v>1</v>
          </cell>
          <cell r="V110">
            <v>0</v>
          </cell>
        </row>
        <row r="111">
          <cell r="A111" t="str">
            <v>2014Dirección_de_Medicamentos_y_Productos_BiologicosAsistencia Técnica a entes territoriales y otros actores.</v>
          </cell>
          <cell r="D111">
            <v>2014</v>
          </cell>
          <cell r="E111" t="str">
            <v>Dirección_de_Medicamentos_y_Productos_Biologicos</v>
          </cell>
          <cell r="F111" t="str">
            <v>Asistencia Técnica a entes territoriales y otros actores.</v>
          </cell>
          <cell r="G111" t="str">
            <v>Asistencia Técnica a entes territoriales y otros actores.</v>
          </cell>
          <cell r="H111">
            <v>3</v>
          </cell>
          <cell r="I111">
            <v>1</v>
          </cell>
          <cell r="J111">
            <v>0.33333333333333331</v>
          </cell>
          <cell r="K111">
            <v>0</v>
          </cell>
          <cell r="L111">
            <v>0</v>
          </cell>
          <cell r="M111">
            <v>1</v>
          </cell>
          <cell r="N111">
            <v>0</v>
          </cell>
          <cell r="O111">
            <v>0</v>
          </cell>
          <cell r="P111">
            <v>0</v>
          </cell>
          <cell r="Q111">
            <v>0</v>
          </cell>
          <cell r="R111">
            <v>0</v>
          </cell>
          <cell r="S111">
            <v>0</v>
          </cell>
          <cell r="T111">
            <v>0</v>
          </cell>
          <cell r="U111">
            <v>0</v>
          </cell>
          <cell r="V111">
            <v>0</v>
          </cell>
        </row>
        <row r="112">
          <cell r="A112" t="str">
            <v>2014Dirección_de_Medicamentos_y_Productos_BiologicosVisitas de Seguimiento a Bancos de Sangre realizadas.</v>
          </cell>
          <cell r="D112">
            <v>2014</v>
          </cell>
          <cell r="E112" t="str">
            <v>Dirección_de_Medicamentos_y_Productos_Biologicos</v>
          </cell>
          <cell r="F112" t="str">
            <v>Visitas de Seguimiento a Bancos de Sangre realizadas.</v>
          </cell>
          <cell r="G112" t="str">
            <v>Visitas de Seguimiento a Bancos de Sangre realizadas.</v>
          </cell>
          <cell r="H112">
            <v>55</v>
          </cell>
          <cell r="I112">
            <v>47</v>
          </cell>
          <cell r="J112">
            <v>0.8545454545454545</v>
          </cell>
          <cell r="K112">
            <v>0</v>
          </cell>
          <cell r="L112">
            <v>4</v>
          </cell>
          <cell r="M112">
            <v>8</v>
          </cell>
          <cell r="N112">
            <v>6</v>
          </cell>
          <cell r="O112">
            <v>2</v>
          </cell>
          <cell r="P112">
            <v>6</v>
          </cell>
          <cell r="Q112">
            <v>8</v>
          </cell>
          <cell r="R112">
            <v>0</v>
          </cell>
          <cell r="S112">
            <v>3</v>
          </cell>
          <cell r="T112">
            <v>6</v>
          </cell>
          <cell r="U112">
            <v>4</v>
          </cell>
          <cell r="V112">
            <v>0</v>
          </cell>
        </row>
        <row r="113">
          <cell r="A113" t="str">
            <v>2014Dirección_de_Medicamentos_y_Productos_BiologicosVisitas de Seguimiento BPC (Buenas Practicas Clinicas).</v>
          </cell>
          <cell r="D113">
            <v>2014</v>
          </cell>
          <cell r="E113" t="str">
            <v>Dirección_de_Medicamentos_y_Productos_Biologicos</v>
          </cell>
          <cell r="F113" t="str">
            <v>Visitas de Seguimiento BPC (Buenas Practicas Clinicas).</v>
          </cell>
          <cell r="G113" t="str">
            <v>Visitas de Seguimiento BPC (Buenas Practicas Clinicas)</v>
          </cell>
          <cell r="H113">
            <v>35</v>
          </cell>
          <cell r="I113">
            <v>36</v>
          </cell>
          <cell r="J113">
            <v>1.0285714285714285</v>
          </cell>
          <cell r="K113">
            <v>0</v>
          </cell>
          <cell r="L113">
            <v>11</v>
          </cell>
          <cell r="M113">
            <v>1</v>
          </cell>
          <cell r="N113">
            <v>10</v>
          </cell>
          <cell r="O113">
            <v>0</v>
          </cell>
          <cell r="P113">
            <v>2</v>
          </cell>
          <cell r="Q113">
            <v>3</v>
          </cell>
          <cell r="R113">
            <v>2</v>
          </cell>
          <cell r="S113">
            <v>3</v>
          </cell>
          <cell r="T113">
            <v>2</v>
          </cell>
          <cell r="U113">
            <v>2</v>
          </cell>
          <cell r="V113">
            <v>0</v>
          </cell>
        </row>
        <row r="114">
          <cell r="A114" t="str">
            <v xml:space="preserve">2014Dirección_de_Medicamentos_y_Productos_BiologicosVisitas de Seguimientos a las Certificaciones de BPM para Gases Medicinales. </v>
          </cell>
          <cell r="D114">
            <v>2014</v>
          </cell>
          <cell r="E114" t="str">
            <v>Dirección_de_Medicamentos_y_Productos_Biologicos</v>
          </cell>
          <cell r="F114" t="str">
            <v xml:space="preserve">Visitas de Seguimientos a las Certificaciones de BPM para Gases Medicinales. </v>
          </cell>
          <cell r="G114" t="str">
            <v xml:space="preserve">Visitas de Seguimientos a las Certificaciones de BPM para Gases Medicinales </v>
          </cell>
          <cell r="H114">
            <v>18</v>
          </cell>
          <cell r="I114">
            <v>9</v>
          </cell>
          <cell r="J114">
            <v>0.5</v>
          </cell>
          <cell r="K114">
            <v>1</v>
          </cell>
          <cell r="L114">
            <v>1</v>
          </cell>
          <cell r="M114">
            <v>1</v>
          </cell>
          <cell r="N114">
            <v>0</v>
          </cell>
          <cell r="O114">
            <v>2</v>
          </cell>
          <cell r="P114">
            <v>2</v>
          </cell>
          <cell r="Q114">
            <v>0</v>
          </cell>
          <cell r="R114">
            <v>0</v>
          </cell>
          <cell r="S114">
            <v>0</v>
          </cell>
          <cell r="T114">
            <v>0</v>
          </cell>
          <cell r="U114">
            <v>0</v>
          </cell>
          <cell r="V114">
            <v>2</v>
          </cell>
        </row>
        <row r="115">
          <cell r="A115" t="str">
            <v>2014Dirección_de_Medicamentos_y_Productos_BiologicosVisitas de Seguimiento a Protocolos de Investigación Clínica</v>
          </cell>
          <cell r="D115">
            <v>2014</v>
          </cell>
          <cell r="E115" t="str">
            <v>Dirección_de_Medicamentos_y_Productos_Biologicos</v>
          </cell>
          <cell r="F115" t="str">
            <v>Visitas de Seguimiento a Protocolos de Investigación Clínica</v>
          </cell>
          <cell r="G115" t="str">
            <v>Visitas de Seguimiento a Protocolos de Investigación Clínica</v>
          </cell>
          <cell r="H115">
            <v>25</v>
          </cell>
          <cell r="I115">
            <v>18</v>
          </cell>
          <cell r="J115">
            <v>0.72</v>
          </cell>
          <cell r="K115">
            <v>0</v>
          </cell>
          <cell r="L115">
            <v>0</v>
          </cell>
          <cell r="M115">
            <v>0</v>
          </cell>
          <cell r="N115">
            <v>0</v>
          </cell>
          <cell r="O115">
            <v>1</v>
          </cell>
          <cell r="P115">
            <v>1</v>
          </cell>
          <cell r="Q115">
            <v>4</v>
          </cell>
          <cell r="R115">
            <v>3</v>
          </cell>
          <cell r="S115">
            <v>8</v>
          </cell>
          <cell r="T115">
            <v>1</v>
          </cell>
          <cell r="U115">
            <v>0</v>
          </cell>
          <cell r="V115">
            <v>0</v>
          </cell>
        </row>
        <row r="116">
          <cell r="A116" t="str">
            <v>2014Dirección_de_Medicamentos_y_Productos_BiologicosVisitas de Seguimientos a las Certificaciones BPM.</v>
          </cell>
          <cell r="D116">
            <v>2014</v>
          </cell>
          <cell r="E116" t="str">
            <v>Dirección_de_Medicamentos_y_Productos_Biologicos</v>
          </cell>
          <cell r="F116" t="str">
            <v>Visitas de Seguimientos a las Certificaciones BPM.</v>
          </cell>
          <cell r="G116" t="str">
            <v>Visitas de Seguimientos a las Certificaciones BPM</v>
          </cell>
          <cell r="H116">
            <v>24</v>
          </cell>
          <cell r="I116">
            <v>32</v>
          </cell>
          <cell r="J116">
            <v>1.3333333333333333</v>
          </cell>
          <cell r="K116">
            <v>6</v>
          </cell>
          <cell r="L116">
            <v>9</v>
          </cell>
          <cell r="M116">
            <v>8</v>
          </cell>
          <cell r="N116">
            <v>3</v>
          </cell>
          <cell r="O116">
            <v>4</v>
          </cell>
          <cell r="P116">
            <v>0</v>
          </cell>
          <cell r="Q116">
            <v>1</v>
          </cell>
          <cell r="R116">
            <v>0</v>
          </cell>
          <cell r="S116">
            <v>0</v>
          </cell>
          <cell r="T116">
            <v>0</v>
          </cell>
          <cell r="U116">
            <v>0</v>
          </cell>
          <cell r="V116">
            <v>1</v>
          </cell>
        </row>
        <row r="117">
          <cell r="A117" t="str">
            <v>2014Dirección_de_Medicamentos_y_Productos_BiologicosVisitas de Seguimiento a los GTTs.</v>
          </cell>
          <cell r="D117">
            <v>2014</v>
          </cell>
          <cell r="E117" t="str">
            <v>Dirección_de_Medicamentos_y_Productos_Biologicos</v>
          </cell>
          <cell r="F117" t="str">
            <v>Visitas de Seguimiento a los GTTs.</v>
          </cell>
          <cell r="G117" t="str">
            <v xml:space="preserve">Visitas de Seguimiento a los GTTs </v>
          </cell>
          <cell r="H117">
            <v>20</v>
          </cell>
          <cell r="I117">
            <v>5</v>
          </cell>
          <cell r="J117">
            <v>0.25</v>
          </cell>
          <cell r="K117">
            <v>0</v>
          </cell>
          <cell r="L117">
            <v>0</v>
          </cell>
          <cell r="M117">
            <v>0</v>
          </cell>
          <cell r="N117">
            <v>0</v>
          </cell>
          <cell r="O117">
            <v>0</v>
          </cell>
          <cell r="P117">
            <v>0</v>
          </cell>
          <cell r="Q117">
            <v>0</v>
          </cell>
          <cell r="R117">
            <v>0</v>
          </cell>
          <cell r="S117">
            <v>0</v>
          </cell>
          <cell r="T117">
            <v>5</v>
          </cell>
          <cell r="U117">
            <v>0</v>
          </cell>
          <cell r="V117">
            <v>0</v>
          </cell>
        </row>
        <row r="118">
          <cell r="A118" t="str">
            <v xml:space="preserve">2014Dirección_de_Medicamentos_y_Productos_BiologicosVisitas de Seguimiento al Programa Nacional de Farmacovigilancia en  instituciones de salud. </v>
          </cell>
          <cell r="D118">
            <v>2014</v>
          </cell>
          <cell r="E118" t="str">
            <v>Dirección_de_Medicamentos_y_Productos_Biologicos</v>
          </cell>
          <cell r="F118" t="str">
            <v xml:space="preserve">Visitas de Seguimiento al Programa Nacional de Farmacovigilancia en  instituciones de salud. </v>
          </cell>
          <cell r="G118" t="str">
            <v xml:space="preserve">Visitas de Seguimiento al Programa Nacional de Farmacovigilancia en  instituciones de salud. </v>
          </cell>
          <cell r="H118">
            <v>82</v>
          </cell>
          <cell r="I118">
            <v>72</v>
          </cell>
          <cell r="J118">
            <v>0.87804878048780488</v>
          </cell>
          <cell r="K118">
            <v>0</v>
          </cell>
          <cell r="L118">
            <v>0</v>
          </cell>
          <cell r="M118">
            <v>0</v>
          </cell>
          <cell r="N118">
            <v>0</v>
          </cell>
          <cell r="O118">
            <v>3</v>
          </cell>
          <cell r="P118">
            <v>0</v>
          </cell>
          <cell r="Q118">
            <v>10</v>
          </cell>
          <cell r="R118">
            <v>25</v>
          </cell>
          <cell r="S118">
            <v>13</v>
          </cell>
          <cell r="T118">
            <v>11</v>
          </cell>
          <cell r="U118">
            <v>0</v>
          </cell>
          <cell r="V118">
            <v>10</v>
          </cell>
        </row>
        <row r="119">
          <cell r="A119" t="str">
            <v xml:space="preserve">2014Dirección_de_Medicamentos_y_Productos_BiologicosVisitas de Seguimiento al Programa Nacional de Farmacovigilancia en Laboratorios de Medicamentos.  </v>
          </cell>
          <cell r="D119">
            <v>2014</v>
          </cell>
          <cell r="E119" t="str">
            <v>Dirección_de_Medicamentos_y_Productos_Biologicos</v>
          </cell>
          <cell r="F119" t="str">
            <v xml:space="preserve">Visitas de Seguimiento al Programa Nacional de Farmacovigilancia en Laboratorios de Medicamentos.  </v>
          </cell>
          <cell r="G119" t="str">
            <v xml:space="preserve">Visitas de Seguimiento al Programa Nacional de Farmacovigilancia en Laboratorios de Medicamentos.  </v>
          </cell>
          <cell r="H119">
            <v>30</v>
          </cell>
          <cell r="I119">
            <v>25</v>
          </cell>
          <cell r="J119">
            <v>0.83333333333333337</v>
          </cell>
          <cell r="K119">
            <v>0</v>
          </cell>
          <cell r="L119">
            <v>0</v>
          </cell>
          <cell r="M119">
            <v>0</v>
          </cell>
          <cell r="N119">
            <v>1</v>
          </cell>
          <cell r="O119">
            <v>1</v>
          </cell>
          <cell r="P119">
            <v>0</v>
          </cell>
          <cell r="Q119">
            <v>1</v>
          </cell>
          <cell r="R119">
            <v>1</v>
          </cell>
          <cell r="S119">
            <v>9</v>
          </cell>
          <cell r="T119">
            <v>12</v>
          </cell>
          <cell r="U119">
            <v>0</v>
          </cell>
          <cell r="V119">
            <v>0</v>
          </cell>
        </row>
        <row r="120">
          <cell r="A120" t="str">
            <v>2014Dirección_de_Medicamentos_y_Productos_BiologicosVisitas de Seguimiento al Programa Nacional de Farmacovigilancia en Entidades Administradoras de Planes de Beneficios APB.</v>
          </cell>
          <cell r="D120">
            <v>2014</v>
          </cell>
          <cell r="E120" t="str">
            <v>Dirección_de_Medicamentos_y_Productos_Biologicos</v>
          </cell>
          <cell r="F120" t="str">
            <v>Visitas de Seguimiento al Programa Nacional de Farmacovigilancia en Entidades Administradoras de Planes de Beneficios APB.</v>
          </cell>
          <cell r="G120" t="str">
            <v>Visitas de Seguimiento al Programa Nacional de Farmacovigilancia en Entidades Administradoras de Planes de Beneficios APB.</v>
          </cell>
          <cell r="H120">
            <v>12</v>
          </cell>
          <cell r="I120">
            <v>8</v>
          </cell>
          <cell r="J120">
            <v>0.66666666666666663</v>
          </cell>
          <cell r="K120">
            <v>0</v>
          </cell>
          <cell r="L120">
            <v>0</v>
          </cell>
          <cell r="M120">
            <v>0</v>
          </cell>
          <cell r="N120">
            <v>0</v>
          </cell>
          <cell r="O120">
            <v>0</v>
          </cell>
          <cell r="P120">
            <v>0</v>
          </cell>
          <cell r="Q120">
            <v>0</v>
          </cell>
          <cell r="R120">
            <v>0</v>
          </cell>
          <cell r="S120">
            <v>0</v>
          </cell>
          <cell r="T120">
            <v>8</v>
          </cell>
          <cell r="U120">
            <v>0</v>
          </cell>
          <cell r="V120">
            <v>0</v>
          </cell>
        </row>
        <row r="121">
          <cell r="A121" t="str">
            <v>2014Dirección_de_Medicamentos_y_Productos_BiologicosVisitas de Acompañamiento Técnico en actividades relacionadas con IVC de Medicamentos.</v>
          </cell>
          <cell r="D121">
            <v>2014</v>
          </cell>
          <cell r="E121" t="str">
            <v>Dirección_de_Medicamentos_y_Productos_Biologicos</v>
          </cell>
          <cell r="F121" t="str">
            <v>Visitas de Acompañamiento Técnico en actividades relacionadas con IVC de Medicamentos.</v>
          </cell>
          <cell r="G121" t="str">
            <v>Visitas de Acompañamiento Técnico en actividades relacionadas con IVC de Medicamentos.</v>
          </cell>
          <cell r="H121">
            <v>25</v>
          </cell>
          <cell r="I121">
            <v>32</v>
          </cell>
          <cell r="J121">
            <v>1.28</v>
          </cell>
          <cell r="K121">
            <v>0</v>
          </cell>
          <cell r="L121">
            <v>0</v>
          </cell>
          <cell r="M121">
            <v>3</v>
          </cell>
          <cell r="N121">
            <v>0</v>
          </cell>
          <cell r="O121">
            <v>4</v>
          </cell>
          <cell r="P121">
            <v>0</v>
          </cell>
          <cell r="Q121">
            <v>15</v>
          </cell>
          <cell r="R121">
            <v>10</v>
          </cell>
          <cell r="S121">
            <v>0</v>
          </cell>
          <cell r="T121">
            <v>0</v>
          </cell>
          <cell r="U121">
            <v>0</v>
          </cell>
          <cell r="V121">
            <v>0</v>
          </cell>
        </row>
        <row r="122">
          <cell r="A122" t="str">
            <v>2014Dirección_de_Medicamentos_y_Productos_BiologicosVisitas de Acompañamiento Técnico en actividades relacionadas con IVC de Bancos de Sangre.</v>
          </cell>
          <cell r="D122">
            <v>2014</v>
          </cell>
          <cell r="E122" t="str">
            <v>Dirección_de_Medicamentos_y_Productos_Biologicos</v>
          </cell>
          <cell r="F122" t="str">
            <v>Visitas de Acompañamiento Técnico en actividades relacionadas con IVC de Bancos de Sangre.</v>
          </cell>
          <cell r="G122" t="str">
            <v>Visitas de Acompañamiento Técnico en actividades relacionadas con IVC de Bancos de Sangre.</v>
          </cell>
          <cell r="H122">
            <v>13</v>
          </cell>
          <cell r="I122">
            <v>10</v>
          </cell>
          <cell r="J122">
            <v>0.76923076923076927</v>
          </cell>
          <cell r="K122">
            <v>1</v>
          </cell>
          <cell r="L122">
            <v>0</v>
          </cell>
          <cell r="M122">
            <v>0</v>
          </cell>
          <cell r="N122">
            <v>0</v>
          </cell>
          <cell r="O122">
            <v>0</v>
          </cell>
          <cell r="P122">
            <v>2</v>
          </cell>
          <cell r="Q122">
            <v>0</v>
          </cell>
          <cell r="R122">
            <v>3</v>
          </cell>
          <cell r="S122">
            <v>2</v>
          </cell>
          <cell r="T122">
            <v>2</v>
          </cell>
          <cell r="U122">
            <v>0</v>
          </cell>
          <cell r="V122">
            <v>0</v>
          </cell>
        </row>
        <row r="123">
          <cell r="A123" t="str">
            <v>2014Dirección_de_Medicamentos_y_Productos_BiologicosTramites asociados a registros sanitarios, permisos y notificaciones.</v>
          </cell>
          <cell r="D123">
            <v>2014</v>
          </cell>
          <cell r="E123" t="str">
            <v>Dirección_de_Medicamentos_y_Productos_Biologicos</v>
          </cell>
          <cell r="F123" t="str">
            <v>Tramites asociados a registros sanitarios, permisos y notificaciones.</v>
          </cell>
          <cell r="G123" t="str">
            <v>Tramites asociados a registros sanitarios, permisos y notificaciones</v>
          </cell>
          <cell r="H123">
            <v>7</v>
          </cell>
          <cell r="I123">
            <v>14</v>
          </cell>
          <cell r="J123">
            <v>2</v>
          </cell>
          <cell r="K123">
            <v>3</v>
          </cell>
          <cell r="L123">
            <v>4</v>
          </cell>
          <cell r="M123">
            <v>2</v>
          </cell>
          <cell r="N123">
            <v>0</v>
          </cell>
          <cell r="O123">
            <v>1</v>
          </cell>
          <cell r="P123">
            <v>1</v>
          </cell>
          <cell r="Q123">
            <v>0</v>
          </cell>
          <cell r="R123">
            <v>0</v>
          </cell>
          <cell r="S123">
            <v>0</v>
          </cell>
          <cell r="T123">
            <v>3</v>
          </cell>
          <cell r="U123">
            <v>0</v>
          </cell>
          <cell r="V123">
            <v>0</v>
          </cell>
        </row>
        <row r="124">
          <cell r="A124" t="str">
            <v>2014Dirección_de_Medicamentos_y_Productos_BiologicosRegistros Sanitarios, permisos y notificaciones Nuevos.</v>
          </cell>
          <cell r="D124">
            <v>2014</v>
          </cell>
          <cell r="E124" t="str">
            <v>Dirección_de_Medicamentos_y_Productos_Biologicos</v>
          </cell>
          <cell r="F124" t="str">
            <v>Registros Sanitarios, permisos y notificaciones Nuevos.</v>
          </cell>
          <cell r="G124" t="str">
            <v>Registros Sanitarios, permisos y notificaciones Nuevos</v>
          </cell>
          <cell r="H124">
            <v>3130</v>
          </cell>
          <cell r="I124">
            <v>4103</v>
          </cell>
          <cell r="J124">
            <v>1.3108626198083067</v>
          </cell>
          <cell r="K124">
            <v>230</v>
          </cell>
          <cell r="L124">
            <v>266</v>
          </cell>
          <cell r="M124">
            <v>421</v>
          </cell>
          <cell r="N124">
            <v>297</v>
          </cell>
          <cell r="O124">
            <v>469</v>
          </cell>
          <cell r="P124">
            <v>377</v>
          </cell>
          <cell r="Q124">
            <v>450</v>
          </cell>
          <cell r="R124">
            <v>316</v>
          </cell>
          <cell r="S124">
            <v>264</v>
          </cell>
          <cell r="T124">
            <v>364</v>
          </cell>
          <cell r="U124">
            <v>269</v>
          </cell>
          <cell r="V124">
            <v>380</v>
          </cell>
        </row>
        <row r="125">
          <cell r="A125" t="str">
            <v>2014Dirección_de_Dispositivos_Médicos_y_otras_TecnologiasCertificaciones CCA (Certificados de Capacidad de Almacenamiento) expedidos.</v>
          </cell>
          <cell r="D125">
            <v>2014</v>
          </cell>
          <cell r="E125" t="str">
            <v>Dirección_de_Dispositivos_Médicos_y_otras_Tecnologias</v>
          </cell>
          <cell r="F125" t="str">
            <v>Certificaciones CCA (Certificados de Capacidad de Almacenamiento) expedidos.</v>
          </cell>
          <cell r="G125" t="str">
            <v>Certificaciones CCA (Certificados de Capacidad de Almacenamiento) expedidos.</v>
          </cell>
          <cell r="H125">
            <v>793</v>
          </cell>
          <cell r="I125">
            <v>793</v>
          </cell>
          <cell r="J125">
            <v>1</v>
          </cell>
          <cell r="K125">
            <v>17</v>
          </cell>
          <cell r="L125">
            <v>54</v>
          </cell>
          <cell r="M125">
            <v>52</v>
          </cell>
          <cell r="N125">
            <v>46</v>
          </cell>
          <cell r="O125">
            <v>64</v>
          </cell>
          <cell r="P125">
            <v>78</v>
          </cell>
          <cell r="Q125">
            <v>97</v>
          </cell>
          <cell r="R125">
            <v>83</v>
          </cell>
          <cell r="S125">
            <v>87</v>
          </cell>
          <cell r="T125">
            <v>83</v>
          </cell>
          <cell r="U125">
            <v>64</v>
          </cell>
          <cell r="V125">
            <v>68</v>
          </cell>
        </row>
        <row r="126">
          <cell r="A126" t="str">
            <v>2014Dirección_de_Dispositivos_Médicos_y_otras_TecnologiasCertificaciones Condiciones Sanitarias para Bancos de Tejido y Medula Osea expedidas.</v>
          </cell>
          <cell r="D126">
            <v>2014</v>
          </cell>
          <cell r="E126" t="str">
            <v>Dirección_de_Dispositivos_Médicos_y_otras_Tecnologias</v>
          </cell>
          <cell r="F126" t="str">
            <v>Certificaciones Condiciones Sanitarias para Bancos de Tejido y Medula Osea expedidas.</v>
          </cell>
          <cell r="G126" t="str">
            <v>Certificaciones Condiciones Sanitarias para Bancos de Tejido y Medula Osea expedidas.</v>
          </cell>
          <cell r="H126">
            <v>5</v>
          </cell>
          <cell r="I126">
            <v>5</v>
          </cell>
          <cell r="J126">
            <v>1</v>
          </cell>
          <cell r="K126">
            <v>0</v>
          </cell>
          <cell r="L126">
            <v>0</v>
          </cell>
          <cell r="M126">
            <v>1</v>
          </cell>
          <cell r="N126">
            <v>0</v>
          </cell>
          <cell r="O126">
            <v>1</v>
          </cell>
          <cell r="P126">
            <v>0</v>
          </cell>
          <cell r="Q126">
            <v>2</v>
          </cell>
          <cell r="R126">
            <v>0</v>
          </cell>
          <cell r="S126">
            <v>0</v>
          </cell>
          <cell r="T126">
            <v>0</v>
          </cell>
          <cell r="U126">
            <v>0</v>
          </cell>
          <cell r="V126">
            <v>1</v>
          </cell>
        </row>
        <row r="127">
          <cell r="A127" t="str">
            <v>2014Dirección_de_Dispositivos_Médicos_y_otras_TecnologiasRegistros Sanitarios, permisos y notificaciones Nuevos</v>
          </cell>
          <cell r="D127">
            <v>2014</v>
          </cell>
          <cell r="E127" t="str">
            <v>Dirección_de_Dispositivos_Médicos_y_otras_Tecnologias</v>
          </cell>
          <cell r="F127" t="str">
            <v>Registros Sanitarios, permisos y notificaciones Nuevos</v>
          </cell>
          <cell r="G127" t="str">
            <v>Registros Sanitarios, permisos y notificaciones Nuevos</v>
          </cell>
          <cell r="H127">
            <v>3552</v>
          </cell>
          <cell r="I127">
            <v>3021</v>
          </cell>
          <cell r="J127">
            <v>0.8505067567567568</v>
          </cell>
          <cell r="K127">
            <v>138</v>
          </cell>
          <cell r="L127">
            <v>318</v>
          </cell>
          <cell r="M127">
            <v>203</v>
          </cell>
          <cell r="N127">
            <v>164</v>
          </cell>
          <cell r="O127">
            <v>285</v>
          </cell>
          <cell r="P127">
            <v>247</v>
          </cell>
          <cell r="Q127">
            <v>230</v>
          </cell>
          <cell r="R127">
            <v>255</v>
          </cell>
          <cell r="S127">
            <v>249</v>
          </cell>
          <cell r="T127">
            <v>365</v>
          </cell>
          <cell r="U127">
            <v>295</v>
          </cell>
          <cell r="V127">
            <v>272</v>
          </cell>
        </row>
        <row r="128">
          <cell r="A128" t="str">
            <v>2014Dirección_de_Dispositivos_Médicos_y_otras_TecnologiasVisitas de Seguimientos a Certificaciones</v>
          </cell>
          <cell r="D128">
            <v>2014</v>
          </cell>
          <cell r="E128" t="str">
            <v>Dirección_de_Dispositivos_Médicos_y_otras_Tecnologias</v>
          </cell>
          <cell r="F128" t="str">
            <v>Visitas de Seguimientos a Certificaciones</v>
          </cell>
          <cell r="G128" t="str">
            <v>Visitas de Seguimientos a certificaciones</v>
          </cell>
          <cell r="H128">
            <v>93</v>
          </cell>
          <cell r="I128">
            <v>35</v>
          </cell>
          <cell r="J128">
            <v>0.37634408602150538</v>
          </cell>
          <cell r="K128">
            <v>1</v>
          </cell>
          <cell r="L128">
            <v>0</v>
          </cell>
          <cell r="M128">
            <v>3</v>
          </cell>
          <cell r="N128">
            <v>8</v>
          </cell>
          <cell r="O128">
            <v>10</v>
          </cell>
          <cell r="P128">
            <v>4</v>
          </cell>
          <cell r="Q128">
            <v>0</v>
          </cell>
          <cell r="R128">
            <v>1</v>
          </cell>
          <cell r="S128">
            <v>0</v>
          </cell>
          <cell r="T128">
            <v>2</v>
          </cell>
          <cell r="U128">
            <v>0</v>
          </cell>
          <cell r="V128">
            <v>6</v>
          </cell>
        </row>
        <row r="129">
          <cell r="A129" t="str">
            <v>2014Dirección_de_Dispositivos_Médicos_y_otras_TecnologiasAuditorias de certificación de Buenas Practicas de Bancos de Tejido y Medula Osea</v>
          </cell>
          <cell r="D129">
            <v>2014</v>
          </cell>
          <cell r="E129" t="str">
            <v>Dirección_de_Dispositivos_Médicos_y_otras_Tecnologias</v>
          </cell>
          <cell r="F129" t="str">
            <v>Auditorias de certificación de Buenas Practicas de Bancos de Tejido y Medula Osea</v>
          </cell>
          <cell r="G129" t="str">
            <v>Auditorias de certificación de Buenas Practicas de Bancos de Tejido y Medula Osea</v>
          </cell>
          <cell r="H129">
            <v>6</v>
          </cell>
          <cell r="I129">
            <v>7</v>
          </cell>
          <cell r="J129">
            <v>1.1666666666666667</v>
          </cell>
          <cell r="K129">
            <v>0</v>
          </cell>
          <cell r="L129">
            <v>1</v>
          </cell>
          <cell r="M129">
            <v>0</v>
          </cell>
          <cell r="N129">
            <v>1</v>
          </cell>
          <cell r="O129">
            <v>1</v>
          </cell>
          <cell r="P129">
            <v>0</v>
          </cell>
          <cell r="Q129">
            <v>0</v>
          </cell>
          <cell r="R129">
            <v>0</v>
          </cell>
          <cell r="S129">
            <v>1</v>
          </cell>
          <cell r="T129">
            <v>1</v>
          </cell>
          <cell r="U129">
            <v>2</v>
          </cell>
          <cell r="V129">
            <v>0</v>
          </cell>
        </row>
        <row r="130">
          <cell r="A130" t="str">
            <v>2014Dirección_de_Dispositivos_Médicos_y_otras_TecnologiasCapacitaciónes Técnicas a entes territoriales y otros actores.</v>
          </cell>
          <cell r="D130">
            <v>2014</v>
          </cell>
          <cell r="E130" t="str">
            <v>Dirección_de_Dispositivos_Médicos_y_otras_Tecnologias</v>
          </cell>
          <cell r="F130" t="str">
            <v>Capacitaciónes Técnicas a entes territoriales y otros actores.</v>
          </cell>
          <cell r="G130" t="str">
            <v>Capacitaciónes Técnicas a entes territoriales y otros actores.</v>
          </cell>
          <cell r="H130">
            <v>42</v>
          </cell>
          <cell r="I130">
            <v>44</v>
          </cell>
          <cell r="J130">
            <v>1.0476190476190477</v>
          </cell>
          <cell r="K130">
            <v>0</v>
          </cell>
          <cell r="L130">
            <v>0</v>
          </cell>
          <cell r="M130">
            <v>3</v>
          </cell>
          <cell r="N130">
            <v>3</v>
          </cell>
          <cell r="O130">
            <v>5</v>
          </cell>
          <cell r="P130">
            <v>5</v>
          </cell>
          <cell r="Q130">
            <v>8</v>
          </cell>
          <cell r="R130">
            <v>3</v>
          </cell>
          <cell r="S130">
            <v>7</v>
          </cell>
          <cell r="T130">
            <v>6</v>
          </cell>
          <cell r="U130">
            <v>1</v>
          </cell>
          <cell r="V130">
            <v>3</v>
          </cell>
        </row>
        <row r="131">
          <cell r="A131" t="str">
            <v>2014Dirección_de_Dispositivos_Médicos_y_otras_TecnologiasVisita de verificación de requisitos para Bancos de semen, óvulos y embriones.</v>
          </cell>
          <cell r="D131">
            <v>2014</v>
          </cell>
          <cell r="E131" t="str">
            <v>Dirección_de_Dispositivos_Médicos_y_otras_Tecnologias</v>
          </cell>
          <cell r="F131" t="str">
            <v>Visita de verificación de requisitos para Bancos de semen, óvulos y embriones.</v>
          </cell>
          <cell r="G131" t="str">
            <v>Visita de Verificación de requisitos para Bancos de semen, óvulos y embriones.</v>
          </cell>
          <cell r="H131">
            <v>16</v>
          </cell>
          <cell r="I131">
            <v>6</v>
          </cell>
          <cell r="J131">
            <v>0.375</v>
          </cell>
          <cell r="K131">
            <v>1</v>
          </cell>
          <cell r="L131">
            <v>0</v>
          </cell>
          <cell r="M131">
            <v>0</v>
          </cell>
          <cell r="N131">
            <v>0</v>
          </cell>
          <cell r="O131">
            <v>1</v>
          </cell>
          <cell r="P131">
            <v>0</v>
          </cell>
          <cell r="Q131">
            <v>1</v>
          </cell>
          <cell r="R131">
            <v>1</v>
          </cell>
          <cell r="S131">
            <v>1</v>
          </cell>
          <cell r="T131">
            <v>0</v>
          </cell>
          <cell r="U131">
            <v>0</v>
          </cell>
          <cell r="V131">
            <v>1</v>
          </cell>
        </row>
        <row r="132">
          <cell r="A132" t="str">
            <v>2014Dirección_de_Dispositivos_Médicos_y_otras_TecnologiasDocumentos Técnicos Públicados</v>
          </cell>
          <cell r="D132">
            <v>2014</v>
          </cell>
          <cell r="E132" t="str">
            <v>Dirección_de_Dispositivos_Médicos_y_otras_Tecnologias</v>
          </cell>
          <cell r="F132" t="str">
            <v>Documentos Técnicos Públicados</v>
          </cell>
          <cell r="G132" t="str">
            <v>Documentos Técnicos Públicados</v>
          </cell>
          <cell r="H132">
            <v>9</v>
          </cell>
          <cell r="I132">
            <v>9</v>
          </cell>
          <cell r="J132">
            <v>1</v>
          </cell>
          <cell r="K132">
            <v>1</v>
          </cell>
          <cell r="L132">
            <v>1</v>
          </cell>
          <cell r="M132">
            <v>1</v>
          </cell>
          <cell r="N132">
            <v>0</v>
          </cell>
          <cell r="O132">
            <v>0</v>
          </cell>
          <cell r="P132">
            <v>1</v>
          </cell>
          <cell r="Q132">
            <v>0</v>
          </cell>
          <cell r="R132">
            <v>0</v>
          </cell>
          <cell r="S132">
            <v>1</v>
          </cell>
          <cell r="T132">
            <v>1</v>
          </cell>
          <cell r="U132">
            <v>1</v>
          </cell>
          <cell r="V132">
            <v>2</v>
          </cell>
        </row>
        <row r="133">
          <cell r="A133" t="str">
            <v xml:space="preserve">2014Dirección_de_Dispositivos_Médicos_y_otras_TecnologiasVisitas de IVC Bancos de Tejido y Medula Osea, Bancos de Medicina Reproductiva </v>
          </cell>
          <cell r="D133">
            <v>2014</v>
          </cell>
          <cell r="E133" t="str">
            <v>Dirección_de_Dispositivos_Médicos_y_otras_Tecnologias</v>
          </cell>
          <cell r="F133" t="str">
            <v xml:space="preserve">Visitas de IVC Bancos de Tejido y Medula Osea, Bancos de Medicina Reproductiva </v>
          </cell>
          <cell r="G133" t="str">
            <v xml:space="preserve">Visitas de IVC Bancos de Tejido y Medula Osea, Bancos de Medicina Reproductiva </v>
          </cell>
          <cell r="H133">
            <v>29</v>
          </cell>
          <cell r="I133">
            <v>29</v>
          </cell>
          <cell r="J133">
            <v>1</v>
          </cell>
          <cell r="K133">
            <v>0</v>
          </cell>
          <cell r="L133">
            <v>1</v>
          </cell>
          <cell r="M133">
            <v>4</v>
          </cell>
          <cell r="N133">
            <v>0</v>
          </cell>
          <cell r="O133">
            <v>1</v>
          </cell>
          <cell r="P133">
            <v>6</v>
          </cell>
          <cell r="Q133">
            <v>5</v>
          </cell>
          <cell r="R133">
            <v>4</v>
          </cell>
          <cell r="S133">
            <v>2</v>
          </cell>
          <cell r="T133">
            <v>0</v>
          </cell>
          <cell r="U133">
            <v>3</v>
          </cell>
          <cell r="V133">
            <v>3</v>
          </cell>
        </row>
        <row r="134">
          <cell r="A134" t="str">
            <v>2014Dirección_de_Dispositivos_Médicos_y_otras_TecnologiasVisitas de Acompañamiento Técnico en actividades relacionadas con IVC</v>
          </cell>
          <cell r="D134">
            <v>2014</v>
          </cell>
          <cell r="E134" t="str">
            <v>Dirección_de_Dispositivos_Médicos_y_otras_Tecnologias</v>
          </cell>
          <cell r="F134" t="str">
            <v>Visitas de Acompañamiento Técnico en actividades relacionadas con IVC</v>
          </cell>
          <cell r="G134" t="str">
            <v>Visitas de Acompañamiento Técnico en actividades relacionadas con IVC</v>
          </cell>
          <cell r="H134">
            <v>138</v>
          </cell>
          <cell r="I134">
            <v>26</v>
          </cell>
          <cell r="J134">
            <v>0.18840579710144928</v>
          </cell>
          <cell r="K134">
            <v>2</v>
          </cell>
          <cell r="L134">
            <v>2</v>
          </cell>
          <cell r="M134">
            <v>1</v>
          </cell>
          <cell r="N134">
            <v>0</v>
          </cell>
          <cell r="O134">
            <v>8</v>
          </cell>
          <cell r="P134">
            <v>1</v>
          </cell>
          <cell r="Q134">
            <v>1</v>
          </cell>
          <cell r="R134">
            <v>1</v>
          </cell>
          <cell r="S134">
            <v>3</v>
          </cell>
          <cell r="T134">
            <v>2</v>
          </cell>
          <cell r="U134">
            <v>3</v>
          </cell>
          <cell r="V134">
            <v>2</v>
          </cell>
        </row>
        <row r="135">
          <cell r="A135" t="str">
            <v>2014Dirección_de_Dispositivos_Médicos_y_otras_TecnologiasAsistencia Técnica a entes territoriales y otros actores.</v>
          </cell>
          <cell r="D135">
            <v>2014</v>
          </cell>
          <cell r="E135" t="str">
            <v>Dirección_de_Dispositivos_Médicos_y_otras_Tecnologias</v>
          </cell>
          <cell r="F135" t="str">
            <v>Asistencia Técnica a entes territoriales y otros actores.</v>
          </cell>
          <cell r="G135" t="str">
            <v>Asistencia Técnica a entes territoriales y otros actores.</v>
          </cell>
          <cell r="H135">
            <v>59</v>
          </cell>
          <cell r="I135">
            <v>65</v>
          </cell>
          <cell r="J135">
            <v>1.1016949152542372</v>
          </cell>
          <cell r="K135">
            <v>0</v>
          </cell>
          <cell r="L135">
            <v>0</v>
          </cell>
          <cell r="M135">
            <v>5</v>
          </cell>
          <cell r="N135">
            <v>5</v>
          </cell>
          <cell r="O135">
            <v>8</v>
          </cell>
          <cell r="P135">
            <v>11</v>
          </cell>
          <cell r="Q135">
            <v>10</v>
          </cell>
          <cell r="R135">
            <v>12</v>
          </cell>
          <cell r="S135">
            <v>4</v>
          </cell>
          <cell r="T135">
            <v>5</v>
          </cell>
          <cell r="U135">
            <v>4</v>
          </cell>
          <cell r="V135">
            <v>1</v>
          </cell>
        </row>
        <row r="136">
          <cell r="A136" t="str">
            <v xml:space="preserve">2014Dirección_de_Dispositivos_Médicos_y_otras_TecnologiasAnalizis de reportes de eventos e incidentes adversos asociados al uso de los dispositivos médicos Tecnovigilancia. </v>
          </cell>
          <cell r="D136">
            <v>2014</v>
          </cell>
          <cell r="E136" t="str">
            <v>Dirección_de_Dispositivos_Médicos_y_otras_Tecnologias</v>
          </cell>
          <cell r="F136" t="str">
            <v xml:space="preserve">Analizis de reportes de eventos e incidentes adversos asociados al uso de los dispositivos médicos Tecnovigilancia. </v>
          </cell>
          <cell r="G136" t="str">
            <v xml:space="preserve">Analizis de reportes de eventos e incidentes adversos asociados al uso de los dispositivos médicos Tecnovigilancia. </v>
          </cell>
          <cell r="H136">
            <v>5754</v>
          </cell>
          <cell r="I136">
            <v>5842</v>
          </cell>
          <cell r="J136">
            <v>1.0152937087243656</v>
          </cell>
          <cell r="K136">
            <v>165</v>
          </cell>
          <cell r="L136">
            <v>567</v>
          </cell>
          <cell r="M136">
            <v>284</v>
          </cell>
          <cell r="N136">
            <v>506</v>
          </cell>
          <cell r="O136">
            <v>622</v>
          </cell>
          <cell r="P136">
            <v>619</v>
          </cell>
          <cell r="Q136">
            <v>724</v>
          </cell>
          <cell r="R136">
            <v>499</v>
          </cell>
          <cell r="S136">
            <v>227</v>
          </cell>
          <cell r="T136">
            <v>1051</v>
          </cell>
          <cell r="U136">
            <v>543</v>
          </cell>
          <cell r="V136">
            <v>35</v>
          </cell>
        </row>
        <row r="137">
          <cell r="A137" t="str">
            <v xml:space="preserve">2014Dirección_de_Dispositivos_Médicos_y_otras_TecnologiasAnalizis de reportes de eventos e incidentes adversos asociados al uso de los dispositivos médicos Reactivovigilancia. </v>
          </cell>
          <cell r="D137">
            <v>2014</v>
          </cell>
          <cell r="E137" t="str">
            <v>Dirección_de_Dispositivos_Médicos_y_otras_Tecnologias</v>
          </cell>
          <cell r="F137" t="str">
            <v xml:space="preserve">Analizis de reportes de eventos e incidentes adversos asociados al uso de los dispositivos médicos Reactivovigilancia. </v>
          </cell>
          <cell r="G137" t="str">
            <v xml:space="preserve">Analizis de reportes de eventos e incidentes adversos asociados al uso de los dispositivos médicos Tecnovigilancia. </v>
          </cell>
          <cell r="H137">
            <v>60</v>
          </cell>
          <cell r="I137">
            <v>58</v>
          </cell>
          <cell r="J137">
            <v>0.96666666666666667</v>
          </cell>
          <cell r="K137">
            <v>0</v>
          </cell>
          <cell r="L137">
            <v>4</v>
          </cell>
          <cell r="M137">
            <v>9</v>
          </cell>
          <cell r="N137">
            <v>4</v>
          </cell>
          <cell r="O137">
            <v>10</v>
          </cell>
          <cell r="P137">
            <v>0</v>
          </cell>
          <cell r="Q137">
            <v>3</v>
          </cell>
          <cell r="R137">
            <v>5</v>
          </cell>
          <cell r="S137">
            <v>4</v>
          </cell>
          <cell r="T137">
            <v>8</v>
          </cell>
          <cell r="U137">
            <v>9</v>
          </cell>
          <cell r="V137">
            <v>2</v>
          </cell>
        </row>
        <row r="138">
          <cell r="A138" t="str">
            <v>2014Dirección_de_Dispositivos_Médicos_y_otras_TecnologiasInscripciones a la Red Nacional de Tecnovigilancia</v>
          </cell>
          <cell r="D138">
            <v>2014</v>
          </cell>
          <cell r="E138" t="str">
            <v>Dirección_de_Dispositivos_Médicos_y_otras_Tecnologias</v>
          </cell>
          <cell r="F138" t="str">
            <v>Inscripciones a la Red Nacional de Tecnovigilancia</v>
          </cell>
          <cell r="G138" t="str">
            <v>Inscripciones a la Red Nacional de Tecnovigilancia</v>
          </cell>
          <cell r="H138">
            <v>2500</v>
          </cell>
          <cell r="I138">
            <v>6146</v>
          </cell>
          <cell r="J138">
            <v>2.4584000000000001</v>
          </cell>
          <cell r="K138">
            <v>191</v>
          </cell>
          <cell r="L138">
            <v>345</v>
          </cell>
          <cell r="M138">
            <v>489</v>
          </cell>
          <cell r="N138">
            <v>545</v>
          </cell>
          <cell r="O138">
            <v>664</v>
          </cell>
          <cell r="P138">
            <v>312</v>
          </cell>
          <cell r="Q138">
            <v>497</v>
          </cell>
          <cell r="R138">
            <v>837</v>
          </cell>
          <cell r="S138">
            <v>979</v>
          </cell>
          <cell r="T138">
            <v>614</v>
          </cell>
          <cell r="U138">
            <v>373</v>
          </cell>
          <cell r="V138">
            <v>300</v>
          </cell>
        </row>
        <row r="139">
          <cell r="A139" t="str">
            <v>2014Dirección_de_Dispositivos_Médicos_y_otras_TecnologiasInscripciones a la Red Nacional de Reactivovigilancia</v>
          </cell>
          <cell r="D139">
            <v>2014</v>
          </cell>
          <cell r="E139" t="str">
            <v>Dirección_de_Dispositivos_Médicos_y_otras_Tecnologias</v>
          </cell>
          <cell r="F139" t="str">
            <v>Inscripciones a la Red Nacional de Reactivovigilancia</v>
          </cell>
          <cell r="G139" t="str">
            <v>Inscripciones a la Red Nacional de Reactivovigilancia</v>
          </cell>
          <cell r="H139">
            <v>442</v>
          </cell>
          <cell r="I139">
            <v>937</v>
          </cell>
          <cell r="J139">
            <v>2.1199095022624435</v>
          </cell>
          <cell r="K139">
            <v>16</v>
          </cell>
          <cell r="L139">
            <v>39</v>
          </cell>
          <cell r="M139">
            <v>43</v>
          </cell>
          <cell r="N139">
            <v>43</v>
          </cell>
          <cell r="O139">
            <v>63</v>
          </cell>
          <cell r="P139">
            <v>141</v>
          </cell>
          <cell r="Q139">
            <v>67</v>
          </cell>
          <cell r="R139">
            <v>135</v>
          </cell>
          <cell r="S139">
            <v>133</v>
          </cell>
          <cell r="T139">
            <v>119</v>
          </cell>
          <cell r="U139">
            <v>68</v>
          </cell>
          <cell r="V139">
            <v>70</v>
          </cell>
        </row>
        <row r="140">
          <cell r="A140" t="str">
            <v>2014Dirección_de_Cosméticos_Aseo_Plaguicidas_y_Productos_de_Higiene_DomesticaCertificaciones CCP de cosméticos expedidas.</v>
          </cell>
          <cell r="B140">
            <v>0</v>
          </cell>
          <cell r="C140">
            <v>0</v>
          </cell>
          <cell r="D140">
            <v>2014</v>
          </cell>
          <cell r="E140" t="str">
            <v>Dirección_de_Cosméticos_Aseo_Plaguicidas_y_Productos_de_Higiene_Domestica</v>
          </cell>
          <cell r="F140" t="str">
            <v>Certificaciones CCP de cosméticos expedidas.</v>
          </cell>
          <cell r="G140" t="str">
            <v>Certificaciones CCP de cosméticos expedidas.</v>
          </cell>
          <cell r="H140">
            <v>40</v>
          </cell>
          <cell r="I140">
            <v>59</v>
          </cell>
          <cell r="J140">
            <v>1.4750000000000001</v>
          </cell>
          <cell r="K140">
            <v>4</v>
          </cell>
          <cell r="L140">
            <v>2</v>
          </cell>
          <cell r="M140">
            <v>7</v>
          </cell>
          <cell r="N140">
            <v>3</v>
          </cell>
          <cell r="O140">
            <v>6</v>
          </cell>
          <cell r="P140">
            <v>4</v>
          </cell>
          <cell r="Q140">
            <v>2</v>
          </cell>
          <cell r="R140">
            <v>6</v>
          </cell>
          <cell r="S140">
            <v>5</v>
          </cell>
          <cell r="T140">
            <v>11</v>
          </cell>
          <cell r="U140">
            <v>3</v>
          </cell>
          <cell r="V140">
            <v>6</v>
          </cell>
        </row>
        <row r="141">
          <cell r="A141" t="str">
            <v>2014Dirección_de_Cosméticos_Aseo_Plaguicidas_y_Productos_de_Higiene_DomesticaCertificaciones CCP de aseo expedidas.</v>
          </cell>
          <cell r="D141">
            <v>2014</v>
          </cell>
          <cell r="E141" t="str">
            <v>Dirección_de_Cosméticos_Aseo_Plaguicidas_y_Productos_de_Higiene_Domestica</v>
          </cell>
          <cell r="F141" t="str">
            <v>Certificaciones CCP de aseo expedidas.</v>
          </cell>
          <cell r="G141" t="str">
            <v>Certificaciones CCP de aseo expedidas.</v>
          </cell>
          <cell r="H141">
            <v>30</v>
          </cell>
          <cell r="I141">
            <v>26</v>
          </cell>
          <cell r="J141">
            <v>0.8666666666666667</v>
          </cell>
          <cell r="K141">
            <v>4</v>
          </cell>
          <cell r="L141">
            <v>2</v>
          </cell>
          <cell r="M141">
            <v>7</v>
          </cell>
          <cell r="N141">
            <v>3</v>
          </cell>
          <cell r="O141">
            <v>6</v>
          </cell>
          <cell r="P141">
            <v>4</v>
          </cell>
          <cell r="Q141">
            <v>0</v>
          </cell>
          <cell r="R141">
            <v>0</v>
          </cell>
          <cell r="S141">
            <v>0</v>
          </cell>
          <cell r="T141">
            <v>0</v>
          </cell>
          <cell r="U141">
            <v>0</v>
          </cell>
          <cell r="V141">
            <v>0</v>
          </cell>
        </row>
        <row r="142">
          <cell r="A142" t="str">
            <v>2014Dirección_de_Cosméticos_Aseo_Plaguicidas_y_Productos_de_Higiene_DomesticaCertificaciones BPM de cosméticos y NTF de aseo expedidas.</v>
          </cell>
          <cell r="D142">
            <v>2014</v>
          </cell>
          <cell r="E142" t="str">
            <v>Dirección_de_Cosméticos_Aseo_Plaguicidas_y_Productos_de_Higiene_Domestica</v>
          </cell>
          <cell r="F142" t="str">
            <v>Certificaciones BPM de cosméticos y NTF de aseo expedidas.</v>
          </cell>
          <cell r="G142" t="str">
            <v>Certificaciones BPM de cosméticos y NTF de aseo expedidas.</v>
          </cell>
          <cell r="H142">
            <v>2</v>
          </cell>
          <cell r="I142">
            <v>8</v>
          </cell>
          <cell r="J142">
            <v>4</v>
          </cell>
          <cell r="K142">
            <v>0</v>
          </cell>
          <cell r="L142">
            <v>2</v>
          </cell>
          <cell r="M142">
            <v>1</v>
          </cell>
          <cell r="N142">
            <v>1</v>
          </cell>
          <cell r="O142">
            <v>0</v>
          </cell>
          <cell r="P142">
            <v>0</v>
          </cell>
          <cell r="Q142">
            <v>0</v>
          </cell>
          <cell r="R142">
            <v>2</v>
          </cell>
          <cell r="S142">
            <v>2</v>
          </cell>
          <cell r="T142">
            <v>0</v>
          </cell>
          <cell r="U142">
            <v>0</v>
          </cell>
          <cell r="V142">
            <v>0</v>
          </cell>
        </row>
        <row r="143">
          <cell r="A143" t="str">
            <v>2014Dirección_de_Cosméticos_Aseo_Plaguicidas_y_Productos_de_Higiene_DomesticaCertificaciones de Concepto Sanitario de Plaguicidas de Uso Doméstico</v>
          </cell>
          <cell r="D143">
            <v>2014</v>
          </cell>
          <cell r="E143" t="str">
            <v>Dirección_de_Cosméticos_Aseo_Plaguicidas_y_Productos_de_Higiene_Domestica</v>
          </cell>
          <cell r="F143" t="str">
            <v>Certificaciones de Concepto Sanitario de Plaguicidas de Uso Doméstico</v>
          </cell>
          <cell r="G143" t="str">
            <v>Certificados de concepto sanitario de plaguicidas de uso doméstico</v>
          </cell>
          <cell r="H143">
            <v>1</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row>
        <row r="144">
          <cell r="A144" t="str">
            <v>2014Dirección_de_Cosméticos_Aseo_Plaguicidas_y_Productos_de_Higiene_DomesticaRegistros Sanitarios y/o renovaciòn de plaguicidas nuevos</v>
          </cell>
          <cell r="D144">
            <v>2014</v>
          </cell>
          <cell r="E144" t="str">
            <v>Dirección_de_Cosméticos_Aseo_Plaguicidas_y_Productos_de_Higiene_Domestica</v>
          </cell>
          <cell r="F144" t="str">
            <v>Registros Sanitarios y/o renovaciòn de plaguicidas nuevos</v>
          </cell>
          <cell r="G144" t="str">
            <v>Registros Sanitarios y/o renovaciòn de plaguicidas nuevos</v>
          </cell>
          <cell r="H144">
            <v>25</v>
          </cell>
          <cell r="I144">
            <v>24</v>
          </cell>
          <cell r="J144">
            <v>0.96</v>
          </cell>
          <cell r="K144">
            <v>2</v>
          </cell>
          <cell r="L144">
            <v>1</v>
          </cell>
          <cell r="M144">
            <v>3</v>
          </cell>
          <cell r="N144">
            <v>3</v>
          </cell>
          <cell r="O144">
            <v>0</v>
          </cell>
          <cell r="P144">
            <v>2</v>
          </cell>
          <cell r="Q144">
            <v>7</v>
          </cell>
          <cell r="R144">
            <v>1</v>
          </cell>
          <cell r="S144">
            <v>2</v>
          </cell>
          <cell r="T144">
            <v>0</v>
          </cell>
          <cell r="U144">
            <v>1</v>
          </cell>
          <cell r="V144">
            <v>2</v>
          </cell>
        </row>
        <row r="145">
          <cell r="A145" t="str">
            <v xml:space="preserve">2014Dirección_de_Cosméticos_Aseo_Plaguicidas_y_Productos_de_Higiene_DomesticaAsignación de Códigos de Notificación Sanitaria Obligatoria, reconocimiento o renovación para productos Cosméticos. </v>
          </cell>
          <cell r="D145">
            <v>2014</v>
          </cell>
          <cell r="E145" t="str">
            <v>Dirección_de_Cosméticos_Aseo_Plaguicidas_y_Productos_de_Higiene_Domestica</v>
          </cell>
          <cell r="F145" t="str">
            <v xml:space="preserve">Asignación de Códigos de Notificación Sanitaria Obligatoria, reconocimiento o renovación para productos Cosméticos. </v>
          </cell>
          <cell r="G145" t="str">
            <v xml:space="preserve">Asignación de Códigos de Notificación Sanitaria Obligatoria, reconocimiento o renovación para productos Cosméticos. </v>
          </cell>
          <cell r="H145">
            <v>6500</v>
          </cell>
          <cell r="I145">
            <v>7158</v>
          </cell>
          <cell r="J145">
            <v>1.1012307692307692</v>
          </cell>
          <cell r="K145">
            <v>279</v>
          </cell>
          <cell r="L145">
            <v>405</v>
          </cell>
          <cell r="M145">
            <v>762</v>
          </cell>
          <cell r="N145">
            <v>726</v>
          </cell>
          <cell r="O145">
            <v>483</v>
          </cell>
          <cell r="P145">
            <v>597</v>
          </cell>
          <cell r="Q145">
            <v>573</v>
          </cell>
          <cell r="R145">
            <v>568</v>
          </cell>
          <cell r="S145">
            <v>557</v>
          </cell>
          <cell r="T145">
            <v>710</v>
          </cell>
          <cell r="U145">
            <v>753</v>
          </cell>
          <cell r="V145">
            <v>745</v>
          </cell>
        </row>
        <row r="146">
          <cell r="A146" t="str">
            <v>2014Dirección_de_Cosméticos_Aseo_Plaguicidas_y_Productos_de_Higiene_DomesticaAsignación de Códigos de Notificaciòn Sanitaria Obligatoria, reconocimiento o renovación para productos de Higiene Doméstica y Absorbentes de Higiene Personal.</v>
          </cell>
          <cell r="D146">
            <v>2014</v>
          </cell>
          <cell r="E146" t="str">
            <v>Dirección_de_Cosméticos_Aseo_Plaguicidas_y_Productos_de_Higiene_Domestica</v>
          </cell>
          <cell r="F146" t="str">
            <v>Asignación de Códigos de Notificaciòn Sanitaria Obligatoria, reconocimiento o renovación para productos de Higiene Doméstica y Absorbentes de Higiene Personal.</v>
          </cell>
          <cell r="G146" t="str">
            <v>Asignación de Códigos de Notificaciòn Sanitaria Obligatoria, reconocimiento o renovación para productos de Higiene Doméstica y Absorbentes de Higiene Personal.</v>
          </cell>
          <cell r="H146">
            <v>550</v>
          </cell>
          <cell r="I146">
            <v>1148</v>
          </cell>
          <cell r="J146">
            <v>2.0872727272727274</v>
          </cell>
          <cell r="K146">
            <v>48</v>
          </cell>
          <cell r="L146">
            <v>55</v>
          </cell>
          <cell r="M146">
            <v>60</v>
          </cell>
          <cell r="N146">
            <v>76</v>
          </cell>
          <cell r="O146">
            <v>85</v>
          </cell>
          <cell r="P146">
            <v>126</v>
          </cell>
          <cell r="Q146">
            <v>117</v>
          </cell>
          <cell r="R146">
            <v>104</v>
          </cell>
          <cell r="S146">
            <v>77</v>
          </cell>
          <cell r="T146">
            <v>144</v>
          </cell>
          <cell r="U146">
            <v>175</v>
          </cell>
          <cell r="V146">
            <v>81</v>
          </cell>
        </row>
        <row r="147">
          <cell r="A147" t="str">
            <v>2014Dirección_de_Cosméticos_Aseo_Plaguicidas_y_Productos_de_Higiene_DomesticaCambios de Notificaciones y/o modificaciòn de Registro Sanitario para productos cosméticos.</v>
          </cell>
          <cell r="D147">
            <v>2014</v>
          </cell>
          <cell r="E147" t="str">
            <v>Dirección_de_Cosméticos_Aseo_Plaguicidas_y_Productos_de_Higiene_Domestica</v>
          </cell>
          <cell r="F147" t="str">
            <v>Cambios de Notificaciones y/o modificaciòn de Registro Sanitario para productos cosméticos.</v>
          </cell>
          <cell r="G147" t="str">
            <v>Cambios de Notificaciones y/o modificaciòn de Registro Sanitario para productos cosméticos.</v>
          </cell>
          <cell r="H147">
            <v>7000</v>
          </cell>
          <cell r="I147">
            <v>9839</v>
          </cell>
          <cell r="J147">
            <v>1.4055714285714285</v>
          </cell>
          <cell r="K147">
            <v>251</v>
          </cell>
          <cell r="L147">
            <v>573</v>
          </cell>
          <cell r="M147">
            <v>652</v>
          </cell>
          <cell r="N147">
            <v>668</v>
          </cell>
          <cell r="O147">
            <v>944</v>
          </cell>
          <cell r="P147">
            <v>763</v>
          </cell>
          <cell r="Q147">
            <v>1275</v>
          </cell>
          <cell r="R147">
            <v>722</v>
          </cell>
          <cell r="S147">
            <v>1116</v>
          </cell>
          <cell r="T147">
            <v>842</v>
          </cell>
          <cell r="U147">
            <v>991</v>
          </cell>
          <cell r="V147">
            <v>1042</v>
          </cell>
        </row>
        <row r="148">
          <cell r="A148" t="str">
            <v>2014Dirección_de_Cosméticos_Aseo_Plaguicidas_y_Productos_de_Higiene_DomesticaCambios de Notificaciones y/o modificaciòn de Registro Sanitario para productos de Higiene Domèstica y Absorbentes de Higiene Personal.</v>
          </cell>
          <cell r="D148">
            <v>2014</v>
          </cell>
          <cell r="E148" t="str">
            <v>Dirección_de_Cosméticos_Aseo_Plaguicidas_y_Productos_de_Higiene_Domestica</v>
          </cell>
          <cell r="F148" t="str">
            <v>Cambios de Notificaciones y/o modificaciòn de Registro Sanitario para productos de Higiene Domèstica y Absorbentes de Higiene Personal.</v>
          </cell>
          <cell r="G148" t="str">
            <v>Cambios de Notificaciones y/o modificaciòn de Registro Sanitario para productos de Higiene Domèstica y Absorbentes de Higiene Personal.</v>
          </cell>
          <cell r="H148">
            <v>900</v>
          </cell>
          <cell r="I148">
            <v>967</v>
          </cell>
          <cell r="J148">
            <v>1.0744444444444445</v>
          </cell>
          <cell r="K148">
            <v>42</v>
          </cell>
          <cell r="L148">
            <v>54</v>
          </cell>
          <cell r="M148">
            <v>92</v>
          </cell>
          <cell r="N148">
            <v>92</v>
          </cell>
          <cell r="O148">
            <v>81</v>
          </cell>
          <cell r="P148">
            <v>85</v>
          </cell>
          <cell r="Q148">
            <v>87</v>
          </cell>
          <cell r="R148">
            <v>73</v>
          </cell>
          <cell r="S148">
            <v>91</v>
          </cell>
          <cell r="T148">
            <v>83</v>
          </cell>
          <cell r="U148">
            <v>96</v>
          </cell>
          <cell r="V148">
            <v>91</v>
          </cell>
        </row>
        <row r="149">
          <cell r="A149" t="str">
            <v>2014Dirección_de_Cosméticos_Aseo_Plaguicidas_y_Productos_de_Higiene_DomesticaAsistencia Técnica a entes territoriales y otros actores.</v>
          </cell>
          <cell r="D149">
            <v>2014</v>
          </cell>
          <cell r="E149" t="str">
            <v>Dirección_de_Cosméticos_Aseo_Plaguicidas_y_Productos_de_Higiene_Domestica</v>
          </cell>
          <cell r="F149" t="str">
            <v>Asistencia Técnica a entes territoriales y otros actores.</v>
          </cell>
          <cell r="G149" t="str">
            <v>Asistencia Técnica a entes territoriales y otros actores.</v>
          </cell>
          <cell r="H149">
            <v>5</v>
          </cell>
          <cell r="I149">
            <v>5</v>
          </cell>
          <cell r="J149">
            <v>1</v>
          </cell>
          <cell r="K149">
            <v>0</v>
          </cell>
          <cell r="L149">
            <v>0</v>
          </cell>
          <cell r="M149">
            <v>0</v>
          </cell>
          <cell r="N149">
            <v>0</v>
          </cell>
          <cell r="O149">
            <v>1</v>
          </cell>
          <cell r="P149">
            <v>2</v>
          </cell>
          <cell r="Q149">
            <v>1</v>
          </cell>
          <cell r="R149">
            <v>0</v>
          </cell>
          <cell r="S149">
            <v>0</v>
          </cell>
          <cell r="T149">
            <v>1</v>
          </cell>
          <cell r="U149">
            <v>0</v>
          </cell>
          <cell r="V149">
            <v>0</v>
          </cell>
        </row>
        <row r="150">
          <cell r="A150" t="str">
            <v>2014Dirección_de_Cosméticos_Aseo_Plaguicidas_y_Productos_de_Higiene_DomesticaVisitas de Seguimiento a las Certificaciones y/o ampliaciòn de CCP de aseo.</v>
          </cell>
          <cell r="D150">
            <v>2014</v>
          </cell>
          <cell r="E150" t="str">
            <v>Dirección_de_Cosméticos_Aseo_Plaguicidas_y_Productos_de_Higiene_Domestica</v>
          </cell>
          <cell r="F150" t="str">
            <v>Visitas de Seguimiento a las Certificaciones y/o ampliaciòn de CCP de aseo.</v>
          </cell>
          <cell r="G150" t="str">
            <v>Visitas de Seguimiento a las Certificaciones y/o ampliaciòn de CCP de aseo.</v>
          </cell>
          <cell r="H150">
            <v>140</v>
          </cell>
          <cell r="I150">
            <v>20</v>
          </cell>
          <cell r="J150">
            <v>0.14285714285714285</v>
          </cell>
          <cell r="K150">
            <v>1</v>
          </cell>
          <cell r="L150">
            <v>0</v>
          </cell>
          <cell r="M150">
            <v>1</v>
          </cell>
          <cell r="N150">
            <v>1</v>
          </cell>
          <cell r="O150">
            <v>1</v>
          </cell>
          <cell r="P150">
            <v>0</v>
          </cell>
          <cell r="Q150">
            <v>0</v>
          </cell>
          <cell r="R150">
            <v>1</v>
          </cell>
          <cell r="S150">
            <v>2</v>
          </cell>
          <cell r="T150">
            <v>2</v>
          </cell>
          <cell r="U150">
            <v>5</v>
          </cell>
          <cell r="V150">
            <v>6</v>
          </cell>
        </row>
        <row r="151">
          <cell r="A151" t="str">
            <v>2014Dirección_de_Cosméticos_Aseo_Plaguicidas_y_Productos_de_Higiene_DomesticaVisitas de Seguimiento a las Certificaciones y/o ampliaciòn de CCP Cosméticos.</v>
          </cell>
          <cell r="D151">
            <v>2014</v>
          </cell>
          <cell r="E151" t="str">
            <v>Dirección_de_Cosméticos_Aseo_Plaguicidas_y_Productos_de_Higiene_Domestica</v>
          </cell>
          <cell r="F151" t="str">
            <v>Visitas de Seguimiento a las Certificaciones y/o ampliaciòn de CCP Cosméticos.</v>
          </cell>
          <cell r="G151" t="str">
            <v>Visitas de Seguimiento a las Certificaciones y/o ampliaciòn de CCP Cosméticos.</v>
          </cell>
          <cell r="H151">
            <v>140</v>
          </cell>
          <cell r="I151">
            <v>84</v>
          </cell>
          <cell r="J151">
            <v>0.6</v>
          </cell>
          <cell r="K151">
            <v>5</v>
          </cell>
          <cell r="L151">
            <v>15</v>
          </cell>
          <cell r="M151">
            <v>9</v>
          </cell>
          <cell r="N151">
            <v>5</v>
          </cell>
          <cell r="O151">
            <v>17</v>
          </cell>
          <cell r="P151">
            <v>8</v>
          </cell>
          <cell r="Q151">
            <v>12</v>
          </cell>
          <cell r="R151">
            <v>2</v>
          </cell>
          <cell r="S151">
            <v>7</v>
          </cell>
          <cell r="T151">
            <v>4</v>
          </cell>
          <cell r="U151">
            <v>0</v>
          </cell>
          <cell r="V151">
            <v>0</v>
          </cell>
        </row>
        <row r="152">
          <cell r="A152" t="str">
            <v>2014Dirección_de_Cosméticos_Aseo_Plaguicidas_y_Productos_de_Higiene_DomesticaVisitas de Seguimientos a establecimientos Certificados con Concepto Sanitario de Fabricaciòn de Plaguicidas de uso Doméstico.</v>
          </cell>
          <cell r="D152">
            <v>2014</v>
          </cell>
          <cell r="E152" t="str">
            <v>Dirección_de_Cosméticos_Aseo_Plaguicidas_y_Productos_de_Higiene_Domestica</v>
          </cell>
          <cell r="F152" t="str">
            <v>Visitas de Seguimientos a establecimientos Certificados con Concepto Sanitario de Fabricaciòn de Plaguicidas de uso Doméstico.</v>
          </cell>
          <cell r="G152" t="str">
            <v>Visitas de Seguimientos a establecimientos Certificados con Concepto Sanitario de Fabricaciòn de Plaguicidas de uso Doméstico.</v>
          </cell>
          <cell r="H152">
            <v>140</v>
          </cell>
          <cell r="I152">
            <v>1</v>
          </cell>
          <cell r="J152">
            <v>7.1428571428571426E-3</v>
          </cell>
          <cell r="K152">
            <v>0</v>
          </cell>
          <cell r="L152">
            <v>0</v>
          </cell>
          <cell r="M152">
            <v>0</v>
          </cell>
          <cell r="N152">
            <v>0</v>
          </cell>
          <cell r="O152">
            <v>0</v>
          </cell>
          <cell r="P152">
            <v>1</v>
          </cell>
          <cell r="Q152">
            <v>0</v>
          </cell>
          <cell r="R152">
            <v>0</v>
          </cell>
          <cell r="S152">
            <v>0</v>
          </cell>
          <cell r="T152">
            <v>0</v>
          </cell>
          <cell r="U152">
            <v>0</v>
          </cell>
          <cell r="V152">
            <v>0</v>
          </cell>
        </row>
        <row r="153">
          <cell r="A153" t="str">
            <v>2014Dirección_de_Cosméticos_Aseo_Plaguicidas_y_Productos_de_Higiene_DomesticaVisitas de Seguimiento a las Certificaciones y/o ampliación de BPM Cosméticas.</v>
          </cell>
          <cell r="D153">
            <v>2014</v>
          </cell>
          <cell r="E153" t="str">
            <v>Dirección_de_Cosméticos_Aseo_Plaguicidas_y_Productos_de_Higiene_Domestica</v>
          </cell>
          <cell r="F153" t="str">
            <v>Visitas de Seguimiento a las Certificaciones y/o ampliación de BPM Cosméticas.</v>
          </cell>
          <cell r="G153" t="str">
            <v>Visitas de Seguimiento a las Certificaciones y/o ampliación de BPM Cosméticas.</v>
          </cell>
          <cell r="H153">
            <v>2</v>
          </cell>
          <cell r="I153">
            <v>8</v>
          </cell>
          <cell r="J153">
            <v>4</v>
          </cell>
          <cell r="K153">
            <v>0</v>
          </cell>
          <cell r="L153">
            <v>2</v>
          </cell>
          <cell r="M153">
            <v>1</v>
          </cell>
          <cell r="N153">
            <v>1</v>
          </cell>
          <cell r="O153">
            <v>0</v>
          </cell>
          <cell r="P153">
            <v>0</v>
          </cell>
          <cell r="Q153">
            <v>0</v>
          </cell>
          <cell r="R153">
            <v>2</v>
          </cell>
          <cell r="S153">
            <v>2</v>
          </cell>
          <cell r="T153">
            <v>0</v>
          </cell>
          <cell r="U153">
            <v>0</v>
          </cell>
          <cell r="V153">
            <v>0</v>
          </cell>
        </row>
        <row r="154">
          <cell r="A154" t="str">
            <v>2014Dirección_de_Cosméticos_Aseo_Plaguicidas_y_Productos_de_Higiene_DomesticaVisitas de Acompañamiento Técnico en actividades relacionadas con IVC</v>
          </cell>
          <cell r="D154">
            <v>2014</v>
          </cell>
          <cell r="E154" t="str">
            <v>Dirección_de_Cosméticos_Aseo_Plaguicidas_y_Productos_de_Higiene_Domestica</v>
          </cell>
          <cell r="F154" t="str">
            <v>Visitas de Acompañamiento Técnico en actividades relacionadas con IVC</v>
          </cell>
          <cell r="G154" t="str">
            <v>Visitas de Acompañamiento Técnico en actividades relacionadas con IVC</v>
          </cell>
          <cell r="H154">
            <v>100</v>
          </cell>
          <cell r="I154">
            <v>109</v>
          </cell>
          <cell r="J154">
            <v>1.0900000000000001</v>
          </cell>
          <cell r="K154">
            <v>35</v>
          </cell>
          <cell r="L154">
            <v>6</v>
          </cell>
          <cell r="M154">
            <v>9</v>
          </cell>
          <cell r="N154">
            <v>4</v>
          </cell>
          <cell r="O154">
            <v>11</v>
          </cell>
          <cell r="P154">
            <v>16</v>
          </cell>
          <cell r="Q154">
            <v>4</v>
          </cell>
          <cell r="R154">
            <v>2</v>
          </cell>
          <cell r="S154">
            <v>6</v>
          </cell>
          <cell r="T154">
            <v>7</v>
          </cell>
          <cell r="U154">
            <v>9</v>
          </cell>
          <cell r="V154">
            <v>0</v>
          </cell>
        </row>
        <row r="155">
          <cell r="A155" t="str">
            <v>2014Dirección_de_Cosméticos_Aseo_Plaguicidas_y_Productos_de_Higiene_DomesticaCapacitaciónes Técnicas a entes territoriales y otros actores.</v>
          </cell>
          <cell r="D155">
            <v>2014</v>
          </cell>
          <cell r="E155" t="str">
            <v>Dirección_de_Cosméticos_Aseo_Plaguicidas_y_Productos_de_Higiene_Domestica</v>
          </cell>
          <cell r="F155" t="str">
            <v>Capacitaciónes Técnicas a entes territoriales y otros actores.</v>
          </cell>
          <cell r="G155" t="str">
            <v>Capacitaciónes Técnicas a entes territoriales y otros actores.</v>
          </cell>
          <cell r="H155">
            <v>13</v>
          </cell>
          <cell r="I155">
            <v>28</v>
          </cell>
          <cell r="J155">
            <v>2.1538461538461537</v>
          </cell>
          <cell r="K155">
            <v>0</v>
          </cell>
          <cell r="L155">
            <v>0</v>
          </cell>
          <cell r="M155">
            <v>1</v>
          </cell>
          <cell r="N155">
            <v>3</v>
          </cell>
          <cell r="O155">
            <v>0</v>
          </cell>
          <cell r="P155">
            <v>2</v>
          </cell>
          <cell r="Q155">
            <v>4</v>
          </cell>
          <cell r="R155">
            <v>9</v>
          </cell>
          <cell r="S155">
            <v>7</v>
          </cell>
          <cell r="T155">
            <v>1</v>
          </cell>
          <cell r="U155">
            <v>1</v>
          </cell>
          <cell r="V155">
            <v>0</v>
          </cell>
        </row>
        <row r="156">
          <cell r="A156" t="str">
            <v>2014Dirección_de_Cosméticos_Aseo_Plaguicidas_y_Productos_de_Higiene_DomesticaTramites asociados a registros sanitarios, permisos y notificaciones</v>
          </cell>
          <cell r="D156">
            <v>2014</v>
          </cell>
          <cell r="E156" t="str">
            <v>Dirección_de_Cosméticos_Aseo_Plaguicidas_y_Productos_de_Higiene_Domestica</v>
          </cell>
          <cell r="F156" t="str">
            <v>Tramites asociados a registros sanitarios, permisos y notificaciones</v>
          </cell>
          <cell r="G156" t="str">
            <v>Tramites asociados a registros sanitarios, permisos y notificaciones</v>
          </cell>
          <cell r="H156">
            <v>4000</v>
          </cell>
          <cell r="I156">
            <v>3812</v>
          </cell>
          <cell r="J156">
            <v>0.95299999999999996</v>
          </cell>
          <cell r="K156">
            <v>174</v>
          </cell>
          <cell r="L156">
            <v>328</v>
          </cell>
          <cell r="M156">
            <v>191</v>
          </cell>
          <cell r="N156">
            <v>255</v>
          </cell>
          <cell r="O156">
            <v>296</v>
          </cell>
          <cell r="P156">
            <v>267</v>
          </cell>
          <cell r="Q156">
            <v>550</v>
          </cell>
          <cell r="R156">
            <v>431</v>
          </cell>
          <cell r="S156">
            <v>478</v>
          </cell>
          <cell r="T156">
            <v>318</v>
          </cell>
          <cell r="U156">
            <v>339</v>
          </cell>
          <cell r="V156">
            <v>185</v>
          </cell>
        </row>
        <row r="157">
          <cell r="A157" t="str">
            <v>2014Dirección_de_Operaciones_SanitariasVisitas de IVC a Bancos de Sangre y Puestos de Control.</v>
          </cell>
          <cell r="B157">
            <v>0</v>
          </cell>
          <cell r="C157">
            <v>0</v>
          </cell>
          <cell r="D157">
            <v>2014</v>
          </cell>
          <cell r="E157" t="str">
            <v>Dirección_de_Operaciones_Sanitarias</v>
          </cell>
          <cell r="F157" t="str">
            <v>Visitas de IVC a Bancos de Sangre y Puestos de Control.</v>
          </cell>
          <cell r="G157" t="str">
            <v>Visitas de IVC a Bancos de Sangre y Puestos de Control.</v>
          </cell>
          <cell r="H157">
            <v>134</v>
          </cell>
          <cell r="I157">
            <v>148</v>
          </cell>
          <cell r="J157">
            <v>1.1044776119402986</v>
          </cell>
          <cell r="K157">
            <v>7</v>
          </cell>
          <cell r="L157">
            <v>15</v>
          </cell>
          <cell r="M157">
            <v>13</v>
          </cell>
          <cell r="N157">
            <v>13</v>
          </cell>
          <cell r="O157">
            <v>7</v>
          </cell>
          <cell r="P157">
            <v>13</v>
          </cell>
          <cell r="Q157">
            <v>16</v>
          </cell>
          <cell r="R157">
            <v>11</v>
          </cell>
          <cell r="S157">
            <v>15</v>
          </cell>
          <cell r="T157">
            <v>14</v>
          </cell>
          <cell r="U157">
            <v>13</v>
          </cell>
          <cell r="V157">
            <v>11</v>
          </cell>
        </row>
        <row r="158">
          <cell r="A158" t="str">
            <v xml:space="preserve">2014Dirección_de_Operaciones_SanitariasVisitas de IVC Alimentos  Total realizadas. </v>
          </cell>
          <cell r="B158">
            <v>0</v>
          </cell>
          <cell r="C158">
            <v>0</v>
          </cell>
          <cell r="D158">
            <v>2014</v>
          </cell>
          <cell r="E158" t="str">
            <v>Dirección_de_Operaciones_Sanitarias</v>
          </cell>
          <cell r="F158" t="str">
            <v xml:space="preserve">Visitas de IVC Alimentos  Total realizadas. </v>
          </cell>
          <cell r="G158" t="str">
            <v xml:space="preserve">Visitas de IVC Alimentos  Total realizadas. </v>
          </cell>
          <cell r="H158">
            <v>8303</v>
          </cell>
          <cell r="I158">
            <v>11547</v>
          </cell>
          <cell r="J158">
            <v>1.3907021558472841</v>
          </cell>
          <cell r="K158">
            <v>927</v>
          </cell>
          <cell r="L158">
            <v>1369</v>
          </cell>
          <cell r="M158">
            <v>1123</v>
          </cell>
          <cell r="N158">
            <v>930</v>
          </cell>
          <cell r="O158">
            <v>1048</v>
          </cell>
          <cell r="P158">
            <v>1012</v>
          </cell>
          <cell r="Q158">
            <v>877</v>
          </cell>
          <cell r="R158">
            <v>773</v>
          </cell>
          <cell r="S158">
            <v>977</v>
          </cell>
          <cell r="T158">
            <v>930</v>
          </cell>
          <cell r="U158">
            <v>932</v>
          </cell>
          <cell r="V158">
            <v>649</v>
          </cell>
        </row>
        <row r="159">
          <cell r="A159" t="str">
            <v xml:space="preserve">2014Dirección_de_Operaciones_SanitariasVisitas de IVC Alimentos  Efectivas realizadas. </v>
          </cell>
          <cell r="B159">
            <v>0</v>
          </cell>
          <cell r="C159">
            <v>0</v>
          </cell>
          <cell r="D159">
            <v>2014</v>
          </cell>
          <cell r="E159" t="str">
            <v>Dirección_de_Operaciones_Sanitarias</v>
          </cell>
          <cell r="F159" t="str">
            <v xml:space="preserve">Visitas de IVC Alimentos  Efectivas realizadas. </v>
          </cell>
          <cell r="G159" t="str">
            <v xml:space="preserve">Visitas de IVC Alimentos  Efectivas realizadas. </v>
          </cell>
          <cell r="H159">
            <v>8303</v>
          </cell>
          <cell r="I159">
            <v>7361</v>
          </cell>
          <cell r="J159">
            <v>0.8865470311935445</v>
          </cell>
          <cell r="K159">
            <v>532</v>
          </cell>
          <cell r="L159">
            <v>858</v>
          </cell>
          <cell r="M159">
            <v>738</v>
          </cell>
          <cell r="N159">
            <v>529</v>
          </cell>
          <cell r="O159">
            <v>635</v>
          </cell>
          <cell r="P159">
            <v>623</v>
          </cell>
          <cell r="Q159">
            <v>599</v>
          </cell>
          <cell r="R159">
            <v>530</v>
          </cell>
          <cell r="S159">
            <v>665</v>
          </cell>
          <cell r="T159">
            <v>633</v>
          </cell>
          <cell r="U159">
            <v>606</v>
          </cell>
          <cell r="V159">
            <v>413</v>
          </cell>
        </row>
        <row r="160">
          <cell r="A160" t="str">
            <v xml:space="preserve">2014Dirección_de_Operaciones_SanitariasVisitas de IVC Alimentos  No Efectivas realizadas. </v>
          </cell>
          <cell r="B160">
            <v>0</v>
          </cell>
          <cell r="C160">
            <v>0</v>
          </cell>
          <cell r="D160">
            <v>2014</v>
          </cell>
          <cell r="E160" t="str">
            <v>Dirección_de_Operaciones_Sanitarias</v>
          </cell>
          <cell r="F160" t="str">
            <v xml:space="preserve">Visitas de IVC Alimentos  No Efectivas realizadas. </v>
          </cell>
          <cell r="G160" t="str">
            <v xml:space="preserve">Visitas de IVC Alimentos  No Efectivas realizadas. </v>
          </cell>
          <cell r="H160">
            <v>8303</v>
          </cell>
          <cell r="I160">
            <v>2494</v>
          </cell>
          <cell r="J160">
            <v>0.30037335902685774</v>
          </cell>
          <cell r="K160">
            <v>395</v>
          </cell>
          <cell r="L160">
            <v>511</v>
          </cell>
          <cell r="M160">
            <v>385</v>
          </cell>
          <cell r="N160">
            <v>401</v>
          </cell>
          <cell r="O160">
            <v>413</v>
          </cell>
          <cell r="P160">
            <v>389</v>
          </cell>
          <cell r="Q160">
            <v>0</v>
          </cell>
          <cell r="R160">
            <v>0</v>
          </cell>
          <cell r="S160">
            <v>0</v>
          </cell>
          <cell r="T160">
            <v>0</v>
          </cell>
          <cell r="U160">
            <v>0</v>
          </cell>
          <cell r="V160">
            <v>0</v>
          </cell>
        </row>
        <row r="161">
          <cell r="A161" t="str">
            <v xml:space="preserve">2014Dirección_de_Operaciones_SanitariasVisitas de IVC Alimentos  que No Generan Concepto realizadas. </v>
          </cell>
          <cell r="B161">
            <v>0</v>
          </cell>
          <cell r="C161">
            <v>0</v>
          </cell>
          <cell r="D161">
            <v>2014</v>
          </cell>
          <cell r="E161" t="str">
            <v>Dirección_de_Operaciones_Sanitarias</v>
          </cell>
          <cell r="F161" t="str">
            <v xml:space="preserve">Visitas de IVC Alimentos  que No Generan Concepto realizadas. </v>
          </cell>
          <cell r="G161" t="str">
            <v xml:space="preserve">Visitas de IVC Alimentos  que No Generan Concepto realizadas. </v>
          </cell>
          <cell r="H161">
            <v>8303</v>
          </cell>
          <cell r="I161">
            <v>1692</v>
          </cell>
          <cell r="J161">
            <v>0.20378176562688186</v>
          </cell>
          <cell r="K161">
            <v>0</v>
          </cell>
          <cell r="L161">
            <v>0</v>
          </cell>
          <cell r="M161">
            <v>0</v>
          </cell>
          <cell r="N161">
            <v>0</v>
          </cell>
          <cell r="O161">
            <v>0</v>
          </cell>
          <cell r="P161">
            <v>0</v>
          </cell>
          <cell r="Q161">
            <v>278</v>
          </cell>
          <cell r="R161">
            <v>243</v>
          </cell>
          <cell r="S161">
            <v>312</v>
          </cell>
          <cell r="T161">
            <v>297</v>
          </cell>
          <cell r="U161">
            <v>326</v>
          </cell>
          <cell r="V161">
            <v>236</v>
          </cell>
        </row>
        <row r="162">
          <cell r="A162" t="str">
            <v xml:space="preserve">2014Dirección_de_Operaciones_SanitariasVisitas de IVC Cosmeticos  realizadas. </v>
          </cell>
          <cell r="B162">
            <v>0</v>
          </cell>
          <cell r="C162">
            <v>0</v>
          </cell>
          <cell r="D162">
            <v>2014</v>
          </cell>
          <cell r="E162" t="str">
            <v>Dirección_de_Operaciones_Sanitarias</v>
          </cell>
          <cell r="F162" t="str">
            <v xml:space="preserve">Visitas de IVC Cosmeticos  realizadas. </v>
          </cell>
          <cell r="G162" t="str">
            <v xml:space="preserve">Visitas de IVC Cosmeticos  realizadas. </v>
          </cell>
          <cell r="H162">
            <v>400</v>
          </cell>
          <cell r="I162">
            <v>533</v>
          </cell>
          <cell r="J162">
            <v>1.3325</v>
          </cell>
          <cell r="K162">
            <v>59</v>
          </cell>
          <cell r="L162">
            <v>52</v>
          </cell>
          <cell r="M162">
            <v>70</v>
          </cell>
          <cell r="N162">
            <v>26</v>
          </cell>
          <cell r="O162">
            <v>28</v>
          </cell>
          <cell r="P162">
            <v>76</v>
          </cell>
          <cell r="Q162">
            <v>45</v>
          </cell>
          <cell r="R162">
            <v>35</v>
          </cell>
          <cell r="S162">
            <v>40</v>
          </cell>
          <cell r="T162">
            <v>45</v>
          </cell>
          <cell r="U162">
            <v>38</v>
          </cell>
          <cell r="V162">
            <v>19</v>
          </cell>
        </row>
        <row r="163">
          <cell r="A163" t="str">
            <v xml:space="preserve">2014Dirección_de_Operaciones_SanitariasVisitas de IVC Dispositivos realizadas. </v>
          </cell>
          <cell r="B163">
            <v>0</v>
          </cell>
          <cell r="C163">
            <v>0</v>
          </cell>
          <cell r="D163">
            <v>2014</v>
          </cell>
          <cell r="E163" t="str">
            <v>Dirección_de_Operaciones_Sanitarias</v>
          </cell>
          <cell r="F163" t="str">
            <v xml:space="preserve">Visitas de IVC Dispositivos realizadas. </v>
          </cell>
          <cell r="G163" t="str">
            <v xml:space="preserve">Visitas de IVC Dispositivos realizadas. </v>
          </cell>
          <cell r="H163">
            <v>908</v>
          </cell>
          <cell r="I163">
            <v>909</v>
          </cell>
          <cell r="J163">
            <v>1.001101321585903</v>
          </cell>
          <cell r="K163">
            <v>34</v>
          </cell>
          <cell r="L163">
            <v>67</v>
          </cell>
          <cell r="M163">
            <v>117</v>
          </cell>
          <cell r="N163">
            <v>53</v>
          </cell>
          <cell r="O163">
            <v>74</v>
          </cell>
          <cell r="P163">
            <v>79</v>
          </cell>
          <cell r="Q163">
            <v>105</v>
          </cell>
          <cell r="R163">
            <v>109</v>
          </cell>
          <cell r="S163">
            <v>86</v>
          </cell>
          <cell r="T163">
            <v>73</v>
          </cell>
          <cell r="U163">
            <v>76</v>
          </cell>
          <cell r="V163">
            <v>36</v>
          </cell>
        </row>
        <row r="164">
          <cell r="A164" t="str">
            <v xml:space="preserve">2014Dirección_de_Operaciones_SanitariasVisitas de IVC Medicamentos realizadas. </v>
          </cell>
          <cell r="B164">
            <v>0</v>
          </cell>
          <cell r="C164">
            <v>0</v>
          </cell>
          <cell r="D164">
            <v>2014</v>
          </cell>
          <cell r="E164" t="str">
            <v>Dirección_de_Operaciones_Sanitarias</v>
          </cell>
          <cell r="F164" t="str">
            <v xml:space="preserve">Visitas de IVC Medicamentos realizadas. </v>
          </cell>
          <cell r="G164" t="str">
            <v xml:space="preserve">Visitas de IVC Medicamentos realizadas. </v>
          </cell>
          <cell r="H164">
            <v>690</v>
          </cell>
          <cell r="I164">
            <v>697</v>
          </cell>
          <cell r="J164">
            <v>1.010144927536232</v>
          </cell>
          <cell r="K164">
            <v>81</v>
          </cell>
          <cell r="L164">
            <v>50</v>
          </cell>
          <cell r="M164">
            <v>47</v>
          </cell>
          <cell r="N164">
            <v>59</v>
          </cell>
          <cell r="O164">
            <v>47</v>
          </cell>
          <cell r="P164">
            <v>41</v>
          </cell>
          <cell r="Q164">
            <v>86</v>
          </cell>
          <cell r="R164">
            <v>94</v>
          </cell>
          <cell r="S164">
            <v>64</v>
          </cell>
          <cell r="T164">
            <v>60</v>
          </cell>
          <cell r="U164">
            <v>51</v>
          </cell>
          <cell r="V164">
            <v>17</v>
          </cell>
        </row>
        <row r="165">
          <cell r="A165" t="str">
            <v>2014Dirección_de_Operaciones_SanitariasVisitas de IVC Plantas de Beneficio Animal de Desposte y Desprese Total</v>
          </cell>
          <cell r="B165">
            <v>0</v>
          </cell>
          <cell r="C165">
            <v>0</v>
          </cell>
          <cell r="D165">
            <v>2014</v>
          </cell>
          <cell r="E165" t="str">
            <v>Dirección_de_Operaciones_Sanitarias</v>
          </cell>
          <cell r="F165" t="str">
            <v>Visitas de IVC Plantas de Beneficio Animal de Desposte y Desprese Total</v>
          </cell>
          <cell r="G165" t="str">
            <v>Visitas de IVC Plantas de Beneficio Animal de Desposte y Desprese Total</v>
          </cell>
          <cell r="H165">
            <v>1334</v>
          </cell>
          <cell r="I165">
            <v>1757</v>
          </cell>
          <cell r="J165">
            <v>1.3170914542728636</v>
          </cell>
          <cell r="K165">
            <v>59</v>
          </cell>
          <cell r="L165">
            <v>142</v>
          </cell>
          <cell r="M165">
            <v>182</v>
          </cell>
          <cell r="N165">
            <v>135</v>
          </cell>
          <cell r="O165">
            <v>192</v>
          </cell>
          <cell r="P165">
            <v>139</v>
          </cell>
          <cell r="Q165">
            <v>162</v>
          </cell>
          <cell r="R165">
            <v>123</v>
          </cell>
          <cell r="S165">
            <v>198</v>
          </cell>
          <cell r="T165">
            <v>176</v>
          </cell>
          <cell r="U165">
            <v>159</v>
          </cell>
          <cell r="V165">
            <v>90</v>
          </cell>
        </row>
        <row r="166">
          <cell r="A166" t="str">
            <v>2014Dirección_de_Operaciones_SanitariasVisitas de IVC Plantas de Beneficio Animal de Desposte y Desprese Efectivas</v>
          </cell>
          <cell r="B166">
            <v>0</v>
          </cell>
          <cell r="C166">
            <v>0</v>
          </cell>
          <cell r="D166">
            <v>2014</v>
          </cell>
          <cell r="E166" t="str">
            <v>Dirección_de_Operaciones_Sanitarias</v>
          </cell>
          <cell r="F166" t="str">
            <v>Visitas de IVC Plantas de Beneficio Animal de Desposte y Desprese Efectivas</v>
          </cell>
          <cell r="G166" t="str">
            <v>Visitas de IVC Plantas de Beneficio Animal de Desposte y Desprese Efectivas</v>
          </cell>
          <cell r="H166">
            <v>1334</v>
          </cell>
          <cell r="I166">
            <v>1561</v>
          </cell>
          <cell r="J166">
            <v>1.1701649175412294</v>
          </cell>
          <cell r="K166">
            <v>41</v>
          </cell>
          <cell r="L166">
            <v>124</v>
          </cell>
          <cell r="M166">
            <v>168</v>
          </cell>
          <cell r="N166">
            <v>113</v>
          </cell>
          <cell r="O166">
            <v>170</v>
          </cell>
          <cell r="P166">
            <v>116</v>
          </cell>
          <cell r="Q166">
            <v>142</v>
          </cell>
          <cell r="R166">
            <v>107</v>
          </cell>
          <cell r="S166">
            <v>182</v>
          </cell>
          <cell r="T166">
            <v>168</v>
          </cell>
          <cell r="U166">
            <v>152</v>
          </cell>
          <cell r="V166">
            <v>78</v>
          </cell>
        </row>
        <row r="167">
          <cell r="A167" t="str">
            <v>2014Dirección_de_Operaciones_SanitariasVisitas de IVC Plantas de Beneficio Animal de Desposte y Desprese No Efectivas</v>
          </cell>
          <cell r="B167">
            <v>0</v>
          </cell>
          <cell r="C167">
            <v>0</v>
          </cell>
          <cell r="D167">
            <v>2014</v>
          </cell>
          <cell r="E167" t="str">
            <v>Dirección_de_Operaciones_Sanitarias</v>
          </cell>
          <cell r="F167" t="str">
            <v>Visitas de IVC Plantas de Beneficio Animal de Desposte y Desprese No Efectivas</v>
          </cell>
          <cell r="G167" t="str">
            <v>Visitas de IVC Plantas de Beneficio Animal de Desposte y Desprese No Efectivas</v>
          </cell>
          <cell r="H167">
            <v>1334</v>
          </cell>
          <cell r="I167">
            <v>196</v>
          </cell>
          <cell r="J167">
            <v>0.14692653673163419</v>
          </cell>
          <cell r="K167">
            <v>18</v>
          </cell>
          <cell r="L167">
            <v>18</v>
          </cell>
          <cell r="M167">
            <v>14</v>
          </cell>
          <cell r="N167">
            <v>22</v>
          </cell>
          <cell r="O167">
            <v>22</v>
          </cell>
          <cell r="P167">
            <v>23</v>
          </cell>
          <cell r="Q167">
            <v>20</v>
          </cell>
          <cell r="R167">
            <v>16</v>
          </cell>
          <cell r="S167">
            <v>16</v>
          </cell>
          <cell r="T167">
            <v>8</v>
          </cell>
          <cell r="U167">
            <v>7</v>
          </cell>
          <cell r="V167">
            <v>12</v>
          </cell>
        </row>
        <row r="168">
          <cell r="A168" t="str">
            <v>2014Dirección_de_Operaciones_SanitariasMuestras ALIMENTOS Tomadas</v>
          </cell>
          <cell r="B168">
            <v>0</v>
          </cell>
          <cell r="C168">
            <v>0</v>
          </cell>
          <cell r="D168">
            <v>2014</v>
          </cell>
          <cell r="E168" t="str">
            <v>Dirección_de_Operaciones_Sanitarias</v>
          </cell>
          <cell r="F168" t="str">
            <v>Muestras ALIMENTOS Tomadas</v>
          </cell>
          <cell r="G168" t="str">
            <v>Muestras ALIMENTOS Tomadas</v>
          </cell>
          <cell r="H168">
            <v>5863</v>
          </cell>
          <cell r="I168">
            <v>5219</v>
          </cell>
          <cell r="J168">
            <v>0.89015862186593897</v>
          </cell>
          <cell r="K168">
            <v>84</v>
          </cell>
          <cell r="L168">
            <v>57</v>
          </cell>
          <cell r="M168">
            <v>148</v>
          </cell>
          <cell r="N168">
            <v>189</v>
          </cell>
          <cell r="O168">
            <v>277</v>
          </cell>
          <cell r="P168">
            <v>87</v>
          </cell>
          <cell r="Q168">
            <v>742</v>
          </cell>
          <cell r="R168">
            <v>782</v>
          </cell>
          <cell r="S168">
            <v>739</v>
          </cell>
          <cell r="T168">
            <v>655</v>
          </cell>
          <cell r="U168">
            <v>314</v>
          </cell>
          <cell r="V168">
            <v>1145</v>
          </cell>
        </row>
        <row r="169">
          <cell r="A169" t="str">
            <v>2014Dirección_de_Operaciones_SanitariasMuestras COSMETICOS Tomadas</v>
          </cell>
          <cell r="B169">
            <v>0</v>
          </cell>
          <cell r="C169">
            <v>0</v>
          </cell>
          <cell r="D169">
            <v>2014</v>
          </cell>
          <cell r="E169" t="str">
            <v>Dirección_de_Operaciones_Sanitarias</v>
          </cell>
          <cell r="F169" t="str">
            <v>Muestras COSMETICOS Tomadas</v>
          </cell>
          <cell r="G169" t="str">
            <v>Muestras COSMETICOS Tomadas</v>
          </cell>
          <cell r="H169">
            <v>40</v>
          </cell>
          <cell r="I169">
            <v>35</v>
          </cell>
          <cell r="J169">
            <v>0.875</v>
          </cell>
          <cell r="K169">
            <v>0</v>
          </cell>
          <cell r="L169">
            <v>0</v>
          </cell>
          <cell r="M169">
            <v>1</v>
          </cell>
          <cell r="N169">
            <v>5</v>
          </cell>
          <cell r="O169">
            <v>1</v>
          </cell>
          <cell r="P169">
            <v>9</v>
          </cell>
          <cell r="Q169">
            <v>17</v>
          </cell>
          <cell r="R169">
            <v>0</v>
          </cell>
          <cell r="S169">
            <v>0</v>
          </cell>
          <cell r="T169">
            <v>0</v>
          </cell>
          <cell r="U169">
            <v>2</v>
          </cell>
          <cell r="V169">
            <v>0</v>
          </cell>
        </row>
        <row r="170">
          <cell r="A170" t="str">
            <v>2014Dirección_de_Operaciones_SanitariasMuestras DISPOSITIVOS Tomadas</v>
          </cell>
          <cell r="B170">
            <v>0</v>
          </cell>
          <cell r="C170">
            <v>0</v>
          </cell>
          <cell r="D170">
            <v>2014</v>
          </cell>
          <cell r="E170" t="str">
            <v>Dirección_de_Operaciones_Sanitarias</v>
          </cell>
          <cell r="F170" t="str">
            <v>Muestras DISPOSITIVOS Tomadas</v>
          </cell>
          <cell r="G170" t="str">
            <v>Muestras DISPOSITIVOS Tomadas</v>
          </cell>
          <cell r="H170">
            <v>50</v>
          </cell>
          <cell r="I170">
            <v>50</v>
          </cell>
          <cell r="J170">
            <v>1</v>
          </cell>
          <cell r="K170">
            <v>0</v>
          </cell>
          <cell r="L170">
            <v>0</v>
          </cell>
          <cell r="M170">
            <v>0</v>
          </cell>
          <cell r="N170">
            <v>3</v>
          </cell>
          <cell r="O170">
            <v>4</v>
          </cell>
          <cell r="P170">
            <v>3</v>
          </cell>
          <cell r="Q170">
            <v>3</v>
          </cell>
          <cell r="R170">
            <v>3</v>
          </cell>
          <cell r="S170">
            <v>23</v>
          </cell>
          <cell r="T170">
            <v>4</v>
          </cell>
          <cell r="U170">
            <v>7</v>
          </cell>
          <cell r="V170">
            <v>0</v>
          </cell>
        </row>
        <row r="171">
          <cell r="A171" t="str">
            <v>2014Dirección_de_Operaciones_SanitariasMuestras MEDICAMENTOS Tomadas</v>
          </cell>
          <cell r="B171">
            <v>0</v>
          </cell>
          <cell r="C171">
            <v>0</v>
          </cell>
          <cell r="D171">
            <v>2014</v>
          </cell>
          <cell r="E171" t="str">
            <v>Dirección_de_Operaciones_Sanitarias</v>
          </cell>
          <cell r="F171" t="str">
            <v>Muestras MEDICAMENTOS Tomadas</v>
          </cell>
          <cell r="G171" t="str">
            <v>Muestras MEDICAMENTOS Tomadas</v>
          </cell>
          <cell r="H171">
            <v>70</v>
          </cell>
          <cell r="I171">
            <v>51</v>
          </cell>
          <cell r="J171">
            <v>0.72857142857142854</v>
          </cell>
          <cell r="K171">
            <v>2</v>
          </cell>
          <cell r="L171">
            <v>3</v>
          </cell>
          <cell r="M171">
            <v>7</v>
          </cell>
          <cell r="N171">
            <v>8</v>
          </cell>
          <cell r="O171">
            <v>4</v>
          </cell>
          <cell r="P171">
            <v>5</v>
          </cell>
          <cell r="Q171">
            <v>1</v>
          </cell>
          <cell r="R171">
            <v>2</v>
          </cell>
          <cell r="S171">
            <v>2</v>
          </cell>
          <cell r="T171">
            <v>4</v>
          </cell>
          <cell r="U171">
            <v>10</v>
          </cell>
          <cell r="V171">
            <v>3</v>
          </cell>
        </row>
        <row r="172">
          <cell r="A172" t="str">
            <v>2014Dirección_de_Operaciones_SanitariasMuestras DEMUESTRA DE LA CALIDAD</v>
          </cell>
          <cell r="B172">
            <v>0</v>
          </cell>
          <cell r="C172">
            <v>0</v>
          </cell>
          <cell r="D172">
            <v>2014</v>
          </cell>
          <cell r="E172" t="str">
            <v>Dirección_de_Operaciones_Sanitarias</v>
          </cell>
          <cell r="F172" t="str">
            <v>Muestras DEMUESTRA DE LA CALIDAD</v>
          </cell>
          <cell r="G172" t="str">
            <v>Muestras DEMUESTRA DE LA CALIDAD</v>
          </cell>
          <cell r="H172">
            <v>13</v>
          </cell>
          <cell r="I172">
            <v>12</v>
          </cell>
          <cell r="J172">
            <v>0.92307692307692313</v>
          </cell>
          <cell r="K172">
            <v>0</v>
          </cell>
          <cell r="L172">
            <v>0</v>
          </cell>
          <cell r="M172">
            <v>0</v>
          </cell>
          <cell r="N172">
            <v>0</v>
          </cell>
          <cell r="O172">
            <v>9</v>
          </cell>
          <cell r="P172">
            <v>0</v>
          </cell>
          <cell r="Q172">
            <v>0</v>
          </cell>
          <cell r="R172">
            <v>0</v>
          </cell>
          <cell r="S172">
            <v>1</v>
          </cell>
          <cell r="T172">
            <v>0</v>
          </cell>
          <cell r="U172">
            <v>2</v>
          </cell>
          <cell r="V172">
            <v>0</v>
          </cell>
        </row>
        <row r="173">
          <cell r="A173" t="str">
            <v xml:space="preserve">2014Dirección_de_Operaciones_SanitariasCIIS expedidos </v>
          </cell>
          <cell r="B173">
            <v>0</v>
          </cell>
          <cell r="C173">
            <v>0</v>
          </cell>
          <cell r="D173">
            <v>2014</v>
          </cell>
          <cell r="E173" t="str">
            <v>Dirección_de_Operaciones_Sanitarias</v>
          </cell>
          <cell r="F173" t="str">
            <v xml:space="preserve">CIIS expedidos </v>
          </cell>
          <cell r="G173" t="str">
            <v xml:space="preserve">CIIS expedidos </v>
          </cell>
          <cell r="H173">
            <v>25272</v>
          </cell>
          <cell r="I173">
            <v>54285</v>
          </cell>
          <cell r="J173">
            <v>2.1480294396961064</v>
          </cell>
          <cell r="K173">
            <v>4012</v>
          </cell>
          <cell r="L173">
            <v>4116</v>
          </cell>
          <cell r="M173">
            <v>4095</v>
          </cell>
          <cell r="N173">
            <v>4614</v>
          </cell>
          <cell r="O173">
            <v>4435</v>
          </cell>
          <cell r="P173">
            <v>4000</v>
          </cell>
          <cell r="Q173">
            <v>4914</v>
          </cell>
          <cell r="R173">
            <v>4493</v>
          </cell>
          <cell r="S173">
            <v>4832</v>
          </cell>
          <cell r="T173">
            <v>4713</v>
          </cell>
          <cell r="U173">
            <v>4977</v>
          </cell>
          <cell r="V173">
            <v>5084</v>
          </cell>
        </row>
        <row r="174">
          <cell r="A174" t="str">
            <v>2014Dirección_de_Operaciones_SanitariasEmisión de concepto sanitario de licencias de importación solicitadas ante el VUCE.</v>
          </cell>
          <cell r="B174">
            <v>0</v>
          </cell>
          <cell r="C174">
            <v>0</v>
          </cell>
          <cell r="D174">
            <v>2014</v>
          </cell>
          <cell r="E174" t="str">
            <v>Dirección_de_Operaciones_Sanitarias</v>
          </cell>
          <cell r="F174" t="str">
            <v>Emisión de concepto sanitario de licencias de importación solicitadas ante el VUCE.</v>
          </cell>
          <cell r="G174" t="str">
            <v>Emisión de concepto sanitario de licencias de importación solicitadas ante el VUCE.</v>
          </cell>
          <cell r="H174">
            <v>51312</v>
          </cell>
          <cell r="I174">
            <v>109206</v>
          </cell>
          <cell r="J174">
            <v>2.1282740879326472</v>
          </cell>
          <cell r="K174">
            <v>7747</v>
          </cell>
          <cell r="L174">
            <v>8204</v>
          </cell>
          <cell r="M174">
            <v>8284</v>
          </cell>
          <cell r="N174">
            <v>9398</v>
          </cell>
          <cell r="O174">
            <v>9465</v>
          </cell>
          <cell r="P174">
            <v>8214</v>
          </cell>
          <cell r="Q174">
            <v>11028</v>
          </cell>
          <cell r="R174">
            <v>8372</v>
          </cell>
          <cell r="S174">
            <v>10045</v>
          </cell>
          <cell r="T174">
            <v>9250</v>
          </cell>
          <cell r="U174">
            <v>9365</v>
          </cell>
          <cell r="V174">
            <v>9834</v>
          </cell>
        </row>
        <row r="175">
          <cell r="A175" t="str">
            <v>2014Dirección_de_Operaciones_SanitariasEmisión de concepto sanitario de autorizaciones de importación y exportación radicadas ante el INVIMA.</v>
          </cell>
          <cell r="B175">
            <v>0</v>
          </cell>
          <cell r="C175">
            <v>0</v>
          </cell>
          <cell r="D175">
            <v>2014</v>
          </cell>
          <cell r="E175" t="str">
            <v>Dirección_de_Operaciones_Sanitarias</v>
          </cell>
          <cell r="F175" t="str">
            <v>Emisión de concepto sanitario de autorizaciones de importación y exportación radicadas ante el INVIMA.</v>
          </cell>
          <cell r="G175" t="str">
            <v>Emisión de concepto sanitario de autorizaciones de importación y exportación radicadas ante el INVIMA.</v>
          </cell>
          <cell r="H175">
            <v>1446</v>
          </cell>
          <cell r="I175">
            <v>2974</v>
          </cell>
          <cell r="J175">
            <v>2.0567081604426001</v>
          </cell>
          <cell r="K175">
            <v>235</v>
          </cell>
          <cell r="L175">
            <v>236</v>
          </cell>
          <cell r="M175">
            <v>266</v>
          </cell>
          <cell r="N175">
            <v>240</v>
          </cell>
          <cell r="O175">
            <v>291</v>
          </cell>
          <cell r="P175">
            <v>178</v>
          </cell>
          <cell r="Q175">
            <v>335</v>
          </cell>
          <cell r="R175">
            <v>219</v>
          </cell>
          <cell r="S175">
            <v>268</v>
          </cell>
          <cell r="T175">
            <v>264</v>
          </cell>
          <cell r="U175">
            <v>178</v>
          </cell>
          <cell r="V175">
            <v>264</v>
          </cell>
        </row>
        <row r="176">
          <cell r="A176" t="str">
            <v>2014Dirección_de_Responsabilidad_SanitariaActos Adminisitrativos proferidos por procesos</v>
          </cell>
          <cell r="D176">
            <v>2014</v>
          </cell>
          <cell r="E176" t="str">
            <v>Dirección_de_Responsabilidad_Sanitaria</v>
          </cell>
          <cell r="F176" t="str">
            <v>Actos Adminisitrativos proferidos por procesos</v>
          </cell>
          <cell r="G176" t="str">
            <v>Actos Adminisitrativos proferidos por procesos</v>
          </cell>
          <cell r="H176">
            <v>3856</v>
          </cell>
          <cell r="I176">
            <v>7100</v>
          </cell>
          <cell r="J176">
            <v>1.8412863070539418</v>
          </cell>
          <cell r="K176">
            <v>410</v>
          </cell>
          <cell r="L176">
            <v>448</v>
          </cell>
          <cell r="M176">
            <v>828</v>
          </cell>
          <cell r="N176">
            <v>589</v>
          </cell>
          <cell r="O176">
            <v>612</v>
          </cell>
          <cell r="P176">
            <v>422</v>
          </cell>
          <cell r="Q176">
            <v>577</v>
          </cell>
          <cell r="R176">
            <v>521</v>
          </cell>
          <cell r="S176">
            <v>838</v>
          </cell>
          <cell r="T176">
            <v>771</v>
          </cell>
          <cell r="U176">
            <v>652</v>
          </cell>
          <cell r="V176">
            <v>432</v>
          </cell>
        </row>
        <row r="177">
          <cell r="A177" t="str">
            <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row>
        <row r="178">
          <cell r="A178" t="str">
            <v>2013Dirección_de_Alimentos_y_BebidasCertificaciones BPM (Buenas Practicas de Manufactura) expedidas.</v>
          </cell>
          <cell r="D178">
            <v>2013</v>
          </cell>
          <cell r="E178" t="str">
            <v>Dirección_de_Alimentos_y_Bebidas</v>
          </cell>
          <cell r="F178" t="str">
            <v>Certificaciones BPM (Buenas Practicas de Manufactura) expedidas.</v>
          </cell>
          <cell r="G178">
            <v>0</v>
          </cell>
          <cell r="H178">
            <v>15</v>
          </cell>
          <cell r="I178">
            <v>10</v>
          </cell>
          <cell r="J178">
            <v>0.66666666666666663</v>
          </cell>
          <cell r="K178">
            <v>0</v>
          </cell>
          <cell r="L178">
            <v>1</v>
          </cell>
          <cell r="M178">
            <v>2</v>
          </cell>
          <cell r="N178">
            <v>1</v>
          </cell>
          <cell r="O178">
            <v>0</v>
          </cell>
          <cell r="P178">
            <v>0</v>
          </cell>
          <cell r="Q178">
            <v>1</v>
          </cell>
          <cell r="R178">
            <v>1</v>
          </cell>
          <cell r="S178">
            <v>2</v>
          </cell>
          <cell r="T178">
            <v>0</v>
          </cell>
          <cell r="U178">
            <v>1</v>
          </cell>
          <cell r="V178">
            <v>1</v>
          </cell>
        </row>
        <row r="179">
          <cell r="A179" t="str">
            <v>2013Dirección_de_Alimentos_y_BebidasCertificaciones HACCP expedidas.</v>
          </cell>
          <cell r="D179">
            <v>2013</v>
          </cell>
          <cell r="E179" t="str">
            <v>Dirección_de_Alimentos_y_Bebidas</v>
          </cell>
          <cell r="F179" t="str">
            <v>Certificaciones HACCP expedidas.</v>
          </cell>
          <cell r="G179">
            <v>0</v>
          </cell>
          <cell r="H179">
            <v>45</v>
          </cell>
          <cell r="I179">
            <v>43</v>
          </cell>
          <cell r="J179">
            <v>0.9555555555555556</v>
          </cell>
          <cell r="K179">
            <v>0</v>
          </cell>
          <cell r="L179">
            <v>2</v>
          </cell>
          <cell r="M179">
            <v>3</v>
          </cell>
          <cell r="N179">
            <v>8</v>
          </cell>
          <cell r="O179">
            <v>5</v>
          </cell>
          <cell r="P179">
            <v>4</v>
          </cell>
          <cell r="Q179">
            <v>2</v>
          </cell>
          <cell r="R179">
            <v>3</v>
          </cell>
          <cell r="S179">
            <v>1</v>
          </cell>
          <cell r="T179">
            <v>3</v>
          </cell>
          <cell r="U179">
            <v>7</v>
          </cell>
          <cell r="V179">
            <v>5</v>
          </cell>
        </row>
        <row r="180">
          <cell r="A180" t="str">
            <v>2013Dirección_de_Alimentos_y_BebidasControl y Seguimiento Certificaciones BPM</v>
          </cell>
          <cell r="D180">
            <v>2013</v>
          </cell>
          <cell r="E180" t="str">
            <v>Dirección_de_Alimentos_y_Bebidas</v>
          </cell>
          <cell r="F180" t="str">
            <v>Control y Seguimiento Certificaciones BPM</v>
          </cell>
          <cell r="G180">
            <v>0</v>
          </cell>
          <cell r="H180">
            <v>23</v>
          </cell>
          <cell r="I180">
            <v>23</v>
          </cell>
          <cell r="J180">
            <v>1</v>
          </cell>
          <cell r="K180">
            <v>0</v>
          </cell>
          <cell r="L180">
            <v>2</v>
          </cell>
          <cell r="M180">
            <v>1</v>
          </cell>
          <cell r="N180">
            <v>4</v>
          </cell>
          <cell r="O180">
            <v>3</v>
          </cell>
          <cell r="P180">
            <v>1</v>
          </cell>
          <cell r="Q180">
            <v>3</v>
          </cell>
          <cell r="R180">
            <v>2</v>
          </cell>
          <cell r="S180">
            <v>1</v>
          </cell>
          <cell r="T180">
            <v>3</v>
          </cell>
          <cell r="U180">
            <v>3</v>
          </cell>
          <cell r="V180">
            <v>0</v>
          </cell>
        </row>
        <row r="181">
          <cell r="A181" t="str">
            <v>2013Dirección_de_Alimentos_y_BebidasControl y Seguimiento Certificaciones HACCP</v>
          </cell>
          <cell r="D181">
            <v>2013</v>
          </cell>
          <cell r="E181" t="str">
            <v>Dirección_de_Alimentos_y_Bebidas</v>
          </cell>
          <cell r="F181" t="str">
            <v>Control y Seguimiento Certificaciones HACCP</v>
          </cell>
          <cell r="G181">
            <v>0</v>
          </cell>
          <cell r="H181">
            <v>35</v>
          </cell>
          <cell r="I181">
            <v>30</v>
          </cell>
          <cell r="J181">
            <v>0.8571428571428571</v>
          </cell>
          <cell r="K181">
            <v>0</v>
          </cell>
          <cell r="L181">
            <v>0</v>
          </cell>
          <cell r="M181">
            <v>4</v>
          </cell>
          <cell r="N181">
            <v>4</v>
          </cell>
          <cell r="O181">
            <v>6</v>
          </cell>
          <cell r="P181">
            <v>3</v>
          </cell>
          <cell r="Q181">
            <v>2</v>
          </cell>
          <cell r="R181">
            <v>0</v>
          </cell>
          <cell r="S181">
            <v>3</v>
          </cell>
          <cell r="T181">
            <v>3</v>
          </cell>
          <cell r="U181">
            <v>4</v>
          </cell>
          <cell r="V181">
            <v>1</v>
          </cell>
        </row>
        <row r="182">
          <cell r="A182" t="str">
            <v>2013Dirección_de_Alimentos_y_BebidasRegistros Sanitarios, permisos y notificaciones Nuevos</v>
          </cell>
          <cell r="D182">
            <v>2013</v>
          </cell>
          <cell r="E182" t="str">
            <v>Dirección_de_Alimentos_y_Bebidas</v>
          </cell>
          <cell r="F182" t="str">
            <v>Registros Sanitarios, permisos y notificaciones Nuevos</v>
          </cell>
          <cell r="G182">
            <v>0</v>
          </cell>
          <cell r="H182">
            <v>3500</v>
          </cell>
          <cell r="I182">
            <v>4294</v>
          </cell>
          <cell r="J182">
            <v>1.2268571428571429</v>
          </cell>
          <cell r="K182">
            <v>252</v>
          </cell>
          <cell r="L182">
            <v>355</v>
          </cell>
          <cell r="M182">
            <v>313</v>
          </cell>
          <cell r="N182">
            <v>315</v>
          </cell>
          <cell r="O182">
            <v>291</v>
          </cell>
          <cell r="P182">
            <v>304</v>
          </cell>
          <cell r="Q182">
            <v>457</v>
          </cell>
          <cell r="R182">
            <v>378</v>
          </cell>
          <cell r="S182">
            <v>431</v>
          </cell>
          <cell r="T182">
            <v>391</v>
          </cell>
          <cell r="U182">
            <v>385</v>
          </cell>
          <cell r="V182">
            <v>422</v>
          </cell>
        </row>
        <row r="183">
          <cell r="A183" t="str">
            <v>2013Dirección_de_Alimentos_y_BebidasDocumentos Técnicos Públicados</v>
          </cell>
          <cell r="D183">
            <v>2013</v>
          </cell>
          <cell r="E183" t="str">
            <v>Dirección_de_Alimentos_y_Bebidas</v>
          </cell>
          <cell r="F183" t="str">
            <v>Documentos Técnicos Públicados</v>
          </cell>
          <cell r="G183">
            <v>0</v>
          </cell>
          <cell r="H183">
            <v>18</v>
          </cell>
          <cell r="I183">
            <v>18</v>
          </cell>
          <cell r="J183">
            <v>1</v>
          </cell>
          <cell r="K183">
            <v>0</v>
          </cell>
          <cell r="L183">
            <v>0</v>
          </cell>
          <cell r="M183">
            <v>0</v>
          </cell>
          <cell r="N183">
            <v>0</v>
          </cell>
          <cell r="O183">
            <v>1</v>
          </cell>
          <cell r="P183">
            <v>0</v>
          </cell>
          <cell r="Q183">
            <v>1</v>
          </cell>
          <cell r="R183">
            <v>1</v>
          </cell>
          <cell r="S183">
            <v>1</v>
          </cell>
          <cell r="T183">
            <v>6</v>
          </cell>
          <cell r="U183">
            <v>3</v>
          </cell>
          <cell r="V183">
            <v>5</v>
          </cell>
        </row>
        <row r="184">
          <cell r="A184" t="str">
            <v>2013Dirección_de_Alimentos_y_BebidasVisitas de Acompañamiento Técnico en actividades relacionadas con IVC</v>
          </cell>
          <cell r="D184">
            <v>2013</v>
          </cell>
          <cell r="E184" t="str">
            <v>Dirección_de_Alimentos_y_Bebidas</v>
          </cell>
          <cell r="F184" t="str">
            <v>Visitas de Acompañamiento Técnico en actividades relacionadas con IVC</v>
          </cell>
          <cell r="G184">
            <v>0</v>
          </cell>
          <cell r="H184">
            <v>66</v>
          </cell>
          <cell r="I184">
            <v>79</v>
          </cell>
          <cell r="J184">
            <v>1.196969696969697</v>
          </cell>
          <cell r="K184">
            <v>0</v>
          </cell>
          <cell r="L184">
            <v>2</v>
          </cell>
          <cell r="M184">
            <v>10</v>
          </cell>
          <cell r="N184">
            <v>1</v>
          </cell>
          <cell r="O184">
            <v>2</v>
          </cell>
          <cell r="P184">
            <v>6</v>
          </cell>
          <cell r="Q184">
            <v>4</v>
          </cell>
          <cell r="R184">
            <v>15</v>
          </cell>
          <cell r="S184">
            <v>10</v>
          </cell>
          <cell r="T184">
            <v>19</v>
          </cell>
          <cell r="U184">
            <v>9</v>
          </cell>
          <cell r="V184">
            <v>1</v>
          </cell>
        </row>
        <row r="185">
          <cell r="A185" t="str">
            <v>2013Dirección_de_Alimentos_y_BebidasAsistencia Técnica a entes territoriales y otros actores.</v>
          </cell>
          <cell r="D185">
            <v>2013</v>
          </cell>
          <cell r="E185" t="str">
            <v>Dirección_de_Alimentos_y_Bebidas</v>
          </cell>
          <cell r="F185" t="str">
            <v>Asistencia Técnica a entes territoriales y otros actores.</v>
          </cell>
          <cell r="G185">
            <v>0</v>
          </cell>
          <cell r="H185">
            <v>30</v>
          </cell>
          <cell r="I185">
            <v>50</v>
          </cell>
          <cell r="J185">
            <v>1.6666666666666667</v>
          </cell>
          <cell r="K185">
            <v>0</v>
          </cell>
          <cell r="L185">
            <v>0</v>
          </cell>
          <cell r="M185">
            <v>0</v>
          </cell>
          <cell r="N185">
            <v>4</v>
          </cell>
          <cell r="O185">
            <v>12</v>
          </cell>
          <cell r="P185">
            <v>7</v>
          </cell>
          <cell r="Q185">
            <v>1</v>
          </cell>
          <cell r="R185">
            <v>0</v>
          </cell>
          <cell r="S185">
            <v>6</v>
          </cell>
          <cell r="T185">
            <v>13</v>
          </cell>
          <cell r="U185">
            <v>5</v>
          </cell>
          <cell r="V185">
            <v>2</v>
          </cell>
        </row>
        <row r="186">
          <cell r="A186" t="str">
            <v>2013Dirección_de_Medicamentos_y_Productos_BiologicosCertificaciones BPM (Buenas Practicas de Manufactura) expedidas.</v>
          </cell>
          <cell r="D186">
            <v>2013</v>
          </cell>
          <cell r="E186" t="str">
            <v>Dirección_de_Medicamentos_y_Productos_Biologicos</v>
          </cell>
          <cell r="F186" t="str">
            <v>Certificaciones BPM (Buenas Practicas de Manufactura) expedidas.</v>
          </cell>
          <cell r="G186">
            <v>0</v>
          </cell>
          <cell r="H186">
            <v>130</v>
          </cell>
          <cell r="I186">
            <v>116</v>
          </cell>
          <cell r="J186">
            <v>0.89230769230769236</v>
          </cell>
          <cell r="K186">
            <v>4</v>
          </cell>
          <cell r="L186">
            <v>6</v>
          </cell>
          <cell r="M186">
            <v>11</v>
          </cell>
          <cell r="N186">
            <v>8</v>
          </cell>
          <cell r="O186">
            <v>12</v>
          </cell>
          <cell r="P186">
            <v>7</v>
          </cell>
          <cell r="Q186">
            <v>13</v>
          </cell>
          <cell r="R186">
            <v>15</v>
          </cell>
          <cell r="S186">
            <v>13</v>
          </cell>
          <cell r="T186">
            <v>12</v>
          </cell>
          <cell r="U186">
            <v>11</v>
          </cell>
          <cell r="V186">
            <v>4</v>
          </cell>
        </row>
        <row r="187">
          <cell r="A187" t="str">
            <v>2013Dirección_de_Medicamentos_y_Productos_BiologicosCertificaciones BPM (Buenas Practicas de Manufactura) De Orden Internacional expedidas.</v>
          </cell>
          <cell r="D187">
            <v>2013</v>
          </cell>
          <cell r="E187" t="str">
            <v>Dirección_de_Medicamentos_y_Productos_Biologicos</v>
          </cell>
          <cell r="F187" t="str">
            <v>Certificaciones BPM (Buenas Practicas de Manufactura) De Orden Internacional expedidas.</v>
          </cell>
          <cell r="G187">
            <v>0</v>
          </cell>
          <cell r="H187">
            <v>80</v>
          </cell>
          <cell r="I187">
            <v>66</v>
          </cell>
          <cell r="J187">
            <v>0.82499999999999996</v>
          </cell>
          <cell r="K187">
            <v>0</v>
          </cell>
          <cell r="L187">
            <v>0</v>
          </cell>
          <cell r="M187">
            <v>4</v>
          </cell>
          <cell r="N187">
            <v>7</v>
          </cell>
          <cell r="O187">
            <v>4</v>
          </cell>
          <cell r="P187">
            <v>0</v>
          </cell>
          <cell r="Q187">
            <v>2</v>
          </cell>
          <cell r="R187">
            <v>4</v>
          </cell>
          <cell r="S187">
            <v>4</v>
          </cell>
          <cell r="T187">
            <v>12</v>
          </cell>
          <cell r="U187">
            <v>17</v>
          </cell>
          <cell r="V187">
            <v>12</v>
          </cell>
        </row>
        <row r="188">
          <cell r="A188" t="str">
            <v>2013Dirección_de_Medicamentos_y_Productos_BiologicosCertificaciones BPE (Buenas Practicas de Elaboración) expedidas.</v>
          </cell>
          <cell r="D188">
            <v>2013</v>
          </cell>
          <cell r="E188" t="str">
            <v>Dirección_de_Medicamentos_y_Productos_Biologicos</v>
          </cell>
          <cell r="F188" t="str">
            <v>Certificaciones BPE (Buenas Practicas de Elaboración) expedidas.</v>
          </cell>
          <cell r="G188">
            <v>0</v>
          </cell>
          <cell r="H188">
            <v>80</v>
          </cell>
          <cell r="I188">
            <v>53</v>
          </cell>
          <cell r="J188">
            <v>0.66249999999999998</v>
          </cell>
          <cell r="K188">
            <v>2</v>
          </cell>
          <cell r="L188">
            <v>3</v>
          </cell>
          <cell r="M188">
            <v>2</v>
          </cell>
          <cell r="N188">
            <v>4</v>
          </cell>
          <cell r="O188">
            <v>4</v>
          </cell>
          <cell r="P188">
            <v>10</v>
          </cell>
          <cell r="Q188">
            <v>7</v>
          </cell>
          <cell r="R188">
            <v>5</v>
          </cell>
          <cell r="S188">
            <v>6</v>
          </cell>
          <cell r="T188">
            <v>4</v>
          </cell>
          <cell r="U188">
            <v>3</v>
          </cell>
          <cell r="V188">
            <v>3</v>
          </cell>
        </row>
        <row r="189">
          <cell r="A189" t="str">
            <v>2013Dirección_de_Medicamentos_y_Productos_BiologicosCertificaciones BPC (Buenas Practicas Clinicas) realizadas.</v>
          </cell>
          <cell r="D189">
            <v>2013</v>
          </cell>
          <cell r="E189" t="str">
            <v>Dirección_de_Medicamentos_y_Productos_Biologicos</v>
          </cell>
          <cell r="F189" t="str">
            <v>Certificaciones BPC (Buenas Practicas Clinicas) realizadas.</v>
          </cell>
          <cell r="G189">
            <v>0</v>
          </cell>
          <cell r="H189">
            <v>10</v>
          </cell>
          <cell r="I189">
            <v>8</v>
          </cell>
          <cell r="J189">
            <v>0.8</v>
          </cell>
          <cell r="K189">
            <v>0</v>
          </cell>
          <cell r="L189">
            <v>0</v>
          </cell>
          <cell r="M189">
            <v>0</v>
          </cell>
          <cell r="N189">
            <v>0</v>
          </cell>
          <cell r="O189">
            <v>1</v>
          </cell>
          <cell r="P189">
            <v>0</v>
          </cell>
          <cell r="Q189">
            <v>0</v>
          </cell>
          <cell r="R189">
            <v>1</v>
          </cell>
          <cell r="S189">
            <v>1</v>
          </cell>
          <cell r="T189">
            <v>2</v>
          </cell>
          <cell r="U189">
            <v>1</v>
          </cell>
          <cell r="V189">
            <v>2</v>
          </cell>
        </row>
        <row r="190">
          <cell r="A190" t="str">
            <v>2013Dirección_de_Medicamentos_y_Productos_BiologicosVisitas de Seguimientos a las Certificaciones BPM.</v>
          </cell>
          <cell r="D190">
            <v>2013</v>
          </cell>
          <cell r="E190" t="str">
            <v>Dirección_de_Medicamentos_y_Productos_Biologicos</v>
          </cell>
          <cell r="F190" t="str">
            <v>Visitas de Seguimientos a las Certificaciones BPM.</v>
          </cell>
          <cell r="G190">
            <v>0</v>
          </cell>
          <cell r="H190">
            <v>20</v>
          </cell>
          <cell r="I190">
            <v>19</v>
          </cell>
          <cell r="J190">
            <v>0.95</v>
          </cell>
          <cell r="K190">
            <v>4</v>
          </cell>
          <cell r="L190">
            <v>1</v>
          </cell>
          <cell r="M190">
            <v>1</v>
          </cell>
          <cell r="N190">
            <v>0</v>
          </cell>
          <cell r="O190">
            <v>0</v>
          </cell>
          <cell r="P190">
            <v>0</v>
          </cell>
          <cell r="Q190">
            <v>0</v>
          </cell>
          <cell r="R190">
            <v>0</v>
          </cell>
          <cell r="S190">
            <v>7</v>
          </cell>
          <cell r="T190">
            <v>4</v>
          </cell>
          <cell r="U190">
            <v>1</v>
          </cell>
          <cell r="V190">
            <v>1</v>
          </cell>
        </row>
        <row r="191">
          <cell r="A191" t="str">
            <v>2013Dirección_de_Medicamentos_y_Productos_BiologicosVisitas de Seguimiento a las Certificaciones BPE (Buenas Practicas de Elaboración).</v>
          </cell>
          <cell r="D191">
            <v>2013</v>
          </cell>
          <cell r="E191" t="str">
            <v>Dirección_de_Medicamentos_y_Productos_Biologicos</v>
          </cell>
          <cell r="F191" t="str">
            <v>Visitas de Seguimiento a las Certificaciones BPE (Buenas Practicas de Elaboración).</v>
          </cell>
          <cell r="G191">
            <v>0</v>
          </cell>
          <cell r="H191">
            <v>10</v>
          </cell>
          <cell r="I191">
            <v>6</v>
          </cell>
          <cell r="J191">
            <v>0.6</v>
          </cell>
          <cell r="K191">
            <v>0</v>
          </cell>
          <cell r="L191">
            <v>0</v>
          </cell>
          <cell r="M191">
            <v>0</v>
          </cell>
          <cell r="N191">
            <v>0</v>
          </cell>
          <cell r="O191">
            <v>0</v>
          </cell>
          <cell r="P191">
            <v>0</v>
          </cell>
          <cell r="Q191">
            <v>0</v>
          </cell>
          <cell r="R191">
            <v>0</v>
          </cell>
          <cell r="S191">
            <v>4</v>
          </cell>
          <cell r="T191">
            <v>2</v>
          </cell>
          <cell r="U191">
            <v>0</v>
          </cell>
          <cell r="V191">
            <v>0</v>
          </cell>
        </row>
        <row r="192">
          <cell r="A192" t="str">
            <v>2013Dirección_de_Medicamentos_y_Productos_BiologicosVisitas de Seguimiento BPC (Buenas Practicas Clinicas).</v>
          </cell>
          <cell r="D192">
            <v>2013</v>
          </cell>
          <cell r="E192" t="str">
            <v>Dirección_de_Medicamentos_y_Productos_Biologicos</v>
          </cell>
          <cell r="F192" t="str">
            <v>Visitas de Seguimiento BPC (Buenas Practicas Clinicas).</v>
          </cell>
          <cell r="G192">
            <v>0</v>
          </cell>
          <cell r="H192">
            <v>24</v>
          </cell>
          <cell r="I192">
            <v>20</v>
          </cell>
          <cell r="J192">
            <v>0.83333333333333337</v>
          </cell>
          <cell r="K192">
            <v>0</v>
          </cell>
          <cell r="L192">
            <v>0</v>
          </cell>
          <cell r="M192">
            <v>0</v>
          </cell>
          <cell r="N192">
            <v>4</v>
          </cell>
          <cell r="O192">
            <v>4</v>
          </cell>
          <cell r="P192">
            <v>2</v>
          </cell>
          <cell r="Q192">
            <v>3</v>
          </cell>
          <cell r="R192">
            <v>2</v>
          </cell>
          <cell r="S192">
            <v>1</v>
          </cell>
          <cell r="T192">
            <v>2</v>
          </cell>
          <cell r="U192">
            <v>1</v>
          </cell>
          <cell r="V192">
            <v>1</v>
          </cell>
        </row>
        <row r="193">
          <cell r="A193" t="str">
            <v>2013Dirección_de_Medicamentos_y_Productos_BiologicosRegistros Sanitarios, permisos y notificaciones Nuevos.</v>
          </cell>
          <cell r="D193">
            <v>2013</v>
          </cell>
          <cell r="E193" t="str">
            <v>Dirección_de_Medicamentos_y_Productos_Biologicos</v>
          </cell>
          <cell r="F193" t="str">
            <v>Registros Sanitarios, permisos y notificaciones Nuevos.</v>
          </cell>
          <cell r="G193">
            <v>0</v>
          </cell>
          <cell r="H193">
            <v>3500</v>
          </cell>
          <cell r="I193">
            <v>4528</v>
          </cell>
          <cell r="J193">
            <v>1.2937142857142858</v>
          </cell>
          <cell r="K193">
            <v>315</v>
          </cell>
          <cell r="L193">
            <v>430</v>
          </cell>
          <cell r="M193">
            <v>292</v>
          </cell>
          <cell r="N193">
            <v>417</v>
          </cell>
          <cell r="O193">
            <v>285</v>
          </cell>
          <cell r="P193">
            <v>283</v>
          </cell>
          <cell r="Q193">
            <v>441</v>
          </cell>
          <cell r="R193">
            <v>476</v>
          </cell>
          <cell r="S193">
            <v>497</v>
          </cell>
          <cell r="T193">
            <v>547</v>
          </cell>
          <cell r="U193">
            <v>225</v>
          </cell>
          <cell r="V193">
            <v>320</v>
          </cell>
        </row>
        <row r="194">
          <cell r="A194" t="str">
            <v>2013Dirección_de_Medicamentos_y_Productos_BiologicosDocumentos Ténicos Publicados.</v>
          </cell>
          <cell r="D194">
            <v>2013</v>
          </cell>
          <cell r="E194" t="str">
            <v>Dirección_de_Medicamentos_y_Productos_Biologicos</v>
          </cell>
          <cell r="F194" t="str">
            <v>Documentos Ténicos Publicados.</v>
          </cell>
          <cell r="G194">
            <v>0</v>
          </cell>
          <cell r="H194">
            <v>5</v>
          </cell>
          <cell r="I194">
            <v>4</v>
          </cell>
          <cell r="J194">
            <v>0.8</v>
          </cell>
          <cell r="K194">
            <v>0</v>
          </cell>
          <cell r="L194">
            <v>0</v>
          </cell>
          <cell r="M194">
            <v>0</v>
          </cell>
          <cell r="N194">
            <v>1</v>
          </cell>
          <cell r="O194">
            <v>0</v>
          </cell>
          <cell r="P194">
            <v>0</v>
          </cell>
          <cell r="Q194">
            <v>0</v>
          </cell>
          <cell r="R194">
            <v>1</v>
          </cell>
          <cell r="S194">
            <v>0</v>
          </cell>
          <cell r="T194">
            <v>0</v>
          </cell>
          <cell r="U194">
            <v>0</v>
          </cell>
          <cell r="V194">
            <v>2</v>
          </cell>
        </row>
        <row r="195">
          <cell r="A195" t="str">
            <v>2013Dirección_de_Medicamentos_y_Productos_BiologicosVisitas de Acompañamiento Técnico en actividades relacionadas con IVC.</v>
          </cell>
          <cell r="D195">
            <v>2013</v>
          </cell>
          <cell r="E195" t="str">
            <v>Dirección_de_Medicamentos_y_Productos_Biologicos</v>
          </cell>
          <cell r="F195" t="str">
            <v>Visitas de Acompañamiento Técnico en actividades relacionadas con IVC.</v>
          </cell>
          <cell r="G195">
            <v>0</v>
          </cell>
          <cell r="H195">
            <v>25</v>
          </cell>
          <cell r="I195">
            <v>46</v>
          </cell>
          <cell r="J195">
            <v>1.84</v>
          </cell>
          <cell r="K195">
            <v>0</v>
          </cell>
          <cell r="L195">
            <v>4</v>
          </cell>
          <cell r="M195">
            <v>1</v>
          </cell>
          <cell r="N195">
            <v>2</v>
          </cell>
          <cell r="O195">
            <v>8</v>
          </cell>
          <cell r="P195">
            <v>2</v>
          </cell>
          <cell r="Q195">
            <v>2</v>
          </cell>
          <cell r="R195">
            <v>6</v>
          </cell>
          <cell r="S195">
            <v>17</v>
          </cell>
          <cell r="T195">
            <v>0</v>
          </cell>
          <cell r="U195">
            <v>0</v>
          </cell>
          <cell r="V195">
            <v>4</v>
          </cell>
        </row>
        <row r="196">
          <cell r="A196" t="str">
            <v>2013Dirección_de_Medicamentos_y_Productos_BiologicosAsistencia Técnica a entes territoriales y otros actores.</v>
          </cell>
          <cell r="D196">
            <v>2013</v>
          </cell>
          <cell r="E196" t="str">
            <v>Dirección_de_Medicamentos_y_Productos_Biologicos</v>
          </cell>
          <cell r="F196" t="str">
            <v>Asistencia Técnica a entes territoriales y otros actores.</v>
          </cell>
          <cell r="G196">
            <v>0</v>
          </cell>
          <cell r="H196">
            <v>16</v>
          </cell>
          <cell r="I196">
            <v>27</v>
          </cell>
          <cell r="J196">
            <v>1.6875</v>
          </cell>
          <cell r="K196">
            <v>0</v>
          </cell>
          <cell r="L196">
            <v>1</v>
          </cell>
          <cell r="M196">
            <v>0</v>
          </cell>
          <cell r="N196">
            <v>6</v>
          </cell>
          <cell r="O196">
            <v>9</v>
          </cell>
          <cell r="P196">
            <v>3</v>
          </cell>
          <cell r="Q196">
            <v>3</v>
          </cell>
          <cell r="R196">
            <v>0</v>
          </cell>
          <cell r="S196">
            <v>1</v>
          </cell>
          <cell r="T196">
            <v>0</v>
          </cell>
          <cell r="U196">
            <v>1</v>
          </cell>
          <cell r="V196">
            <v>3</v>
          </cell>
        </row>
        <row r="197">
          <cell r="A197" t="str">
            <v>2013Dirección_de_Medicamentos_y_Productos_BiologicosAuditorias a los Centros de Análisis del Programa de Demuestra de la Calidad</v>
          </cell>
          <cell r="D197">
            <v>2013</v>
          </cell>
          <cell r="E197" t="str">
            <v>Dirección_de_Medicamentos_y_Productos_Biologicos</v>
          </cell>
          <cell r="F197" t="str">
            <v>Auditorias a los Centros de Análisis del Programa de Demuestra de la Calidad</v>
          </cell>
          <cell r="G197">
            <v>0</v>
          </cell>
          <cell r="H197">
            <v>8</v>
          </cell>
          <cell r="I197">
            <v>8</v>
          </cell>
          <cell r="J197">
            <v>1</v>
          </cell>
          <cell r="K197">
            <v>0</v>
          </cell>
          <cell r="L197">
            <v>0</v>
          </cell>
          <cell r="M197">
            <v>0</v>
          </cell>
          <cell r="N197">
            <v>0</v>
          </cell>
          <cell r="O197">
            <v>1</v>
          </cell>
          <cell r="P197">
            <v>3</v>
          </cell>
          <cell r="Q197">
            <v>0</v>
          </cell>
          <cell r="R197">
            <v>0</v>
          </cell>
          <cell r="S197">
            <v>2</v>
          </cell>
          <cell r="T197">
            <v>2</v>
          </cell>
          <cell r="U197">
            <v>0</v>
          </cell>
          <cell r="V197">
            <v>0</v>
          </cell>
        </row>
        <row r="198">
          <cell r="A198" t="str">
            <v>2013Dirección_de_Dispositivos_Médicos_y_otras_TecnologiasCertificaciones CCA (Certificados de Capacidad de Almacenamiento) expedidos.</v>
          </cell>
          <cell r="D198">
            <v>2013</v>
          </cell>
          <cell r="E198" t="str">
            <v>Dirección_de_Dispositivos_Médicos_y_otras_Tecnologias</v>
          </cell>
          <cell r="F198" t="str">
            <v>Certificaciones CCA (Certificados de Capacidad de Almacenamiento) expedidos.</v>
          </cell>
          <cell r="G198">
            <v>0</v>
          </cell>
          <cell r="H198">
            <v>541</v>
          </cell>
          <cell r="I198">
            <v>544</v>
          </cell>
          <cell r="J198">
            <v>1.0055452865064696</v>
          </cell>
          <cell r="K198">
            <v>17</v>
          </cell>
          <cell r="L198">
            <v>61</v>
          </cell>
          <cell r="M198">
            <v>31</v>
          </cell>
          <cell r="N198">
            <v>52</v>
          </cell>
          <cell r="O198">
            <v>12</v>
          </cell>
          <cell r="P198">
            <v>39</v>
          </cell>
          <cell r="Q198">
            <v>64</v>
          </cell>
          <cell r="R198">
            <v>61</v>
          </cell>
          <cell r="S198">
            <v>70</v>
          </cell>
          <cell r="T198">
            <v>63</v>
          </cell>
          <cell r="U198">
            <v>48</v>
          </cell>
          <cell r="V198">
            <v>26</v>
          </cell>
        </row>
        <row r="199">
          <cell r="A199" t="str">
            <v>2013Dirección_de_Dispositivos_Médicos_y_otras_TecnologiasAuditorias de certificación de Buenas Practicas de Bancos de Tejido y Medula Osea</v>
          </cell>
          <cell r="D199">
            <v>2013</v>
          </cell>
          <cell r="E199" t="str">
            <v>Dirección_de_Dispositivos_Médicos_y_otras_Tecnologias</v>
          </cell>
          <cell r="F199" t="str">
            <v>Auditorias de certificación de Buenas Practicas de Bancos de Tejido y Medula Osea</v>
          </cell>
          <cell r="G199">
            <v>0</v>
          </cell>
          <cell r="H199">
            <v>5</v>
          </cell>
          <cell r="I199">
            <v>6</v>
          </cell>
          <cell r="J199">
            <v>1.2</v>
          </cell>
          <cell r="K199">
            <v>0</v>
          </cell>
          <cell r="L199">
            <v>1</v>
          </cell>
          <cell r="M199">
            <v>0</v>
          </cell>
          <cell r="N199">
            <v>1</v>
          </cell>
          <cell r="O199">
            <v>2</v>
          </cell>
          <cell r="P199">
            <v>0</v>
          </cell>
          <cell r="Q199">
            <v>0</v>
          </cell>
          <cell r="R199">
            <v>1</v>
          </cell>
          <cell r="S199">
            <v>0</v>
          </cell>
          <cell r="T199">
            <v>1</v>
          </cell>
          <cell r="U199">
            <v>0</v>
          </cell>
          <cell r="V199">
            <v>0</v>
          </cell>
        </row>
        <row r="200">
          <cell r="A200" t="str">
            <v>2013Dirección_de_Dispositivos_Médicos_y_otras_TecnologiasCertificaciones Condiciones Sanitarias para Bancos de Tejido y Medula Osea expedidas.</v>
          </cell>
          <cell r="D200">
            <v>2013</v>
          </cell>
          <cell r="E200" t="str">
            <v>Dirección_de_Dispositivos_Médicos_y_otras_Tecnologias</v>
          </cell>
          <cell r="F200" t="str">
            <v>Certificaciones Condiciones Sanitarias para Bancos de Tejido y Medula Osea expedidas.</v>
          </cell>
          <cell r="G200">
            <v>0</v>
          </cell>
          <cell r="H200">
            <v>3</v>
          </cell>
          <cell r="I200">
            <v>5</v>
          </cell>
          <cell r="J200">
            <v>1.6666666666666667</v>
          </cell>
          <cell r="K200">
            <v>0</v>
          </cell>
          <cell r="L200">
            <v>1</v>
          </cell>
          <cell r="M200">
            <v>0</v>
          </cell>
          <cell r="N200">
            <v>0</v>
          </cell>
          <cell r="O200">
            <v>1</v>
          </cell>
          <cell r="P200">
            <v>0</v>
          </cell>
          <cell r="Q200">
            <v>1</v>
          </cell>
          <cell r="R200">
            <v>1</v>
          </cell>
          <cell r="S200">
            <v>0</v>
          </cell>
          <cell r="T200">
            <v>0</v>
          </cell>
          <cell r="U200">
            <v>0</v>
          </cell>
          <cell r="V200">
            <v>1</v>
          </cell>
        </row>
        <row r="201">
          <cell r="A201" t="str">
            <v>2013Dirección_de_Dispositivos_Médicos_y_otras_TecnologiasRegistros Sanitarios, permisos y notificaciones Nuevos</v>
          </cell>
          <cell r="D201">
            <v>2013</v>
          </cell>
          <cell r="E201" t="str">
            <v>Dirección_de_Dispositivos_Médicos_y_otras_Tecnologias</v>
          </cell>
          <cell r="F201" t="str">
            <v>Registros Sanitarios, permisos y notificaciones Nuevos</v>
          </cell>
          <cell r="G201">
            <v>0</v>
          </cell>
          <cell r="H201">
            <v>1535</v>
          </cell>
          <cell r="I201">
            <v>2015</v>
          </cell>
          <cell r="J201">
            <v>1.3127035830618892</v>
          </cell>
          <cell r="K201">
            <v>198</v>
          </cell>
          <cell r="L201">
            <v>114</v>
          </cell>
          <cell r="M201">
            <v>73</v>
          </cell>
          <cell r="N201">
            <v>128</v>
          </cell>
          <cell r="O201">
            <v>220</v>
          </cell>
          <cell r="P201">
            <v>298</v>
          </cell>
          <cell r="Q201">
            <v>248</v>
          </cell>
          <cell r="R201">
            <v>133</v>
          </cell>
          <cell r="S201">
            <v>119</v>
          </cell>
          <cell r="T201">
            <v>138</v>
          </cell>
          <cell r="U201">
            <v>160</v>
          </cell>
          <cell r="V201">
            <v>186</v>
          </cell>
        </row>
        <row r="202">
          <cell r="A202" t="str">
            <v>2013Dirección_de_Dispositivos_Médicos_y_otras_TecnologiasVisita de verificación de requisitos para Bancos de semen, óvulos y embriones.</v>
          </cell>
          <cell r="D202">
            <v>2013</v>
          </cell>
          <cell r="E202" t="str">
            <v>Dirección_de_Dispositivos_Médicos_y_otras_Tecnologias</v>
          </cell>
          <cell r="F202" t="str">
            <v>Visita de verificación de requisitos para Bancos de semen, óvulos y embriones.</v>
          </cell>
          <cell r="G202">
            <v>0</v>
          </cell>
          <cell r="H202">
            <v>7</v>
          </cell>
          <cell r="I202">
            <v>11</v>
          </cell>
          <cell r="J202">
            <v>1.5714285714285714</v>
          </cell>
          <cell r="K202">
            <v>0</v>
          </cell>
          <cell r="L202">
            <v>1</v>
          </cell>
          <cell r="M202">
            <v>1</v>
          </cell>
          <cell r="N202">
            <v>0</v>
          </cell>
          <cell r="O202">
            <v>0</v>
          </cell>
          <cell r="P202">
            <v>4</v>
          </cell>
          <cell r="Q202">
            <v>0</v>
          </cell>
          <cell r="R202">
            <v>0</v>
          </cell>
          <cell r="S202">
            <v>1</v>
          </cell>
          <cell r="T202">
            <v>1</v>
          </cell>
          <cell r="U202">
            <v>3</v>
          </cell>
          <cell r="V202">
            <v>0</v>
          </cell>
        </row>
        <row r="203">
          <cell r="A203" t="str">
            <v>2013Dirección_de_Dispositivos_Médicos_y_otras_TecnologiasDocumentos Técnicos Públicados</v>
          </cell>
          <cell r="D203">
            <v>2013</v>
          </cell>
          <cell r="E203" t="str">
            <v>Dirección_de_Dispositivos_Médicos_y_otras_Tecnologias</v>
          </cell>
          <cell r="F203" t="str">
            <v>Documentos Técnicos Públicados</v>
          </cell>
          <cell r="G203">
            <v>0</v>
          </cell>
          <cell r="H203">
            <v>9</v>
          </cell>
          <cell r="I203">
            <v>9</v>
          </cell>
          <cell r="J203">
            <v>1</v>
          </cell>
          <cell r="K203">
            <v>0</v>
          </cell>
          <cell r="L203">
            <v>0</v>
          </cell>
          <cell r="M203">
            <v>1</v>
          </cell>
          <cell r="N203">
            <v>1</v>
          </cell>
          <cell r="O203">
            <v>1</v>
          </cell>
          <cell r="P203">
            <v>0</v>
          </cell>
          <cell r="Q203">
            <v>1</v>
          </cell>
          <cell r="R203">
            <v>0</v>
          </cell>
          <cell r="S203">
            <v>1</v>
          </cell>
          <cell r="T203">
            <v>2</v>
          </cell>
          <cell r="U203">
            <v>0</v>
          </cell>
          <cell r="V203">
            <v>2</v>
          </cell>
        </row>
        <row r="204">
          <cell r="A204" t="str">
            <v xml:space="preserve">2013Dirección_de_Dispositivos_Médicos_y_otras_TecnologiasVisitas de IVC Bancos de Tejido y Medula Osea, Bancos de Medicina Reproductiva </v>
          </cell>
          <cell r="D204">
            <v>2013</v>
          </cell>
          <cell r="E204" t="str">
            <v>Dirección_de_Dispositivos_Médicos_y_otras_Tecnologias</v>
          </cell>
          <cell r="F204" t="str">
            <v xml:space="preserve">Visitas de IVC Bancos de Tejido y Medula Osea, Bancos de Medicina Reproductiva </v>
          </cell>
          <cell r="G204">
            <v>0</v>
          </cell>
          <cell r="H204">
            <v>12</v>
          </cell>
          <cell r="I204">
            <v>16</v>
          </cell>
          <cell r="J204">
            <v>1.3333333333333333</v>
          </cell>
          <cell r="K204">
            <v>0</v>
          </cell>
          <cell r="L204">
            <v>0</v>
          </cell>
          <cell r="M204">
            <v>2</v>
          </cell>
          <cell r="N204">
            <v>3</v>
          </cell>
          <cell r="O204">
            <v>3</v>
          </cell>
          <cell r="P204">
            <v>2</v>
          </cell>
          <cell r="Q204">
            <v>0</v>
          </cell>
          <cell r="R204">
            <v>0</v>
          </cell>
          <cell r="S204">
            <v>2</v>
          </cell>
          <cell r="T204">
            <v>1</v>
          </cell>
          <cell r="U204">
            <v>0</v>
          </cell>
          <cell r="V204">
            <v>3</v>
          </cell>
        </row>
        <row r="205">
          <cell r="A205" t="str">
            <v>2013Dirección_de_Dispositivos_Médicos_y_otras_TecnologiasVisitas de Acompañamiento Técnico en actividades relacionadas con IVC</v>
          </cell>
          <cell r="D205">
            <v>2013</v>
          </cell>
          <cell r="E205" t="str">
            <v>Dirección_de_Dispositivos_Médicos_y_otras_Tecnologias</v>
          </cell>
          <cell r="F205" t="str">
            <v>Visitas de Acompañamiento Técnico en actividades relacionadas con IVC</v>
          </cell>
          <cell r="G205">
            <v>0</v>
          </cell>
          <cell r="H205">
            <v>164</v>
          </cell>
          <cell r="I205">
            <v>257</v>
          </cell>
          <cell r="J205">
            <v>1.5670731707317074</v>
          </cell>
          <cell r="K205">
            <v>11</v>
          </cell>
          <cell r="L205">
            <v>18</v>
          </cell>
          <cell r="M205">
            <v>7</v>
          </cell>
          <cell r="N205">
            <v>14</v>
          </cell>
          <cell r="O205">
            <v>0</v>
          </cell>
          <cell r="P205">
            <v>68</v>
          </cell>
          <cell r="Q205">
            <v>37</v>
          </cell>
          <cell r="R205">
            <v>34</v>
          </cell>
          <cell r="S205">
            <v>26</v>
          </cell>
          <cell r="T205">
            <v>19</v>
          </cell>
          <cell r="U205">
            <v>10</v>
          </cell>
          <cell r="V205">
            <v>13</v>
          </cell>
        </row>
        <row r="206">
          <cell r="A206" t="str">
            <v>2013Dirección_de_Dispositivos_Médicos_y_otras_TecnologiasCapacitaciónes Técnicas a entes territoriales y otros actores.</v>
          </cell>
          <cell r="D206">
            <v>2013</v>
          </cell>
          <cell r="E206" t="str">
            <v>Dirección_de_Dispositivos_Médicos_y_otras_Tecnologias</v>
          </cell>
          <cell r="F206" t="str">
            <v>Capacitaciónes Técnicas a entes territoriales y otros actores.</v>
          </cell>
          <cell r="G206">
            <v>0</v>
          </cell>
          <cell r="H206">
            <v>78</v>
          </cell>
          <cell r="I206">
            <v>83</v>
          </cell>
          <cell r="J206">
            <v>1.0641025641025641</v>
          </cell>
          <cell r="K206">
            <v>1</v>
          </cell>
          <cell r="L206">
            <v>0</v>
          </cell>
          <cell r="M206">
            <v>0</v>
          </cell>
          <cell r="N206">
            <v>0</v>
          </cell>
          <cell r="O206">
            <v>0</v>
          </cell>
          <cell r="P206">
            <v>16</v>
          </cell>
          <cell r="Q206">
            <v>24</v>
          </cell>
          <cell r="R206">
            <v>7</v>
          </cell>
          <cell r="S206">
            <v>15</v>
          </cell>
          <cell r="T206">
            <v>14</v>
          </cell>
          <cell r="U206">
            <v>6</v>
          </cell>
          <cell r="V206">
            <v>0</v>
          </cell>
        </row>
        <row r="207">
          <cell r="A207" t="str">
            <v>2013Dirección_de_Cosméticos_Aseo_Plaguicidas_y_Productos_de_Higiene_DomesticaCertificaciones para Establecimientos Fabricantes de Productos Cosméticos, de Higiene Doméstica, Absorbentes de Higiene Personal y Plaguicidas de Uso Doméstico</v>
          </cell>
          <cell r="D207">
            <v>2013</v>
          </cell>
          <cell r="E207" t="str">
            <v>Dirección_de_Cosméticos_Aseo_Plaguicidas_y_Productos_de_Higiene_Domestica</v>
          </cell>
          <cell r="F207" t="str">
            <v>Certificaciones para Establecimientos Fabricantes de Productos Cosméticos, de Higiene Doméstica, Absorbentes de Higiene Personal y Plaguicidas de Uso Doméstico</v>
          </cell>
          <cell r="G207" t="str">
            <v>Certificaciones para Establecimientos Fabricantes de Productos Cosméticos, de Higiene Doméstica, Absorbentes de Higiene Personal y Plaguicidas de Uso Doméstico</v>
          </cell>
          <cell r="H207">
            <v>120</v>
          </cell>
          <cell r="I207">
            <v>121</v>
          </cell>
          <cell r="J207">
            <v>1.0083333333333333</v>
          </cell>
          <cell r="K207">
            <v>10</v>
          </cell>
          <cell r="L207">
            <v>10</v>
          </cell>
          <cell r="M207">
            <v>10</v>
          </cell>
          <cell r="N207">
            <v>20</v>
          </cell>
          <cell r="O207">
            <v>8</v>
          </cell>
          <cell r="P207">
            <v>9</v>
          </cell>
          <cell r="Q207">
            <v>6</v>
          </cell>
          <cell r="R207">
            <v>9</v>
          </cell>
          <cell r="S207">
            <v>13</v>
          </cell>
          <cell r="T207">
            <v>9</v>
          </cell>
          <cell r="U207">
            <v>6</v>
          </cell>
          <cell r="V207">
            <v>11</v>
          </cell>
        </row>
        <row r="208">
          <cell r="A208" t="str">
            <v>2013Dirección_de_Cosméticos_Aseo_Plaguicidas_y_Productos_de_Higiene_DomesticaRegistros Sanitarios y/o renovaciòn de plaguicidas nuevos</v>
          </cell>
          <cell r="D208">
            <v>2013</v>
          </cell>
          <cell r="E208" t="str">
            <v>Dirección_de_Cosméticos_Aseo_Plaguicidas_y_Productos_de_Higiene_Domestica</v>
          </cell>
          <cell r="F208" t="str">
            <v>Registros Sanitarios y/o renovaciòn de plaguicidas nuevos</v>
          </cell>
          <cell r="G208" t="str">
            <v>Registros Sanitarios y/o renovaciòn de plaguicidas nuevos</v>
          </cell>
          <cell r="H208">
            <v>50</v>
          </cell>
          <cell r="I208">
            <v>43</v>
          </cell>
          <cell r="J208">
            <v>0.86</v>
          </cell>
          <cell r="K208">
            <v>0</v>
          </cell>
          <cell r="L208">
            <v>13</v>
          </cell>
          <cell r="M208">
            <v>10</v>
          </cell>
          <cell r="N208">
            <v>0</v>
          </cell>
          <cell r="O208">
            <v>3</v>
          </cell>
          <cell r="P208">
            <v>4</v>
          </cell>
          <cell r="Q208">
            <v>0</v>
          </cell>
          <cell r="R208">
            <v>3</v>
          </cell>
          <cell r="S208">
            <v>1</v>
          </cell>
          <cell r="T208">
            <v>3</v>
          </cell>
          <cell r="U208">
            <v>1</v>
          </cell>
          <cell r="V208">
            <v>5</v>
          </cell>
        </row>
        <row r="209">
          <cell r="A209" t="str">
            <v xml:space="preserve">2013Dirección_de_Cosméticos_Aseo_Plaguicidas_y_Productos_de_Higiene_DomesticaVisitas de Seguimiento a Establecimientos Certificados. </v>
          </cell>
          <cell r="D209">
            <v>2013</v>
          </cell>
          <cell r="E209" t="str">
            <v>Dirección_de_Cosméticos_Aseo_Plaguicidas_y_Productos_de_Higiene_Domestica</v>
          </cell>
          <cell r="F209" t="str">
            <v xml:space="preserve">Visitas de Seguimiento a Establecimientos Certificados. </v>
          </cell>
          <cell r="G209" t="str">
            <v xml:space="preserve">Visitas de Seguimiento a Establecimientos Certificados. </v>
          </cell>
          <cell r="H209">
            <v>35</v>
          </cell>
          <cell r="I209">
            <v>46</v>
          </cell>
          <cell r="J209">
            <v>1.3142857142857143</v>
          </cell>
          <cell r="K209">
            <v>0</v>
          </cell>
          <cell r="L209">
            <v>0</v>
          </cell>
          <cell r="M209">
            <v>0</v>
          </cell>
          <cell r="N209">
            <v>0</v>
          </cell>
          <cell r="O209">
            <v>0</v>
          </cell>
          <cell r="P209">
            <v>4</v>
          </cell>
          <cell r="Q209">
            <v>5</v>
          </cell>
          <cell r="R209">
            <v>5</v>
          </cell>
          <cell r="S209">
            <v>18</v>
          </cell>
          <cell r="T209">
            <v>10</v>
          </cell>
          <cell r="U209">
            <v>2</v>
          </cell>
          <cell r="V209">
            <v>2</v>
          </cell>
        </row>
        <row r="210">
          <cell r="A210" t="str">
            <v>2013Dirección_de_Cosméticos_Aseo_Plaguicidas_y_Productos_de_Higiene_DomesticaVisitas de Acompañamiento Técnico en actividades relacionadas con IVC</v>
          </cell>
          <cell r="D210">
            <v>2013</v>
          </cell>
          <cell r="E210" t="str">
            <v>Dirección_de_Cosméticos_Aseo_Plaguicidas_y_Productos_de_Higiene_Domestica</v>
          </cell>
          <cell r="F210" t="str">
            <v>Visitas de Acompañamiento Técnico en actividades relacionadas con IVC</v>
          </cell>
          <cell r="G210" t="str">
            <v>Visitas de Acompañamiento Técnico en actividades relacionadas con IVC</v>
          </cell>
          <cell r="H210">
            <v>110</v>
          </cell>
          <cell r="I210">
            <v>221</v>
          </cell>
          <cell r="J210">
            <v>2.0090909090909093</v>
          </cell>
          <cell r="K210">
            <v>3</v>
          </cell>
          <cell r="L210">
            <v>2</v>
          </cell>
          <cell r="M210">
            <v>6</v>
          </cell>
          <cell r="N210">
            <v>1</v>
          </cell>
          <cell r="O210">
            <v>21</v>
          </cell>
          <cell r="P210">
            <v>8</v>
          </cell>
          <cell r="Q210">
            <v>48</v>
          </cell>
          <cell r="R210">
            <v>42</v>
          </cell>
          <cell r="S210">
            <v>31</v>
          </cell>
          <cell r="T210">
            <v>14</v>
          </cell>
          <cell r="U210">
            <v>33</v>
          </cell>
          <cell r="V210">
            <v>12</v>
          </cell>
        </row>
        <row r="211">
          <cell r="A211" t="str">
            <v>2013Dirección_de_Cosméticos_Aseo_Plaguicidas_y_Productos_de_Higiene_DomesticaCapacitaciónes Técnicas a entes territoriales y otros actores.</v>
          </cell>
          <cell r="D211">
            <v>2013</v>
          </cell>
          <cell r="E211" t="str">
            <v>Dirección_de_Cosméticos_Aseo_Plaguicidas_y_Productos_de_Higiene_Domestica</v>
          </cell>
          <cell r="F211" t="str">
            <v>Capacitaciónes Técnicas a entes territoriales y otros actores.</v>
          </cell>
          <cell r="G211" t="str">
            <v>Capacitaciónes Técnicas a entes territoriales y otros actores.</v>
          </cell>
          <cell r="H211">
            <v>10</v>
          </cell>
          <cell r="I211">
            <v>20</v>
          </cell>
          <cell r="J211">
            <v>2</v>
          </cell>
          <cell r="K211">
            <v>0</v>
          </cell>
          <cell r="L211">
            <v>0</v>
          </cell>
          <cell r="M211">
            <v>0</v>
          </cell>
          <cell r="N211">
            <v>3</v>
          </cell>
          <cell r="O211">
            <v>2</v>
          </cell>
          <cell r="P211">
            <v>1</v>
          </cell>
          <cell r="Q211">
            <v>1</v>
          </cell>
          <cell r="R211">
            <v>0</v>
          </cell>
          <cell r="S211">
            <v>3</v>
          </cell>
          <cell r="T211">
            <v>2</v>
          </cell>
          <cell r="U211">
            <v>6</v>
          </cell>
          <cell r="V211">
            <v>2</v>
          </cell>
        </row>
        <row r="212">
          <cell r="A212" t="str">
            <v>2013Dirección_de_Cosméticos_Aseo_Plaguicidas_y_Productos_de_Higiene_DomesticaAsignación de Códigos de Notificación Sanitaria Obligatoria, reconocimiento o renovació General.</v>
          </cell>
          <cell r="D212">
            <v>2013</v>
          </cell>
          <cell r="E212" t="str">
            <v>Dirección_de_Cosméticos_Aseo_Plaguicidas_y_Productos_de_Higiene_Domestica</v>
          </cell>
          <cell r="F212" t="str">
            <v>Asignación de Códigos de Notificación Sanitaria Obligatoria, reconocimiento o renovació General.</v>
          </cell>
          <cell r="G212" t="str">
            <v>Asignación de Códigos de Notificación Sanitaria Obligatoria, reconocimiento o renovació General.</v>
          </cell>
          <cell r="H212">
            <v>14500</v>
          </cell>
          <cell r="I212">
            <v>14441</v>
          </cell>
          <cell r="J212">
            <v>0.99593103448275866</v>
          </cell>
          <cell r="K212">
            <v>681</v>
          </cell>
          <cell r="L212">
            <v>1089</v>
          </cell>
          <cell r="M212">
            <v>879</v>
          </cell>
          <cell r="N212">
            <v>1302</v>
          </cell>
          <cell r="O212">
            <v>1300</v>
          </cell>
          <cell r="P212">
            <v>894</v>
          </cell>
          <cell r="Q212">
            <v>1462</v>
          </cell>
          <cell r="R212">
            <v>1284</v>
          </cell>
          <cell r="S212">
            <v>1168</v>
          </cell>
          <cell r="T212">
            <v>1371</v>
          </cell>
          <cell r="U212">
            <v>1355</v>
          </cell>
          <cell r="V212">
            <v>1656</v>
          </cell>
        </row>
        <row r="213">
          <cell r="A213" t="str">
            <v>2013Dirección_de_Cosméticos_Aseo_Plaguicidas_y_Productos_de_Higiene_DomesticaTramites asociados a registros sanitarios, permisos y notificaciones</v>
          </cell>
          <cell r="D213">
            <v>2013</v>
          </cell>
          <cell r="E213" t="str">
            <v>Dirección_de_Cosméticos_Aseo_Plaguicidas_y_Productos_de_Higiene_Domestica</v>
          </cell>
          <cell r="F213" t="str">
            <v>Tramites asociados a registros sanitarios, permisos y notificaciones</v>
          </cell>
          <cell r="G213" t="str">
            <v>Tramites asociados a registros sanitarios, permisos y notificaciones</v>
          </cell>
          <cell r="H213">
            <v>4000</v>
          </cell>
          <cell r="I213">
            <v>3627</v>
          </cell>
          <cell r="J213">
            <v>0.90674999999999994</v>
          </cell>
          <cell r="K213">
            <v>212</v>
          </cell>
          <cell r="L213">
            <v>424</v>
          </cell>
          <cell r="M213">
            <v>216</v>
          </cell>
          <cell r="N213">
            <v>444</v>
          </cell>
          <cell r="O213">
            <v>295</v>
          </cell>
          <cell r="P213">
            <v>229</v>
          </cell>
          <cell r="Q213">
            <v>336</v>
          </cell>
          <cell r="R213">
            <v>279</v>
          </cell>
          <cell r="S213">
            <v>310</v>
          </cell>
          <cell r="T213">
            <v>252</v>
          </cell>
          <cell r="U213">
            <v>305</v>
          </cell>
          <cell r="V213">
            <v>325</v>
          </cell>
        </row>
        <row r="214">
          <cell r="A214" t="str">
            <v>2013Dirección_de_Cosméticos_Aseo_Plaguicidas_y_Productos_de_Higiene_DomesticaDocumentos Técnicos Publicados.</v>
          </cell>
          <cell r="D214">
            <v>2013</v>
          </cell>
          <cell r="E214" t="str">
            <v>Dirección_de_Cosméticos_Aseo_Plaguicidas_y_Productos_de_Higiene_Domestica</v>
          </cell>
          <cell r="F214" t="str">
            <v>Documentos Técnicos Publicados.</v>
          </cell>
          <cell r="G214" t="str">
            <v>Documentos Técnicos Publicados.</v>
          </cell>
          <cell r="H214">
            <v>5</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row>
        <row r="215">
          <cell r="A215" t="str">
            <v>2013</v>
          </cell>
          <cell r="D215">
            <v>2013</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row>
        <row r="216">
          <cell r="A216" t="str">
            <v>2013</v>
          </cell>
          <cell r="D216">
            <v>2013</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row>
        <row r="217">
          <cell r="A217" t="str">
            <v>2013</v>
          </cell>
          <cell r="D217">
            <v>2013</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row>
        <row r="218">
          <cell r="A218" t="str">
            <v>2013</v>
          </cell>
          <cell r="D218">
            <v>2013</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row>
        <row r="219">
          <cell r="A219" t="str">
            <v>2013</v>
          </cell>
          <cell r="D219">
            <v>2013</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row>
        <row r="220">
          <cell r="A220" t="str">
            <v>2013</v>
          </cell>
          <cell r="D220">
            <v>2013</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row>
        <row r="221">
          <cell r="A221" t="str">
            <v>2013</v>
          </cell>
          <cell r="D221">
            <v>2013</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row>
        <row r="222">
          <cell r="A222" t="str">
            <v>2013</v>
          </cell>
          <cell r="D222">
            <v>2013</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row>
        <row r="223">
          <cell r="A223" t="str">
            <v>2013</v>
          </cell>
          <cell r="D223">
            <v>2013</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row>
        <row r="224">
          <cell r="A224" t="str">
            <v>2013</v>
          </cell>
          <cell r="D224">
            <v>2013</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row>
        <row r="225">
          <cell r="A225" t="str">
            <v>2013</v>
          </cell>
          <cell r="D225">
            <v>2013</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row>
        <row r="226">
          <cell r="A226" t="str">
            <v>2013</v>
          </cell>
          <cell r="D226">
            <v>2013</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row>
        <row r="227">
          <cell r="A227" t="str">
            <v>2013</v>
          </cell>
          <cell r="D227">
            <v>2013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row>
        <row r="228">
          <cell r="A228" t="str">
            <v>2013</v>
          </cell>
          <cell r="D228">
            <v>2013</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row>
        <row r="229">
          <cell r="A229" t="str">
            <v>2013</v>
          </cell>
          <cell r="D229">
            <v>2013</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row>
        <row r="230">
          <cell r="A230" t="str">
            <v>2013</v>
          </cell>
          <cell r="D230">
            <v>2013</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row>
        <row r="231">
          <cell r="A231" t="str">
            <v>2013</v>
          </cell>
          <cell r="D231">
            <v>2013</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row>
        <row r="232">
          <cell r="A232" t="str">
            <v>2013</v>
          </cell>
          <cell r="D232">
            <v>2013</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row>
        <row r="233">
          <cell r="A233" t="str">
            <v>2013</v>
          </cell>
          <cell r="D233">
            <v>2013</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row>
        <row r="234">
          <cell r="A234" t="str">
            <v>2013</v>
          </cell>
          <cell r="D234">
            <v>2013</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row>
        <row r="235">
          <cell r="A235" t="str">
            <v>2013</v>
          </cell>
          <cell r="D235">
            <v>2013</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row>
        <row r="236">
          <cell r="A236" t="str">
            <v>2013</v>
          </cell>
          <cell r="D236">
            <v>2013</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row>
        <row r="237">
          <cell r="A237" t="str">
            <v>2013</v>
          </cell>
          <cell r="D237">
            <v>2013</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row>
        <row r="238">
          <cell r="A238" t="str">
            <v>2013</v>
          </cell>
          <cell r="D238">
            <v>2013</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row>
        <row r="239">
          <cell r="A239" t="str">
            <v>2013</v>
          </cell>
          <cell r="D239">
            <v>2013</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row>
        <row r="240">
          <cell r="A240" t="str">
            <v>2013</v>
          </cell>
          <cell r="D240">
            <v>2013</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row>
        <row r="241">
          <cell r="A241" t="str">
            <v>2013</v>
          </cell>
          <cell r="D241">
            <v>2013</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row>
        <row r="242">
          <cell r="A242" t="str">
            <v>2013</v>
          </cell>
          <cell r="D242">
            <v>2013</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row>
        <row r="243">
          <cell r="A243" t="str">
            <v>2013</v>
          </cell>
          <cell r="D243">
            <v>2013</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row>
        <row r="244">
          <cell r="A244" t="str">
            <v>2013</v>
          </cell>
          <cell r="D244">
            <v>2013</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row>
        <row r="245">
          <cell r="A245" t="str">
            <v>2013</v>
          </cell>
          <cell r="D245">
            <v>2013</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row>
        <row r="246">
          <cell r="A246" t="str">
            <v>2013</v>
          </cell>
          <cell r="D246">
            <v>2013</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row>
        <row r="247">
          <cell r="A247" t="str">
            <v>2013</v>
          </cell>
          <cell r="D247">
            <v>2013</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row>
        <row r="248">
          <cell r="A248" t="str">
            <v>2013</v>
          </cell>
          <cell r="D248">
            <v>2013</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row>
        <row r="249">
          <cell r="A249" t="str">
            <v>2013</v>
          </cell>
          <cell r="D249">
            <v>2013</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row>
        <row r="250">
          <cell r="A250" t="str">
            <v>2013</v>
          </cell>
          <cell r="D250">
            <v>2013</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row>
        <row r="251">
          <cell r="A251" t="str">
            <v>2013</v>
          </cell>
          <cell r="D251">
            <v>2013</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row>
        <row r="252">
          <cell r="A252" t="str">
            <v>2013</v>
          </cell>
          <cell r="D252">
            <v>2013</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row>
        <row r="253">
          <cell r="A253" t="str">
            <v>2013</v>
          </cell>
          <cell r="D253">
            <v>2013</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row>
        <row r="254">
          <cell r="A254" t="str">
            <v>2013</v>
          </cell>
          <cell r="D254">
            <v>2013</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row>
        <row r="255">
          <cell r="A255" t="str">
            <v>2013</v>
          </cell>
          <cell r="D255">
            <v>2013</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row>
        <row r="256">
          <cell r="A256" t="str">
            <v>2013</v>
          </cell>
          <cell r="D256">
            <v>2013</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row>
        <row r="257">
          <cell r="A257" t="str">
            <v>2013</v>
          </cell>
          <cell r="D257">
            <v>2013</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row>
        <row r="258">
          <cell r="A258" t="str">
            <v>2013</v>
          </cell>
          <cell r="D258">
            <v>2013</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row>
        <row r="259">
          <cell r="A259" t="str">
            <v>2013</v>
          </cell>
          <cell r="D259">
            <v>2013</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row>
        <row r="260">
          <cell r="A260" t="str">
            <v>2013</v>
          </cell>
          <cell r="D260">
            <v>2013</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row>
        <row r="261">
          <cell r="A261" t="str">
            <v>2013</v>
          </cell>
          <cell r="D261">
            <v>2013</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row>
        <row r="262">
          <cell r="A262" t="str">
            <v>2013</v>
          </cell>
          <cell r="D262">
            <v>2013</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row>
        <row r="263">
          <cell r="A263" t="str">
            <v>2013</v>
          </cell>
          <cell r="D263">
            <v>2013</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row>
        <row r="264">
          <cell r="A264" t="str">
            <v>2013</v>
          </cell>
          <cell r="D264">
            <v>2013</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row>
        <row r="265">
          <cell r="A265" t="str">
            <v>2013</v>
          </cell>
          <cell r="D265">
            <v>2013</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row>
        <row r="266">
          <cell r="A266" t="str">
            <v>2013</v>
          </cell>
          <cell r="D266">
            <v>2013</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row>
        <row r="267">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row>
        <row r="268">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row>
        <row r="269">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row>
        <row r="270">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row>
        <row r="271">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row>
        <row r="272">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row>
        <row r="273">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row>
        <row r="274">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row>
        <row r="275">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row>
        <row r="277">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row>
        <row r="278">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row>
        <row r="279">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row>
        <row r="280">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row>
        <row r="281">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row>
        <row r="283">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row>
        <row r="284">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row>
        <row r="285">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row>
        <row r="286">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row>
        <row r="287">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row>
        <row r="288">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row>
        <row r="289">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row>
        <row r="292">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row>
        <row r="293">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row>
        <row r="294">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row>
        <row r="295">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row>
        <row r="296">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row>
        <row r="297">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row>
        <row r="298">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row>
        <row r="299">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row>
        <row r="300">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row>
      </sheetData>
      <sheetData sheetId="2">
        <row r="3">
          <cell r="A3" t="str">
            <v>Acompañamiento a las autoridades sanitarias de terceros paises para la habilitación y certificación de estableccimientos colombianos que quieren exportar.</v>
          </cell>
        </row>
        <row r="4">
          <cell r="A4" t="str">
            <v>Acompañamientos Técnicos</v>
          </cell>
          <cell r="D4">
            <v>2010</v>
          </cell>
        </row>
        <row r="5">
          <cell r="A5" t="str">
            <v>Actos Adminisitrativos proferidos por procesos</v>
          </cell>
          <cell r="D5">
            <v>2011</v>
          </cell>
        </row>
        <row r="6">
          <cell r="A6" t="str">
            <v>Acuerdos suscritos de  apoyo a los productores colombianos del sector avícola, cárnico bovino-porcino y lácteo interesados en ingresar a mercados internacionales en el logro del acceso sanitario a terceros paises.</v>
          </cell>
          <cell r="D6">
            <v>2012</v>
          </cell>
        </row>
        <row r="7">
          <cell r="A7" t="str">
            <v>Aditorias realizadas</v>
          </cell>
          <cell r="D7">
            <v>2013</v>
          </cell>
        </row>
        <row r="8">
          <cell r="A8" t="str">
            <v>Adquisición de Insumos Materiales y Elementos para Laboratorios</v>
          </cell>
          <cell r="D8">
            <v>2014</v>
          </cell>
        </row>
        <row r="9">
          <cell r="A9" t="str">
            <v>Adquisición Equipos de Laboratorio</v>
          </cell>
          <cell r="D9">
            <v>2015</v>
          </cell>
        </row>
        <row r="10">
          <cell r="A10" t="str">
            <v xml:space="preserve">Analizis de reportes de eventos e incidentes adversos asociados al uso de los dispositivos médicos Reactivovigilancia. </v>
          </cell>
        </row>
        <row r="11">
          <cell r="A11" t="str">
            <v xml:space="preserve">Analizis de reportes de eventos e incidentes adversos asociados al uso de los dispositivos médicos Tecnovigilancia. </v>
          </cell>
        </row>
        <row r="12">
          <cell r="A12" t="str">
            <v xml:space="preserve">Asignación de Códigos de Notificación Sanitaria Obligatoria, reconocimiento o renovación para productos Cosméticos. </v>
          </cell>
        </row>
        <row r="13">
          <cell r="A13" t="str">
            <v>Asignación de Códigos de Notificaciòn Sanitaria Obligatoria, reconocimiento o renovación para productos de Higiene Doméstica y Absorbentes de Higiene Personal.</v>
          </cell>
        </row>
        <row r="14">
          <cell r="A14" t="str">
            <v>Asistencia a Reuniones de representación del INVIMA frente a otros organismos</v>
          </cell>
        </row>
        <row r="15">
          <cell r="A15" t="str">
            <v>Asistencia Técnica a entes descentralizados</v>
          </cell>
        </row>
        <row r="16">
          <cell r="A16" t="str">
            <v>Asistencia Técnica a entes territoriales y otros actores.</v>
          </cell>
        </row>
        <row r="17">
          <cell r="A17" t="str">
            <v>Auditorias a los centros de análisis del programa de demuestra la calidad.</v>
          </cell>
        </row>
        <row r="18">
          <cell r="A18" t="str">
            <v>Auditorias de certificación de Buenas Practicas de Bancos de Tejido y Medula Osea</v>
          </cell>
        </row>
        <row r="19">
          <cell r="A19" t="str">
            <v>Autorizaciones Sanitarias</v>
          </cell>
        </row>
        <row r="20">
          <cell r="A20" t="str">
            <v>Boletines de Farmacovigilancia publicado</v>
          </cell>
        </row>
        <row r="21">
          <cell r="A21" t="str">
            <v>Cambios de Notificaciones y/o modificaciòn de Registro Sanitario para productos cosméticos.</v>
          </cell>
        </row>
        <row r="22">
          <cell r="A22" t="str">
            <v>Cambios de Notificaciones y/o modificaciòn de Registro Sanitario para productos de Higiene Doméstica y Absorbentes de Higiene Personal.</v>
          </cell>
        </row>
        <row r="23">
          <cell r="A23" t="str">
            <v>Cantidad De registros Sanitarios y/o renovaciòn de plaguicidas nuevos.</v>
          </cell>
        </row>
        <row r="24">
          <cell r="A24" t="str">
            <v>Capacitaciónes Técnicas a entes descentralizados.</v>
          </cell>
        </row>
        <row r="25">
          <cell r="A25" t="str">
            <v>Capacitaciónes Técnicas a entes territoriales y otros actores.</v>
          </cell>
        </row>
        <row r="26">
          <cell r="A26" t="str">
            <v>Capacitaciones Técnicas realizadas.</v>
          </cell>
        </row>
        <row r="27">
          <cell r="A27" t="str">
            <v>Certificaciones BPC ( Buenas Practicas Clinicas) expedidas.</v>
          </cell>
        </row>
        <row r="28">
          <cell r="A28" t="str">
            <v>Certificaciones BPC (Buenas Practicas Clinicas) realizadas.</v>
          </cell>
        </row>
        <row r="29">
          <cell r="A29" t="str">
            <v>Certificaciones BPE (Buenas Practicas de Elaboración) expedidas.</v>
          </cell>
        </row>
        <row r="30">
          <cell r="A30" t="str">
            <v>Certificaciones BPF (Buenas Practicas de Fabricación) expedidas.</v>
          </cell>
        </row>
        <row r="31">
          <cell r="A31" t="str">
            <v>Certificaciones BPF (Buenas Practicas de Farmacovigilancia) realizadas.</v>
          </cell>
        </row>
        <row r="32">
          <cell r="A32" t="str">
            <v>Certificaciones BPL (Buenas Practicas de Laboratorio) expedidas.</v>
          </cell>
        </row>
        <row r="33">
          <cell r="A33" t="str">
            <v>Certificaciones BPM (Buenas Practias de Manufactura) para Gases Medicinales expedidas.</v>
          </cell>
        </row>
        <row r="34">
          <cell r="A34" t="str">
            <v>Certificaciones BPM (Buenas Practicas de Manufactura) De Orden Internacional expedidas.</v>
          </cell>
        </row>
        <row r="35">
          <cell r="A35" t="str">
            <v>Certificaciones BPM (Buenas Practicas de Manufactura) expedidas.</v>
          </cell>
        </row>
        <row r="36">
          <cell r="A36" t="str">
            <v>Certificaciones BPM (Buenas Practicas de Manufactura) para Fabricantes  expedidas.</v>
          </cell>
        </row>
        <row r="37">
          <cell r="A37" t="str">
            <v>Certificaciones BPM de cosméticos y NTF de aseo expedidas.</v>
          </cell>
        </row>
        <row r="38">
          <cell r="A38" t="str">
            <v>Certificaciones CCA (Certificados de Capacidad de Almacenamiento) expedidos.</v>
          </cell>
        </row>
        <row r="39">
          <cell r="A39" t="str">
            <v>Certificaciones CCP de aseo expedidas.</v>
          </cell>
        </row>
        <row r="40">
          <cell r="A40" t="str">
            <v>Certificaciones CCP de cosméticos expedidas.</v>
          </cell>
        </row>
        <row r="41">
          <cell r="A41" t="str">
            <v>Certificaciones Condiciones Sanitarias para Bancos de Tejido y Medula Osea expedidas.</v>
          </cell>
        </row>
        <row r="42">
          <cell r="A42" t="str">
            <v>Certificaciones de Clasificación</v>
          </cell>
        </row>
        <row r="43">
          <cell r="A43" t="str">
            <v>Certificaciones HACCP expedidas.</v>
          </cell>
        </row>
        <row r="44">
          <cell r="A44" t="str">
            <v>Certificados de concepto sanitario de plaguicidas de uso doméstico</v>
          </cell>
        </row>
        <row r="45">
          <cell r="A45" t="str">
            <v xml:space="preserve">CIIS expedidos </v>
          </cell>
        </row>
        <row r="46">
          <cell r="A46" t="str">
            <v>Control y Seguimiento Certificaciones BPF</v>
          </cell>
        </row>
        <row r="47">
          <cell r="A47" t="str">
            <v>Control y Seguimiento Certificaciones BPM</v>
          </cell>
        </row>
        <row r="48">
          <cell r="A48" t="str">
            <v>Control y Seguimiento Certificaciones HACCP</v>
          </cell>
        </row>
        <row r="49">
          <cell r="A49" t="str">
            <v>Controles a Certificaciones BPF o a Autorizaciones de empresas recicladoras de materiales de envases de alimentos.</v>
          </cell>
        </row>
        <row r="50">
          <cell r="A50" t="str">
            <v>Convenios con entidades públicas y privadas competentes en materia sanitaria, de propiedad intelectual y de cooperación internacional.</v>
          </cell>
        </row>
        <row r="51">
          <cell r="A51" t="str">
            <v>Diagnóstico Nacional de Laboratorios Especializados.</v>
          </cell>
        </row>
        <row r="52">
          <cell r="A52" t="str">
            <v>Documentos Técnicos Públicados</v>
          </cell>
        </row>
        <row r="53">
          <cell r="A53" t="str">
            <v xml:space="preserve">Documentos ténicos elaborados, validados. </v>
          </cell>
        </row>
        <row r="54">
          <cell r="A54" t="str">
            <v>Emición de Boletines de Farmacovigilancia.</v>
          </cell>
        </row>
        <row r="55">
          <cell r="A55" t="str">
            <v>Emisión de concepto sanitario de autorizaciones de importación y exportación radicadas ante el INVIMA.</v>
          </cell>
        </row>
        <row r="56">
          <cell r="A56" t="str">
            <v>Emisión de concepto sanitario de licencias de importación solicitadas ante el VUCE.</v>
          </cell>
        </row>
        <row r="57">
          <cell r="A57" t="str">
            <v>Entidades Administradoras de Planes de Beneficios APBrealizadas.</v>
          </cell>
        </row>
        <row r="58">
          <cell r="A58" t="str">
            <v>Estudios de referenciación realizados con entidades públicas y privadas</v>
          </cell>
        </row>
        <row r="59">
          <cell r="A59" t="str">
            <v>Fracciones reportadas a las Direcciones de Responsabilidad Sanitaria y/o de Operaciones Sanitarias.</v>
          </cell>
        </row>
        <row r="60">
          <cell r="A60" t="str">
            <v>Implementación de procesos</v>
          </cell>
        </row>
        <row r="61">
          <cell r="A61" t="str">
            <v>Implementación del Sistema de Gestión de Riesgo Clínico con la metodología Análisis Modo Falla Efecto en Instituciones Prestadoras de Servicios de Salud a nivel nacional.</v>
          </cell>
        </row>
        <row r="62">
          <cell r="A62" t="str">
            <v>Inscripciones a la Red Nacional de Reactivovigilancia</v>
          </cell>
        </row>
        <row r="63">
          <cell r="A63" t="str">
            <v>Inscripciones a la Red Nacional de Tecnovigilancia</v>
          </cell>
        </row>
        <row r="64">
          <cell r="A64" t="str">
            <v>Liberación de lotes de productos biológicos.</v>
          </cell>
        </row>
        <row r="65">
          <cell r="A65" t="str">
            <v>Mantenimiento  de software y hadware a puestos de trabajo.</v>
          </cell>
        </row>
        <row r="66">
          <cell r="A66" t="str">
            <v>Modificación de Registro Sanitario para productos cosméticos.</v>
          </cell>
        </row>
        <row r="67">
          <cell r="A67" t="str">
            <v>Modificaciòn de Registro Sanitario para productos de Higiene Doméstica y Absorbentes de Higiene Personal.</v>
          </cell>
        </row>
        <row r="68">
          <cell r="A68" t="str">
            <v>Monto de Adquisición de hardware y Software</v>
          </cell>
        </row>
        <row r="69">
          <cell r="A69" t="str">
            <v>Muestras ALIMENTOS Tomadas</v>
          </cell>
        </row>
        <row r="70">
          <cell r="A70" t="str">
            <v>Muestras COSMETICOS Tomadas</v>
          </cell>
        </row>
        <row r="71">
          <cell r="A71" t="str">
            <v>Muestras DEMUESTRA DE LA CALIDAD</v>
          </cell>
        </row>
        <row r="72">
          <cell r="A72" t="str">
            <v>Muestras DISPOSITIVOS Tomadas</v>
          </cell>
        </row>
        <row r="73">
          <cell r="A73" t="str">
            <v>Muestras MEDICAMENTOS Tomadas</v>
          </cell>
        </row>
        <row r="74">
          <cell r="A74" t="str">
            <v>Notificaciones  o renovación de productos de higiene domestica y de absorventes de higiene personal.</v>
          </cell>
        </row>
        <row r="75">
          <cell r="A75" t="str">
            <v>Notificaciones, reconocimiento y renovacion de productos cosmetios.</v>
          </cell>
        </row>
        <row r="76">
          <cell r="A76" t="str">
            <v>Número de Alertas Gestionadas</v>
          </cell>
        </row>
        <row r="77">
          <cell r="A77" t="str">
            <v>Numero de equipos reportenciados/calibrados/verificados/calificados</v>
          </cell>
        </row>
        <row r="78">
          <cell r="A78" t="str">
            <v>Número de Informes de Seguridad Gestionados.</v>
          </cell>
        </row>
        <row r="79">
          <cell r="A79" t="str">
            <v>Número de Inscritos a la Red Nacional de Tecnovigilancia</v>
          </cell>
        </row>
        <row r="80">
          <cell r="A80" t="str">
            <v>PQRs recibidas</v>
          </cell>
        </row>
        <row r="81">
          <cell r="A81" t="str">
            <v>PQRs resueltas</v>
          </cell>
        </row>
        <row r="82">
          <cell r="A82" t="str">
            <v>Proyectos de cooperación internacional gestionados</v>
          </cell>
        </row>
        <row r="83">
          <cell r="A83" t="str">
            <v>Registros Sanitarios y/o renovaciòn de plaguicidas nuevos</v>
          </cell>
        </row>
        <row r="84">
          <cell r="A84" t="str">
            <v>Registros Sanitarios, permisos y notificaciones Nuevos</v>
          </cell>
        </row>
        <row r="85">
          <cell r="A85" t="str">
            <v>Requerimientos de servicios informaticos presentados.</v>
          </cell>
        </row>
        <row r="86">
          <cell r="A86" t="str">
            <v>Requerimientos de servicios presentados en el mes.</v>
          </cell>
        </row>
        <row r="87">
          <cell r="A87" t="str">
            <v>Resolución de recursos</v>
          </cell>
        </row>
        <row r="88">
          <cell r="A88" t="str">
            <v>Solicitudes de análisis de los productos</v>
          </cell>
        </row>
        <row r="89">
          <cell r="A89" t="str">
            <v>Tramites asociados a registros sanitarios, permisos y notificaciones</v>
          </cell>
        </row>
        <row r="90">
          <cell r="A90" t="str">
            <v>Visita de Verificación de requisitos para Bancos de semen, óvulos y embriones.</v>
          </cell>
        </row>
        <row r="91">
          <cell r="A91" t="str">
            <v>Visitas  para Certificaciòn y/o ampliaciòn de BPM Cosméticas.</v>
          </cell>
        </row>
        <row r="92">
          <cell r="A92" t="str">
            <v>Visitas a Instituciones de Salud de realizadas.</v>
          </cell>
        </row>
        <row r="93">
          <cell r="A93" t="str">
            <v>Visitas a Laboratorios de Medicamentos realizadas.</v>
          </cell>
        </row>
        <row r="94">
          <cell r="A94" t="str">
            <v>Visitas de Acompañamiento Técnico en actividades relacionadas con IVC</v>
          </cell>
        </row>
        <row r="95">
          <cell r="A95" t="str">
            <v>Visitas de Acompañamiento Técnico en actividades relacionadas con IVC de Bancos de Sangre.</v>
          </cell>
        </row>
        <row r="96">
          <cell r="A96" t="str">
            <v>Visitas de Acompañamiento Técnico en actividades relacionadas con IVC de Medicamentos.</v>
          </cell>
        </row>
        <row r="97">
          <cell r="A97" t="str">
            <v>Visitas de Apoyo a la ejecución de IVC institucional.</v>
          </cell>
        </row>
        <row r="98">
          <cell r="A98" t="str">
            <v>Visitas de Autorización Sanitarias Realizadas a PBA.</v>
          </cell>
        </row>
        <row r="99">
          <cell r="A99" t="str">
            <v>Visitas de Certificación BPM para Fabricantes realizadas.</v>
          </cell>
        </row>
        <row r="100">
          <cell r="A100" t="str">
            <v xml:space="preserve">Visitas de Certificaciòn y/o ampliaciòn del Concepto Sanitario de fabricaciòn de plaguicidas de uso doméstico </v>
          </cell>
        </row>
        <row r="101">
          <cell r="A101" t="str">
            <v>Visitas de Clasificación realizadas</v>
          </cell>
        </row>
        <row r="102">
          <cell r="A102" t="str">
            <v>Visitas de Habilitación a Terceros Paises.</v>
          </cell>
        </row>
        <row r="103">
          <cell r="A103" t="str">
            <v xml:space="preserve">Visitas de Habilitacion de establecimientos o de reconocimiento de Equivalencia de Sistemas Sanitarios en terceros países. </v>
          </cell>
        </row>
        <row r="104">
          <cell r="A104" t="str">
            <v xml:space="preserve">Visitas de IVC Alimentos  Efectivas realizadas. </v>
          </cell>
        </row>
        <row r="105">
          <cell r="A105" t="str">
            <v xml:space="preserve">Visitas de IVC Alimentos  No Efectivas realizadas. </v>
          </cell>
        </row>
        <row r="106">
          <cell r="A106" t="str">
            <v xml:space="preserve">Visitas de IVC Alimentos  que No Generan Concepto realizadas. </v>
          </cell>
        </row>
        <row r="107">
          <cell r="A107" t="str">
            <v xml:space="preserve">Visitas de IVC Alimentos  Total realizadas. </v>
          </cell>
        </row>
        <row r="108">
          <cell r="A108" t="str">
            <v xml:space="preserve">Visitas de IVC Bancos de Sangre local realizadas. </v>
          </cell>
        </row>
        <row r="109">
          <cell r="A109" t="str">
            <v>Visitas de IVC Bancos de Sangre y Puestos de Control.</v>
          </cell>
        </row>
        <row r="110">
          <cell r="A110" t="str">
            <v xml:space="preserve">Visitas de IVC Bancos de Tejido y Medula Osea, Bancos de Medicina Reproductiva </v>
          </cell>
        </row>
        <row r="111">
          <cell r="A111" t="str">
            <v xml:space="preserve">Visitas de IVC Cosmeticos  realizadas. </v>
          </cell>
        </row>
        <row r="112">
          <cell r="A112" t="str">
            <v xml:space="preserve">Visitas de IVC Dispositivos realizadas. </v>
          </cell>
        </row>
        <row r="113">
          <cell r="A113" t="str">
            <v>Visitas de IVC en Sitios de Control de Primera Barrera Dispositivos</v>
          </cell>
        </row>
        <row r="114">
          <cell r="A114" t="str">
            <v>Visitas de IVC en Sitios de Control de Primera Barrera Medicamentos</v>
          </cell>
        </row>
        <row r="115">
          <cell r="A115" t="str">
            <v xml:space="preserve">Visitas de IVC Medicamentos realizadas. </v>
          </cell>
        </row>
        <row r="116">
          <cell r="A116" t="str">
            <v>Visitas de IVC Plantas de Beneficio Animal de Desposte y Desprese Efectivas</v>
          </cell>
        </row>
        <row r="117">
          <cell r="A117" t="str">
            <v>Visitas de IVC Plantas de Beneficio Animal de Desposte y Desprese No Efectivas</v>
          </cell>
        </row>
        <row r="118">
          <cell r="A118" t="str">
            <v>Visitas de IVC Plantas de Beneficio Animal de Desposte y Desprese Total</v>
          </cell>
        </row>
        <row r="119">
          <cell r="A119" t="str">
            <v>Visitas de Seguimiento a Bancos de Sangre realizadas.</v>
          </cell>
        </row>
        <row r="120">
          <cell r="A120" t="str">
            <v xml:space="preserve">Visitas de Seguimiento a Estudios de Estabilidad de los Laboratorios Farmaceuticos </v>
          </cell>
        </row>
        <row r="121">
          <cell r="A121" t="str">
            <v>Visitas de Seguimiento a las Certificaciones BPC (Buenas Practicas Clinicas).</v>
          </cell>
        </row>
        <row r="122">
          <cell r="A122" t="str">
            <v>Visitas de Seguimiento a las Certificaciones BPE (Buenas Practicas de Elaboración).</v>
          </cell>
        </row>
        <row r="123">
          <cell r="A123" t="str">
            <v>Visitas de Seguimiento a las Certificaciones BPM (Buenas Practicas de Manufactura)</v>
          </cell>
        </row>
        <row r="124">
          <cell r="A124" t="str">
            <v>Visitas de Seguimiento a las Certificaciones BPM para Gases Medicinales.</v>
          </cell>
        </row>
        <row r="125">
          <cell r="A125" t="str">
            <v>Visitas de Seguimiento a las Certificaciones y/o ampliación de BPM Cosméticas.</v>
          </cell>
        </row>
        <row r="126">
          <cell r="A126" t="str">
            <v>Visitas de Seguimiento a las Certificaciones y/o ampliaciòn de CCP Cosméticos.</v>
          </cell>
        </row>
        <row r="127">
          <cell r="A127" t="str">
            <v>Visitas de Seguimiento a las Certificaciones y/o ampliaciòn de CCP de aseo.</v>
          </cell>
        </row>
        <row r="128">
          <cell r="A128" t="str">
            <v>Visitas de Seguimiento a los diferentes procesos, planes, programas, proyectos y actividades institucionales</v>
          </cell>
        </row>
        <row r="129">
          <cell r="A129" t="str">
            <v xml:space="preserve">Visitas de Seguimiento a los GTTs </v>
          </cell>
        </row>
        <row r="130">
          <cell r="A130" t="str">
            <v>Visitas de Seguimiento a Patrocinadores/CRO Contract Research Organization.</v>
          </cell>
        </row>
        <row r="131">
          <cell r="A131" t="str">
            <v>Visitas de Seguimiento a Protocolos de Investigación Clínica</v>
          </cell>
        </row>
        <row r="132">
          <cell r="A132" t="str">
            <v>Visitas de Seguimiento al Programa Nacional de Farmacovigilancia en Entidades Administradoras de Planes de Beneficios APB.</v>
          </cell>
        </row>
        <row r="133">
          <cell r="A133" t="str">
            <v xml:space="preserve">Visitas de Seguimiento al Programa Nacional de Farmacovigilancia en instituciones de salud. </v>
          </cell>
        </row>
        <row r="134">
          <cell r="A134" t="str">
            <v xml:space="preserve">Visitas de Seguimiento al Programa Nacional de Farmacovigilancia en Laboratorios de Medicamentos.  </v>
          </cell>
        </row>
        <row r="135">
          <cell r="A135" t="str">
            <v>Visitas de Seguimientos a Certificaciones</v>
          </cell>
        </row>
        <row r="136">
          <cell r="A136" t="str">
            <v>Visitas de Seguimientos a establecimientos Certificados con Concepto Sanitario de Fabricaciòn de Plaguicidas de uso Doméstico.</v>
          </cell>
        </row>
        <row r="137">
          <cell r="A137" t="str">
            <v>Visitas de Seguimientos a establecimientos Certificados de Cosméticos, Aseo y con Concepto Sanitario de Plaguicidas de uso Doméstico.</v>
          </cell>
        </row>
        <row r="138">
          <cell r="A138" t="str">
            <v>Visitas de Seguimientos a establecimientos Certificados de Cosméticos.</v>
          </cell>
        </row>
        <row r="139">
          <cell r="A139" t="str">
            <v>Visitas de Seguimientos a establecimientos Certificados de Higiene Doméstica y Absorbentes de Higiene Personal.</v>
          </cell>
        </row>
        <row r="140">
          <cell r="A140" t="str">
            <v>Visitas de Seguimientos a las Certificaciones BPF</v>
          </cell>
        </row>
        <row r="141">
          <cell r="A141" t="str">
            <v>Visitas de Seguimientos a las Certificaciones BPM</v>
          </cell>
        </row>
        <row r="142">
          <cell r="A142" t="str">
            <v xml:space="preserve">Visitas de Seguimientos a las Certificaciones de BPM para Gases Medicinales </v>
          </cell>
        </row>
        <row r="143">
          <cell r="A143" t="str">
            <v>Visitas de Seguimientos a las Certificaciones HACCP</v>
          </cell>
        </row>
        <row r="144">
          <cell r="A144" t="str">
            <v>Visitas de verificación de prerequisitos realizadas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3"/>
      <sheetName val="Hoja2"/>
      <sheetName val="Hoja5"/>
      <sheetName val="Hoja6"/>
      <sheetName val="Hoja7"/>
      <sheetName val="Hoja8"/>
      <sheetName val="Hoja9"/>
      <sheetName val="Hoja10"/>
      <sheetName val="Hoja11"/>
      <sheetName val="Hoja1"/>
      <sheetName val="Resumen"/>
      <sheetName val="Exportar (24)"/>
    </sheetNames>
    <sheetDataSet>
      <sheetData sheetId="0"/>
      <sheetData sheetId="1">
        <row r="2">
          <cell r="N2">
            <v>1221774566.4400001</v>
          </cell>
        </row>
        <row r="3">
          <cell r="N3">
            <v>17835387.300000001</v>
          </cell>
        </row>
        <row r="4">
          <cell r="N4">
            <v>942752400</v>
          </cell>
        </row>
        <row r="5">
          <cell r="N5">
            <v>653832267.75</v>
          </cell>
        </row>
        <row r="6">
          <cell r="N6">
            <v>1149795732.26</v>
          </cell>
        </row>
        <row r="7">
          <cell r="N7">
            <v>48783200</v>
          </cell>
        </row>
      </sheetData>
      <sheetData sheetId="2">
        <row r="2">
          <cell r="N2">
            <v>776906</v>
          </cell>
        </row>
      </sheetData>
      <sheetData sheetId="3">
        <row r="2">
          <cell r="N2">
            <v>5474426</v>
          </cell>
        </row>
        <row r="3">
          <cell r="N3">
            <v>22474800</v>
          </cell>
        </row>
        <row r="4">
          <cell r="N4">
            <v>9114780</v>
          </cell>
        </row>
        <row r="5">
          <cell r="N5">
            <v>2829328</v>
          </cell>
        </row>
        <row r="6">
          <cell r="N6">
            <v>3745800</v>
          </cell>
        </row>
      </sheetData>
      <sheetData sheetId="4">
        <row r="2">
          <cell r="N2">
            <v>8376026</v>
          </cell>
        </row>
        <row r="3">
          <cell r="N3">
            <v>4827920</v>
          </cell>
        </row>
      </sheetData>
      <sheetData sheetId="5">
        <row r="2">
          <cell r="N2">
            <v>1310429168.3099999</v>
          </cell>
        </row>
        <row r="3">
          <cell r="N3">
            <v>928614136</v>
          </cell>
        </row>
        <row r="4">
          <cell r="N4">
            <v>19977600</v>
          </cell>
        </row>
        <row r="5">
          <cell r="N5">
            <v>1723632</v>
          </cell>
        </row>
        <row r="6">
          <cell r="N6">
            <v>383029</v>
          </cell>
        </row>
        <row r="7">
          <cell r="N7">
            <v>499440</v>
          </cell>
        </row>
        <row r="8">
          <cell r="N8">
            <v>374580</v>
          </cell>
        </row>
      </sheetData>
      <sheetData sheetId="6">
        <row r="2">
          <cell r="N2">
            <v>6810700</v>
          </cell>
        </row>
      </sheetData>
      <sheetData sheetId="7">
        <row r="2">
          <cell r="N2">
            <v>260556124</v>
          </cell>
        </row>
      </sheetData>
      <sheetData sheetId="8">
        <row r="2">
          <cell r="N2">
            <v>42323540</v>
          </cell>
        </row>
        <row r="3">
          <cell r="N3">
            <v>89437.6</v>
          </cell>
        </row>
        <row r="4">
          <cell r="N4">
            <v>102247600</v>
          </cell>
        </row>
      </sheetData>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TI"/>
      <sheetName val="TABLEROHVI"/>
      <sheetName val="GUIA TABLERO"/>
      <sheetName val="objproceso"/>
      <sheetName val="REPORTESOPERACION"/>
      <sheetName val="OPERACION"/>
      <sheetName val="objestrate"/>
      <sheetName val="Hoja1"/>
    </sheetNames>
    <sheetDataSet>
      <sheetData sheetId="0"/>
      <sheetData sheetId="1"/>
      <sheetData sheetId="2"/>
      <sheetData sheetId="3"/>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BL Y DIST"/>
      <sheetName val="MORBI"/>
      <sheetName val="MORTA"/>
      <sheetName val="CAPAC"/>
      <sheetName val="SERV ESE"/>
      <sheetName val="CAP PRIV"/>
      <sheetName val="calidad"/>
      <sheetName val="procesos"/>
      <sheetName val="Portafolio"/>
      <sheetName val="Produccion"/>
      <sheetName val="Eficiencia"/>
      <sheetName val="Reconocimiento"/>
      <sheetName val="%Reconocimiento"/>
      <sheetName val="Recaudado"/>
      <sheetName val="%Recaudado"/>
      <sheetName val="Cuadro verificación"/>
      <sheetName val="plan recau"/>
      <sheetName val="Cartera"/>
      <sheetName val="GVariables"/>
      <sheetName val="%Gastos"/>
      <sheetName val="Contratos personal"/>
      <sheetName val="eficiencia eco"/>
      <sheetName val="balance pptal"/>
      <sheetName val="Pasivos"/>
      <sheetName val="Fortalecimiento tecnológico"/>
      <sheetName val="PRESUPUESTO"/>
      <sheetName val="Equilibrio presupuestal"/>
      <sheetName val="Flujo Financiero Proyectado"/>
      <sheetName val="Riesgo"/>
      <sheetName val="Cargos"/>
    </sheetNames>
    <sheetDataSet>
      <sheetData sheetId="0"/>
      <sheetData sheetId="1"/>
      <sheetData sheetId="2"/>
      <sheetData sheetId="3"/>
      <sheetData sheetId="4"/>
      <sheetData sheetId="5"/>
      <sheetData sheetId="6"/>
      <sheetData sheetId="7">
        <row r="2">
          <cell r="BI2" t="str">
            <v>05</v>
          </cell>
        </row>
        <row r="3">
          <cell r="BI3" t="str">
            <v>05</v>
          </cell>
        </row>
        <row r="4">
          <cell r="BI4" t="str">
            <v>05</v>
          </cell>
        </row>
        <row r="5">
          <cell r="BI5" t="str">
            <v>05</v>
          </cell>
        </row>
        <row r="6">
          <cell r="BI6" t="str">
            <v>05</v>
          </cell>
        </row>
        <row r="7">
          <cell r="BI7" t="str">
            <v>05</v>
          </cell>
        </row>
        <row r="8">
          <cell r="BI8" t="str">
            <v>05</v>
          </cell>
        </row>
        <row r="9">
          <cell r="BI9" t="str">
            <v>05</v>
          </cell>
        </row>
        <row r="10">
          <cell r="BI10" t="str">
            <v>05</v>
          </cell>
        </row>
        <row r="11">
          <cell r="BI11" t="str">
            <v>05</v>
          </cell>
        </row>
        <row r="12">
          <cell r="BI12" t="str">
            <v>05</v>
          </cell>
        </row>
        <row r="13">
          <cell r="BI13" t="str">
            <v>05</v>
          </cell>
        </row>
        <row r="14">
          <cell r="BI14" t="str">
            <v>05</v>
          </cell>
        </row>
        <row r="15">
          <cell r="BI15" t="str">
            <v>05</v>
          </cell>
        </row>
        <row r="16">
          <cell r="BI16" t="str">
            <v>05</v>
          </cell>
        </row>
        <row r="17">
          <cell r="BI17" t="str">
            <v>05</v>
          </cell>
        </row>
        <row r="18">
          <cell r="BI18" t="str">
            <v>05</v>
          </cell>
        </row>
        <row r="19">
          <cell r="BI19" t="str">
            <v>05</v>
          </cell>
        </row>
        <row r="20">
          <cell r="BI20" t="str">
            <v>05</v>
          </cell>
        </row>
        <row r="21">
          <cell r="BI21" t="str">
            <v>05</v>
          </cell>
        </row>
        <row r="22">
          <cell r="BI22" t="str">
            <v>05</v>
          </cell>
        </row>
        <row r="23">
          <cell r="BI23" t="str">
            <v>05</v>
          </cell>
        </row>
        <row r="24">
          <cell r="BI24" t="str">
            <v>05</v>
          </cell>
        </row>
        <row r="25">
          <cell r="BI25" t="str">
            <v>05</v>
          </cell>
        </row>
        <row r="26">
          <cell r="BI26" t="str">
            <v>05</v>
          </cell>
        </row>
        <row r="27">
          <cell r="BI27" t="str">
            <v>05</v>
          </cell>
        </row>
        <row r="28">
          <cell r="BI28" t="str">
            <v>05</v>
          </cell>
        </row>
        <row r="29">
          <cell r="BI29" t="str">
            <v>05</v>
          </cell>
        </row>
        <row r="30">
          <cell r="BI30" t="str">
            <v>05</v>
          </cell>
        </row>
        <row r="31">
          <cell r="BI31" t="str">
            <v>05</v>
          </cell>
        </row>
        <row r="32">
          <cell r="BI32" t="str">
            <v>05</v>
          </cell>
        </row>
        <row r="33">
          <cell r="BI33" t="str">
            <v>05</v>
          </cell>
        </row>
        <row r="34">
          <cell r="BI34" t="str">
            <v>05</v>
          </cell>
        </row>
        <row r="35">
          <cell r="BI35" t="str">
            <v>05</v>
          </cell>
        </row>
        <row r="36">
          <cell r="BI36" t="str">
            <v>05</v>
          </cell>
        </row>
        <row r="37">
          <cell r="BI37" t="str">
            <v>05</v>
          </cell>
        </row>
        <row r="38">
          <cell r="BI38" t="str">
            <v>05</v>
          </cell>
        </row>
        <row r="39">
          <cell r="BI39" t="str">
            <v>05</v>
          </cell>
        </row>
        <row r="40">
          <cell r="BI40" t="str">
            <v>05</v>
          </cell>
        </row>
        <row r="41">
          <cell r="BI41" t="str">
            <v>05</v>
          </cell>
        </row>
        <row r="42">
          <cell r="BI42" t="str">
            <v>05</v>
          </cell>
        </row>
        <row r="43">
          <cell r="BI43" t="str">
            <v>05</v>
          </cell>
        </row>
        <row r="44">
          <cell r="BI44" t="str">
            <v>05</v>
          </cell>
        </row>
        <row r="45">
          <cell r="BI45" t="str">
            <v>05</v>
          </cell>
        </row>
        <row r="46">
          <cell r="BI46" t="str">
            <v>05</v>
          </cell>
        </row>
        <row r="47">
          <cell r="BI47" t="str">
            <v>05</v>
          </cell>
        </row>
        <row r="48">
          <cell r="BI48" t="str">
            <v>05</v>
          </cell>
        </row>
        <row r="49">
          <cell r="BI49" t="str">
            <v>05</v>
          </cell>
        </row>
        <row r="50">
          <cell r="BI50" t="str">
            <v>05</v>
          </cell>
        </row>
        <row r="51">
          <cell r="BI51" t="str">
            <v>05</v>
          </cell>
        </row>
        <row r="52">
          <cell r="BI52" t="str">
            <v>05</v>
          </cell>
        </row>
        <row r="53">
          <cell r="BI53" t="str">
            <v>05</v>
          </cell>
        </row>
        <row r="54">
          <cell r="A54">
            <v>0</v>
          </cell>
          <cell r="K54">
            <v>0</v>
          </cell>
          <cell r="BI54" t="str">
            <v>05</v>
          </cell>
        </row>
        <row r="55">
          <cell r="BI55" t="str">
            <v>05</v>
          </cell>
        </row>
        <row r="56">
          <cell r="BI56" t="str">
            <v>05</v>
          </cell>
        </row>
        <row r="57">
          <cell r="BI57" t="str">
            <v>05</v>
          </cell>
        </row>
        <row r="58">
          <cell r="BI58" t="str">
            <v>05</v>
          </cell>
        </row>
        <row r="59">
          <cell r="BI59" t="str">
            <v>05</v>
          </cell>
        </row>
        <row r="60">
          <cell r="BI60" t="str">
            <v>05</v>
          </cell>
        </row>
        <row r="61">
          <cell r="BI61" t="str">
            <v>05</v>
          </cell>
        </row>
        <row r="62">
          <cell r="BI62" t="str">
            <v>05</v>
          </cell>
        </row>
        <row r="63">
          <cell r="BI63" t="str">
            <v>05</v>
          </cell>
        </row>
        <row r="64">
          <cell r="BI64" t="str">
            <v>05</v>
          </cell>
        </row>
        <row r="65">
          <cell r="BI65" t="str">
            <v>05</v>
          </cell>
        </row>
        <row r="66">
          <cell r="BI66" t="str">
            <v>05</v>
          </cell>
        </row>
        <row r="67">
          <cell r="BI67" t="str">
            <v>05</v>
          </cell>
        </row>
        <row r="68">
          <cell r="BI68" t="str">
            <v>05</v>
          </cell>
        </row>
        <row r="69">
          <cell r="BI69" t="str">
            <v>05</v>
          </cell>
        </row>
        <row r="70">
          <cell r="BI70" t="str">
            <v>05</v>
          </cell>
        </row>
        <row r="71">
          <cell r="BI71" t="str">
            <v>05</v>
          </cell>
        </row>
        <row r="72">
          <cell r="BI72" t="str">
            <v>05</v>
          </cell>
        </row>
        <row r="73">
          <cell r="BI73" t="str">
            <v>05</v>
          </cell>
        </row>
        <row r="74">
          <cell r="BI74" t="str">
            <v>05</v>
          </cell>
        </row>
        <row r="75">
          <cell r="BI75" t="str">
            <v>05</v>
          </cell>
        </row>
        <row r="76">
          <cell r="BI76" t="str">
            <v>05</v>
          </cell>
        </row>
        <row r="77">
          <cell r="BI77" t="str">
            <v>05</v>
          </cell>
        </row>
        <row r="78">
          <cell r="BI78" t="str">
            <v>05</v>
          </cell>
        </row>
        <row r="79">
          <cell r="BI79" t="str">
            <v>05</v>
          </cell>
        </row>
        <row r="80">
          <cell r="BI80" t="str">
            <v>05</v>
          </cell>
        </row>
        <row r="81">
          <cell r="BI81" t="str">
            <v>05</v>
          </cell>
        </row>
        <row r="82">
          <cell r="BI82" t="str">
            <v>05</v>
          </cell>
        </row>
        <row r="83">
          <cell r="BI83" t="str">
            <v>05</v>
          </cell>
        </row>
        <row r="84">
          <cell r="BI84" t="str">
            <v>05</v>
          </cell>
        </row>
        <row r="85">
          <cell r="BI85" t="str">
            <v>05</v>
          </cell>
        </row>
        <row r="86">
          <cell r="BI86" t="str">
            <v>05</v>
          </cell>
        </row>
        <row r="87">
          <cell r="BI87" t="str">
            <v>05</v>
          </cell>
        </row>
        <row r="88">
          <cell r="BI88" t="str">
            <v>05</v>
          </cell>
        </row>
        <row r="89">
          <cell r="BI89" t="str">
            <v>05</v>
          </cell>
        </row>
        <row r="90">
          <cell r="BI90" t="str">
            <v>05</v>
          </cell>
        </row>
        <row r="91">
          <cell r="BI91" t="str">
            <v>05</v>
          </cell>
        </row>
        <row r="92">
          <cell r="BI92" t="str">
            <v>05</v>
          </cell>
        </row>
        <row r="93">
          <cell r="BI93" t="str">
            <v>05</v>
          </cell>
        </row>
        <row r="94">
          <cell r="BI94" t="str">
            <v>05</v>
          </cell>
        </row>
        <row r="95">
          <cell r="BI95" t="str">
            <v>05</v>
          </cell>
        </row>
        <row r="96">
          <cell r="BI96" t="str">
            <v>05</v>
          </cell>
        </row>
        <row r="97">
          <cell r="BI97" t="str">
            <v>05</v>
          </cell>
        </row>
        <row r="98">
          <cell r="BI98" t="str">
            <v>05</v>
          </cell>
        </row>
        <row r="99">
          <cell r="BI99" t="str">
            <v>05</v>
          </cell>
        </row>
        <row r="100">
          <cell r="BI100" t="str">
            <v>05</v>
          </cell>
        </row>
        <row r="101">
          <cell r="BI101" t="str">
            <v>05</v>
          </cell>
        </row>
        <row r="102">
          <cell r="BI102" t="str">
            <v>05</v>
          </cell>
        </row>
        <row r="103">
          <cell r="BI103" t="str">
            <v>05</v>
          </cell>
        </row>
        <row r="104">
          <cell r="BI104" t="str">
            <v>05</v>
          </cell>
        </row>
        <row r="105">
          <cell r="BI105" t="str">
            <v>05</v>
          </cell>
        </row>
        <row r="106">
          <cell r="BI106" t="str">
            <v>05</v>
          </cell>
        </row>
        <row r="107">
          <cell r="BI107" t="str">
            <v>05</v>
          </cell>
        </row>
        <row r="108">
          <cell r="BI108" t="str">
            <v>05</v>
          </cell>
        </row>
        <row r="109">
          <cell r="BI109" t="str">
            <v>05</v>
          </cell>
        </row>
        <row r="110">
          <cell r="BI110" t="str">
            <v>05</v>
          </cell>
        </row>
        <row r="111">
          <cell r="BI111" t="str">
            <v>05</v>
          </cell>
        </row>
        <row r="112">
          <cell r="BI112" t="str">
            <v>05</v>
          </cell>
        </row>
        <row r="113">
          <cell r="BI113" t="str">
            <v>05</v>
          </cell>
        </row>
        <row r="114">
          <cell r="BI114" t="str">
            <v>05</v>
          </cell>
        </row>
        <row r="115">
          <cell r="BI115" t="str">
            <v>05</v>
          </cell>
        </row>
        <row r="116">
          <cell r="BI116" t="str">
            <v>05</v>
          </cell>
        </row>
        <row r="117">
          <cell r="BI117" t="str">
            <v>05</v>
          </cell>
        </row>
        <row r="118">
          <cell r="BI118" t="str">
            <v>05</v>
          </cell>
        </row>
        <row r="119">
          <cell r="BI119" t="str">
            <v>05</v>
          </cell>
        </row>
        <row r="120">
          <cell r="BI120" t="str">
            <v>05</v>
          </cell>
        </row>
        <row r="121">
          <cell r="BI121" t="str">
            <v>05</v>
          </cell>
        </row>
        <row r="122">
          <cell r="BI122" t="str">
            <v>05</v>
          </cell>
        </row>
        <row r="123">
          <cell r="BI123" t="str">
            <v>05</v>
          </cell>
        </row>
        <row r="124">
          <cell r="BI124" t="str">
            <v>05</v>
          </cell>
        </row>
        <row r="125">
          <cell r="BI125" t="str">
            <v>05</v>
          </cell>
        </row>
        <row r="126">
          <cell r="BI126" t="str">
            <v>05</v>
          </cell>
        </row>
        <row r="127">
          <cell r="BI127" t="str">
            <v>08</v>
          </cell>
        </row>
        <row r="128">
          <cell r="BI128" t="str">
            <v>08</v>
          </cell>
        </row>
        <row r="129">
          <cell r="BI129" t="str">
            <v>08</v>
          </cell>
        </row>
        <row r="130">
          <cell r="BI130" t="str">
            <v>08</v>
          </cell>
        </row>
        <row r="131">
          <cell r="BI131" t="str">
            <v>08</v>
          </cell>
        </row>
        <row r="132">
          <cell r="BI132" t="str">
            <v>08</v>
          </cell>
        </row>
        <row r="133">
          <cell r="BI133" t="str">
            <v>08</v>
          </cell>
        </row>
        <row r="134">
          <cell r="BI134" t="str">
            <v>08</v>
          </cell>
        </row>
        <row r="135">
          <cell r="BI135" t="str">
            <v>08</v>
          </cell>
        </row>
        <row r="136">
          <cell r="BI136" t="str">
            <v>08</v>
          </cell>
        </row>
        <row r="137">
          <cell r="BI137" t="str">
            <v>08</v>
          </cell>
        </row>
        <row r="138">
          <cell r="BI138" t="str">
            <v>08</v>
          </cell>
        </row>
        <row r="139">
          <cell r="BI139" t="str">
            <v>08</v>
          </cell>
        </row>
        <row r="140">
          <cell r="BI140" t="str">
            <v>08</v>
          </cell>
        </row>
        <row r="141">
          <cell r="BI141" t="str">
            <v>08</v>
          </cell>
        </row>
        <row r="142">
          <cell r="BI142" t="str">
            <v>08</v>
          </cell>
        </row>
        <row r="143">
          <cell r="BI143" t="str">
            <v>08</v>
          </cell>
        </row>
        <row r="144">
          <cell r="BI144" t="str">
            <v>08</v>
          </cell>
        </row>
        <row r="145">
          <cell r="BI145" t="str">
            <v>08</v>
          </cell>
        </row>
        <row r="146">
          <cell r="BI146" t="str">
            <v>08</v>
          </cell>
        </row>
        <row r="147">
          <cell r="BI147" t="str">
            <v>08</v>
          </cell>
        </row>
        <row r="148">
          <cell r="BI148" t="str">
            <v>08</v>
          </cell>
        </row>
        <row r="149">
          <cell r="BI149" t="str">
            <v>08</v>
          </cell>
        </row>
        <row r="150">
          <cell r="BI150" t="str">
            <v>11</v>
          </cell>
        </row>
        <row r="151">
          <cell r="BI151" t="str">
            <v>13</v>
          </cell>
        </row>
        <row r="152">
          <cell r="BI152" t="str">
            <v>13</v>
          </cell>
        </row>
        <row r="153">
          <cell r="BI153" t="str">
            <v>13</v>
          </cell>
        </row>
        <row r="154">
          <cell r="BI154" t="str">
            <v>13</v>
          </cell>
        </row>
        <row r="155">
          <cell r="BI155" t="str">
            <v>13</v>
          </cell>
        </row>
        <row r="156">
          <cell r="BI156" t="str">
            <v>13</v>
          </cell>
        </row>
        <row r="157">
          <cell r="BI157" t="str">
            <v>13</v>
          </cell>
        </row>
        <row r="158">
          <cell r="BI158" t="str">
            <v>13</v>
          </cell>
        </row>
        <row r="159">
          <cell r="BI159" t="str">
            <v>13</v>
          </cell>
        </row>
        <row r="160">
          <cell r="BI160" t="str">
            <v>13</v>
          </cell>
        </row>
        <row r="161">
          <cell r="BI161" t="str">
            <v>13</v>
          </cell>
        </row>
        <row r="162">
          <cell r="BI162" t="str">
            <v>13</v>
          </cell>
        </row>
        <row r="163">
          <cell r="BI163" t="str">
            <v>13</v>
          </cell>
        </row>
        <row r="164">
          <cell r="BI164" t="str">
            <v>13</v>
          </cell>
        </row>
        <row r="165">
          <cell r="BI165" t="str">
            <v>13</v>
          </cell>
        </row>
        <row r="166">
          <cell r="BI166" t="str">
            <v>13</v>
          </cell>
        </row>
        <row r="167">
          <cell r="BI167" t="str">
            <v>13</v>
          </cell>
        </row>
        <row r="168">
          <cell r="BI168" t="str">
            <v>13</v>
          </cell>
        </row>
        <row r="169">
          <cell r="BI169" t="str">
            <v>13</v>
          </cell>
        </row>
        <row r="170">
          <cell r="BI170" t="str">
            <v>13</v>
          </cell>
        </row>
        <row r="171">
          <cell r="BI171" t="str">
            <v>13</v>
          </cell>
        </row>
        <row r="172">
          <cell r="BI172" t="str">
            <v>13</v>
          </cell>
        </row>
        <row r="173">
          <cell r="BI173" t="str">
            <v>13</v>
          </cell>
        </row>
        <row r="174">
          <cell r="BI174" t="str">
            <v>13</v>
          </cell>
        </row>
        <row r="175">
          <cell r="BI175" t="str">
            <v>13</v>
          </cell>
        </row>
        <row r="176">
          <cell r="BI176" t="str">
            <v>13</v>
          </cell>
        </row>
        <row r="177">
          <cell r="BI177" t="str">
            <v>13</v>
          </cell>
        </row>
        <row r="178">
          <cell r="BI178" t="str">
            <v>13</v>
          </cell>
        </row>
        <row r="179">
          <cell r="BI179" t="str">
            <v>13</v>
          </cell>
        </row>
        <row r="180">
          <cell r="BI180" t="str">
            <v>13</v>
          </cell>
        </row>
        <row r="181">
          <cell r="BI181" t="str">
            <v>13</v>
          </cell>
        </row>
        <row r="182">
          <cell r="BI182" t="str">
            <v>13</v>
          </cell>
        </row>
        <row r="183">
          <cell r="BI183" t="str">
            <v>13</v>
          </cell>
        </row>
        <row r="184">
          <cell r="BI184" t="str">
            <v>13</v>
          </cell>
        </row>
        <row r="185">
          <cell r="BI185" t="str">
            <v>13</v>
          </cell>
        </row>
        <row r="186">
          <cell r="BI186" t="str">
            <v>13</v>
          </cell>
        </row>
        <row r="187">
          <cell r="BI187" t="str">
            <v>13</v>
          </cell>
        </row>
        <row r="188">
          <cell r="BI188" t="str">
            <v>13</v>
          </cell>
        </row>
        <row r="189">
          <cell r="BI189" t="str">
            <v>13</v>
          </cell>
        </row>
        <row r="190">
          <cell r="BI190" t="str">
            <v>13</v>
          </cell>
        </row>
        <row r="191">
          <cell r="BI191" t="str">
            <v>13</v>
          </cell>
        </row>
        <row r="192">
          <cell r="BI192" t="str">
            <v>13</v>
          </cell>
        </row>
        <row r="193">
          <cell r="BI193" t="str">
            <v>13</v>
          </cell>
        </row>
        <row r="194">
          <cell r="BI194" t="str">
            <v>13</v>
          </cell>
        </row>
        <row r="195">
          <cell r="BI195" t="str">
            <v>13</v>
          </cell>
        </row>
        <row r="196">
          <cell r="BI196" t="str">
            <v>15</v>
          </cell>
        </row>
        <row r="197">
          <cell r="BI197" t="str">
            <v>15</v>
          </cell>
        </row>
        <row r="198">
          <cell r="BI198" t="str">
            <v>15</v>
          </cell>
        </row>
        <row r="199">
          <cell r="BI199" t="str">
            <v>15</v>
          </cell>
        </row>
        <row r="200">
          <cell r="BI200" t="str">
            <v>15</v>
          </cell>
        </row>
        <row r="201">
          <cell r="BI201" t="str">
            <v>15</v>
          </cell>
        </row>
        <row r="202">
          <cell r="BI202" t="str">
            <v>15</v>
          </cell>
        </row>
        <row r="203">
          <cell r="BI203" t="str">
            <v>15</v>
          </cell>
        </row>
        <row r="204">
          <cell r="BI204" t="str">
            <v>15</v>
          </cell>
        </row>
        <row r="205">
          <cell r="BI205" t="str">
            <v>15</v>
          </cell>
        </row>
        <row r="206">
          <cell r="BI206" t="str">
            <v>15</v>
          </cell>
        </row>
        <row r="207">
          <cell r="BI207" t="str">
            <v>15</v>
          </cell>
        </row>
        <row r="208">
          <cell r="BI208" t="str">
            <v>15</v>
          </cell>
        </row>
        <row r="209">
          <cell r="BI209" t="str">
            <v>15</v>
          </cell>
        </row>
        <row r="210">
          <cell r="BI210" t="str">
            <v>15</v>
          </cell>
        </row>
        <row r="211">
          <cell r="BI211" t="str">
            <v>15</v>
          </cell>
        </row>
        <row r="212">
          <cell r="BI212" t="str">
            <v>15</v>
          </cell>
        </row>
        <row r="213">
          <cell r="BI213" t="str">
            <v>15</v>
          </cell>
        </row>
        <row r="214">
          <cell r="BI214" t="str">
            <v>15</v>
          </cell>
        </row>
        <row r="215">
          <cell r="BI215" t="str">
            <v>15</v>
          </cell>
        </row>
        <row r="216">
          <cell r="BI216" t="str">
            <v>15</v>
          </cell>
        </row>
        <row r="217">
          <cell r="BI217" t="str">
            <v>15</v>
          </cell>
        </row>
        <row r="218">
          <cell r="BI218" t="str">
            <v>15</v>
          </cell>
        </row>
        <row r="219">
          <cell r="BI219" t="str">
            <v>15</v>
          </cell>
        </row>
        <row r="220">
          <cell r="BI220" t="str">
            <v>15</v>
          </cell>
        </row>
        <row r="221">
          <cell r="BI221" t="str">
            <v>15</v>
          </cell>
        </row>
        <row r="222">
          <cell r="BI222" t="str">
            <v>15</v>
          </cell>
        </row>
        <row r="223">
          <cell r="BI223" t="str">
            <v>15</v>
          </cell>
        </row>
        <row r="224">
          <cell r="BI224" t="str">
            <v>15</v>
          </cell>
        </row>
        <row r="225">
          <cell r="BI225" t="str">
            <v>15</v>
          </cell>
        </row>
        <row r="226">
          <cell r="BI226" t="str">
            <v>15</v>
          </cell>
        </row>
        <row r="227">
          <cell r="BI227" t="str">
            <v>15</v>
          </cell>
        </row>
        <row r="228">
          <cell r="BI228" t="str">
            <v>15</v>
          </cell>
        </row>
        <row r="229">
          <cell r="BI229" t="str">
            <v>15</v>
          </cell>
        </row>
        <row r="230">
          <cell r="BI230" t="str">
            <v>15</v>
          </cell>
        </row>
        <row r="231">
          <cell r="BI231" t="str">
            <v>15</v>
          </cell>
        </row>
        <row r="232">
          <cell r="BI232" t="str">
            <v>15</v>
          </cell>
        </row>
        <row r="233">
          <cell r="BI233" t="str">
            <v>15</v>
          </cell>
        </row>
        <row r="234">
          <cell r="BI234" t="str">
            <v>15</v>
          </cell>
        </row>
        <row r="235">
          <cell r="BI235" t="str">
            <v>15</v>
          </cell>
        </row>
        <row r="236">
          <cell r="BI236" t="str">
            <v>15</v>
          </cell>
        </row>
        <row r="237">
          <cell r="BI237" t="str">
            <v>15</v>
          </cell>
        </row>
        <row r="238">
          <cell r="BI238" t="str">
            <v>15</v>
          </cell>
        </row>
        <row r="239">
          <cell r="BI239" t="str">
            <v>15</v>
          </cell>
        </row>
        <row r="240">
          <cell r="BI240" t="str">
            <v>15</v>
          </cell>
        </row>
        <row r="241">
          <cell r="BI241" t="str">
            <v>15</v>
          </cell>
        </row>
        <row r="242">
          <cell r="BI242" t="str">
            <v>15</v>
          </cell>
        </row>
        <row r="243">
          <cell r="BI243" t="str">
            <v>15</v>
          </cell>
        </row>
        <row r="244">
          <cell r="BI244" t="str">
            <v>15</v>
          </cell>
        </row>
        <row r="245">
          <cell r="BI245" t="str">
            <v>15</v>
          </cell>
        </row>
        <row r="246">
          <cell r="BI246" t="str">
            <v>15</v>
          </cell>
        </row>
        <row r="247">
          <cell r="BI247" t="str">
            <v>15</v>
          </cell>
        </row>
        <row r="248">
          <cell r="BI248" t="str">
            <v>15</v>
          </cell>
        </row>
        <row r="249">
          <cell r="BI249" t="str">
            <v>15</v>
          </cell>
        </row>
        <row r="250">
          <cell r="BI250" t="str">
            <v>15</v>
          </cell>
        </row>
        <row r="251">
          <cell r="BI251" t="str">
            <v>15</v>
          </cell>
        </row>
        <row r="252">
          <cell r="BI252" t="str">
            <v>15</v>
          </cell>
        </row>
        <row r="253">
          <cell r="BI253" t="str">
            <v>15</v>
          </cell>
        </row>
        <row r="254">
          <cell r="BI254" t="str">
            <v>15</v>
          </cell>
        </row>
        <row r="255">
          <cell r="BI255" t="str">
            <v>15</v>
          </cell>
        </row>
        <row r="256">
          <cell r="BI256" t="str">
            <v>15</v>
          </cell>
        </row>
        <row r="257">
          <cell r="BI257" t="str">
            <v>15</v>
          </cell>
        </row>
        <row r="258">
          <cell r="BI258" t="str">
            <v>15</v>
          </cell>
        </row>
        <row r="259">
          <cell r="BI259" t="str">
            <v>15</v>
          </cell>
        </row>
        <row r="260">
          <cell r="BI260" t="str">
            <v>15</v>
          </cell>
        </row>
        <row r="261">
          <cell r="BI261" t="str">
            <v>15</v>
          </cell>
        </row>
        <row r="262">
          <cell r="BI262" t="str">
            <v>15</v>
          </cell>
        </row>
        <row r="263">
          <cell r="BI263" t="str">
            <v>15</v>
          </cell>
        </row>
        <row r="264">
          <cell r="BI264" t="str">
            <v>15</v>
          </cell>
        </row>
        <row r="265">
          <cell r="BI265" t="str">
            <v>15</v>
          </cell>
        </row>
        <row r="266">
          <cell r="BI266" t="str">
            <v>15</v>
          </cell>
        </row>
        <row r="267">
          <cell r="BI267" t="str">
            <v>15</v>
          </cell>
        </row>
        <row r="268">
          <cell r="BI268" t="str">
            <v>15</v>
          </cell>
        </row>
        <row r="269">
          <cell r="BI269" t="str">
            <v>15</v>
          </cell>
        </row>
        <row r="270">
          <cell r="BI270" t="str">
            <v>15</v>
          </cell>
        </row>
        <row r="271">
          <cell r="BI271" t="str">
            <v>15</v>
          </cell>
        </row>
        <row r="272">
          <cell r="BI272" t="str">
            <v>15</v>
          </cell>
        </row>
        <row r="273">
          <cell r="BI273" t="str">
            <v>15</v>
          </cell>
        </row>
        <row r="274">
          <cell r="BI274" t="str">
            <v>15</v>
          </cell>
        </row>
        <row r="275">
          <cell r="BI275" t="str">
            <v>15</v>
          </cell>
        </row>
        <row r="276">
          <cell r="BI276" t="str">
            <v>15</v>
          </cell>
        </row>
        <row r="277">
          <cell r="BI277" t="str">
            <v>15</v>
          </cell>
        </row>
        <row r="278">
          <cell r="BI278" t="str">
            <v>15</v>
          </cell>
        </row>
        <row r="279">
          <cell r="BI279" t="str">
            <v>15</v>
          </cell>
        </row>
        <row r="280">
          <cell r="BI280" t="str">
            <v>15</v>
          </cell>
        </row>
        <row r="281">
          <cell r="BI281" t="str">
            <v>15</v>
          </cell>
        </row>
        <row r="282">
          <cell r="BI282" t="str">
            <v>15</v>
          </cell>
        </row>
        <row r="283">
          <cell r="BI283" t="str">
            <v>15</v>
          </cell>
        </row>
        <row r="284">
          <cell r="BI284" t="str">
            <v>15</v>
          </cell>
        </row>
        <row r="285">
          <cell r="BI285" t="str">
            <v>15</v>
          </cell>
        </row>
        <row r="286">
          <cell r="BI286" t="str">
            <v>15</v>
          </cell>
        </row>
        <row r="287">
          <cell r="BI287" t="str">
            <v>15</v>
          </cell>
        </row>
        <row r="288">
          <cell r="BI288" t="str">
            <v>15</v>
          </cell>
        </row>
        <row r="289">
          <cell r="BI289" t="str">
            <v>15</v>
          </cell>
        </row>
        <row r="290">
          <cell r="BI290" t="str">
            <v>15</v>
          </cell>
        </row>
        <row r="291">
          <cell r="BI291" t="str">
            <v>15</v>
          </cell>
        </row>
        <row r="292">
          <cell r="BI292" t="str">
            <v>15</v>
          </cell>
        </row>
        <row r="293">
          <cell r="BI293" t="str">
            <v>15</v>
          </cell>
        </row>
        <row r="294">
          <cell r="BI294" t="str">
            <v>15</v>
          </cell>
        </row>
        <row r="295">
          <cell r="BI295" t="str">
            <v>15</v>
          </cell>
        </row>
        <row r="296">
          <cell r="BI296" t="str">
            <v>15</v>
          </cell>
        </row>
        <row r="297">
          <cell r="BI297" t="str">
            <v>15</v>
          </cell>
        </row>
        <row r="298">
          <cell r="BI298" t="str">
            <v>15</v>
          </cell>
        </row>
        <row r="299">
          <cell r="BI299" t="str">
            <v>15</v>
          </cell>
        </row>
        <row r="300">
          <cell r="BI300" t="str">
            <v>15</v>
          </cell>
        </row>
        <row r="301">
          <cell r="BI301" t="str">
            <v>15</v>
          </cell>
        </row>
        <row r="302">
          <cell r="BI302" t="str">
            <v>15</v>
          </cell>
        </row>
        <row r="303">
          <cell r="BI303" t="str">
            <v>15</v>
          </cell>
        </row>
        <row r="304">
          <cell r="BI304" t="str">
            <v>15</v>
          </cell>
        </row>
        <row r="305">
          <cell r="BI305" t="str">
            <v>15</v>
          </cell>
        </row>
        <row r="306">
          <cell r="BI306" t="str">
            <v>15</v>
          </cell>
        </row>
        <row r="307">
          <cell r="BI307" t="str">
            <v>15</v>
          </cell>
        </row>
        <row r="308">
          <cell r="BI308" t="str">
            <v>15</v>
          </cell>
        </row>
        <row r="309">
          <cell r="BI309" t="str">
            <v>15</v>
          </cell>
        </row>
        <row r="310">
          <cell r="BI310" t="str">
            <v>15</v>
          </cell>
        </row>
        <row r="311">
          <cell r="BI311" t="str">
            <v>15</v>
          </cell>
        </row>
        <row r="312">
          <cell r="BI312" t="str">
            <v>15</v>
          </cell>
        </row>
        <row r="313">
          <cell r="BI313" t="str">
            <v>15</v>
          </cell>
        </row>
        <row r="314">
          <cell r="BI314" t="str">
            <v>15</v>
          </cell>
        </row>
        <row r="315">
          <cell r="BI315" t="str">
            <v>15</v>
          </cell>
        </row>
        <row r="316">
          <cell r="BI316" t="str">
            <v>15</v>
          </cell>
        </row>
        <row r="317">
          <cell r="BI317" t="str">
            <v>15</v>
          </cell>
        </row>
        <row r="318">
          <cell r="BI318" t="str">
            <v>15</v>
          </cell>
        </row>
        <row r="319">
          <cell r="BI319" t="str">
            <v>17</v>
          </cell>
        </row>
        <row r="320">
          <cell r="BI320" t="str">
            <v>17</v>
          </cell>
        </row>
        <row r="321">
          <cell r="BI321" t="str">
            <v>17</v>
          </cell>
        </row>
        <row r="322">
          <cell r="BI322" t="str">
            <v>17</v>
          </cell>
        </row>
        <row r="323">
          <cell r="BI323" t="str">
            <v>17</v>
          </cell>
        </row>
        <row r="324">
          <cell r="BI324" t="str">
            <v>17</v>
          </cell>
        </row>
        <row r="325">
          <cell r="BI325" t="str">
            <v>17</v>
          </cell>
        </row>
        <row r="326">
          <cell r="BI326" t="str">
            <v>17</v>
          </cell>
        </row>
        <row r="327">
          <cell r="BI327" t="str">
            <v>17</v>
          </cell>
        </row>
        <row r="328">
          <cell r="BI328" t="str">
            <v>17</v>
          </cell>
        </row>
        <row r="329">
          <cell r="BI329" t="str">
            <v>17</v>
          </cell>
        </row>
        <row r="330">
          <cell r="BI330" t="str">
            <v>17</v>
          </cell>
        </row>
        <row r="331">
          <cell r="BI331" t="str">
            <v>17</v>
          </cell>
        </row>
        <row r="332">
          <cell r="BI332" t="str">
            <v>17</v>
          </cell>
        </row>
        <row r="333">
          <cell r="BI333" t="str">
            <v>17</v>
          </cell>
        </row>
        <row r="334">
          <cell r="BI334" t="str">
            <v>17</v>
          </cell>
        </row>
        <row r="335">
          <cell r="BI335" t="str">
            <v>17</v>
          </cell>
        </row>
        <row r="336">
          <cell r="BI336" t="str">
            <v>17</v>
          </cell>
        </row>
        <row r="337">
          <cell r="BI337" t="str">
            <v>17</v>
          </cell>
        </row>
        <row r="338">
          <cell r="BI338" t="str">
            <v>17</v>
          </cell>
        </row>
        <row r="339">
          <cell r="BI339" t="str">
            <v>17</v>
          </cell>
        </row>
        <row r="340">
          <cell r="BI340" t="str">
            <v>17</v>
          </cell>
        </row>
        <row r="341">
          <cell r="BI341" t="str">
            <v>17</v>
          </cell>
        </row>
        <row r="342">
          <cell r="BI342" t="str">
            <v>17</v>
          </cell>
        </row>
        <row r="343">
          <cell r="BI343" t="str">
            <v>17</v>
          </cell>
        </row>
        <row r="344">
          <cell r="BI344" t="str">
            <v>17</v>
          </cell>
        </row>
        <row r="345">
          <cell r="BI345" t="str">
            <v>17</v>
          </cell>
        </row>
        <row r="346">
          <cell r="BI346" t="str">
            <v>18</v>
          </cell>
        </row>
        <row r="347">
          <cell r="BI347" t="str">
            <v>18</v>
          </cell>
        </row>
        <row r="348">
          <cell r="BI348" t="str">
            <v>18</v>
          </cell>
        </row>
        <row r="349">
          <cell r="BI349" t="str">
            <v>18</v>
          </cell>
        </row>
        <row r="350">
          <cell r="BI350" t="str">
            <v>18</v>
          </cell>
        </row>
        <row r="351">
          <cell r="BI351" t="str">
            <v>18</v>
          </cell>
        </row>
        <row r="352">
          <cell r="BI352" t="str">
            <v>18</v>
          </cell>
        </row>
        <row r="353">
          <cell r="BI353" t="str">
            <v>18</v>
          </cell>
        </row>
        <row r="354">
          <cell r="BI354" t="str">
            <v>18</v>
          </cell>
        </row>
        <row r="355">
          <cell r="BI355" t="str">
            <v>18</v>
          </cell>
        </row>
        <row r="356">
          <cell r="BI356" t="str">
            <v>18</v>
          </cell>
        </row>
        <row r="357">
          <cell r="BI357" t="str">
            <v>18</v>
          </cell>
        </row>
        <row r="358">
          <cell r="BI358" t="str">
            <v>18</v>
          </cell>
        </row>
        <row r="359">
          <cell r="BI359" t="str">
            <v>18</v>
          </cell>
        </row>
        <row r="360">
          <cell r="BI360" t="str">
            <v>18</v>
          </cell>
        </row>
        <row r="361">
          <cell r="BI361" t="str">
            <v>18</v>
          </cell>
        </row>
        <row r="362">
          <cell r="BI362" t="str">
            <v>19</v>
          </cell>
        </row>
        <row r="363">
          <cell r="BI363" t="str">
            <v>19</v>
          </cell>
        </row>
        <row r="364">
          <cell r="BI364" t="str">
            <v>19</v>
          </cell>
        </row>
        <row r="365">
          <cell r="BI365" t="str">
            <v>19</v>
          </cell>
        </row>
        <row r="366">
          <cell r="BI366" t="str">
            <v>19</v>
          </cell>
        </row>
        <row r="367">
          <cell r="BI367" t="str">
            <v>19</v>
          </cell>
        </row>
        <row r="368">
          <cell r="BI368" t="str">
            <v>19</v>
          </cell>
        </row>
        <row r="369">
          <cell r="BI369" t="str">
            <v>19</v>
          </cell>
        </row>
        <row r="370">
          <cell r="BI370" t="str">
            <v>19</v>
          </cell>
        </row>
        <row r="371">
          <cell r="BI371" t="str">
            <v>19</v>
          </cell>
        </row>
        <row r="372">
          <cell r="BI372" t="str">
            <v>19</v>
          </cell>
        </row>
        <row r="373">
          <cell r="BI373" t="str">
            <v>19</v>
          </cell>
        </row>
        <row r="374">
          <cell r="BI374" t="str">
            <v>19</v>
          </cell>
        </row>
        <row r="375">
          <cell r="BI375" t="str">
            <v>19</v>
          </cell>
        </row>
        <row r="376">
          <cell r="BI376" t="str">
            <v>19</v>
          </cell>
        </row>
        <row r="377">
          <cell r="BI377" t="str">
            <v>19</v>
          </cell>
        </row>
        <row r="378">
          <cell r="BI378" t="str">
            <v>19</v>
          </cell>
        </row>
        <row r="379">
          <cell r="BI379" t="str">
            <v>19</v>
          </cell>
        </row>
        <row r="380">
          <cell r="BI380" t="str">
            <v>19</v>
          </cell>
        </row>
        <row r="381">
          <cell r="BI381" t="str">
            <v>19</v>
          </cell>
        </row>
        <row r="382">
          <cell r="BI382" t="str">
            <v>19</v>
          </cell>
        </row>
        <row r="383">
          <cell r="BI383" t="str">
            <v>19</v>
          </cell>
        </row>
        <row r="384">
          <cell r="BI384" t="str">
            <v>19</v>
          </cell>
        </row>
        <row r="385">
          <cell r="BI385" t="str">
            <v>19</v>
          </cell>
        </row>
        <row r="386">
          <cell r="BI386" t="str">
            <v>19</v>
          </cell>
        </row>
        <row r="387">
          <cell r="BI387" t="str">
            <v>19</v>
          </cell>
        </row>
        <row r="388">
          <cell r="BI388" t="str">
            <v>19</v>
          </cell>
        </row>
        <row r="389">
          <cell r="BI389" t="str">
            <v>19</v>
          </cell>
        </row>
        <row r="390">
          <cell r="BI390" t="str">
            <v>19</v>
          </cell>
        </row>
        <row r="391">
          <cell r="BI391" t="str">
            <v>19</v>
          </cell>
        </row>
        <row r="392">
          <cell r="BI392" t="str">
            <v>19</v>
          </cell>
        </row>
        <row r="393">
          <cell r="BI393" t="str">
            <v>19</v>
          </cell>
        </row>
        <row r="394">
          <cell r="BI394" t="str">
            <v>19</v>
          </cell>
        </row>
        <row r="395">
          <cell r="BI395" t="str">
            <v>19</v>
          </cell>
        </row>
        <row r="396">
          <cell r="BI396" t="str">
            <v>19</v>
          </cell>
        </row>
        <row r="397">
          <cell r="BI397" t="str">
            <v>19</v>
          </cell>
        </row>
        <row r="398">
          <cell r="BI398" t="str">
            <v>19</v>
          </cell>
        </row>
        <row r="399">
          <cell r="BI399" t="str">
            <v>19</v>
          </cell>
        </row>
        <row r="400">
          <cell r="BI400" t="str">
            <v>19</v>
          </cell>
        </row>
        <row r="401">
          <cell r="BI401" t="str">
            <v>19</v>
          </cell>
        </row>
        <row r="402">
          <cell r="BI402" t="str">
            <v>19</v>
          </cell>
        </row>
        <row r="403">
          <cell r="BI403" t="str">
            <v>20</v>
          </cell>
        </row>
        <row r="404">
          <cell r="BI404" t="str">
            <v>20</v>
          </cell>
        </row>
        <row r="405">
          <cell r="BI405" t="str">
            <v>20</v>
          </cell>
        </row>
        <row r="406">
          <cell r="BI406" t="str">
            <v>20</v>
          </cell>
        </row>
        <row r="407">
          <cell r="BI407" t="str">
            <v>20</v>
          </cell>
        </row>
        <row r="408">
          <cell r="BI408" t="str">
            <v>20</v>
          </cell>
        </row>
        <row r="409">
          <cell r="BI409" t="str">
            <v>20</v>
          </cell>
        </row>
        <row r="410">
          <cell r="BI410" t="str">
            <v>20</v>
          </cell>
        </row>
        <row r="411">
          <cell r="BI411" t="str">
            <v>20</v>
          </cell>
        </row>
        <row r="412">
          <cell r="BI412" t="str">
            <v>20</v>
          </cell>
        </row>
        <row r="413">
          <cell r="BI413" t="str">
            <v>20</v>
          </cell>
        </row>
        <row r="414">
          <cell r="BI414" t="str">
            <v>20</v>
          </cell>
        </row>
        <row r="415">
          <cell r="BI415" t="str">
            <v>20</v>
          </cell>
        </row>
        <row r="416">
          <cell r="BI416" t="str">
            <v>20</v>
          </cell>
        </row>
        <row r="417">
          <cell r="BI417" t="str">
            <v>20</v>
          </cell>
        </row>
        <row r="418">
          <cell r="BI418" t="str">
            <v>20</v>
          </cell>
        </row>
        <row r="419">
          <cell r="BI419" t="str">
            <v>20</v>
          </cell>
        </row>
        <row r="420">
          <cell r="BI420" t="str">
            <v>20</v>
          </cell>
        </row>
        <row r="421">
          <cell r="BI421" t="str">
            <v>20</v>
          </cell>
        </row>
        <row r="422">
          <cell r="BI422" t="str">
            <v>20</v>
          </cell>
        </row>
        <row r="423">
          <cell r="BI423" t="str">
            <v>20</v>
          </cell>
        </row>
        <row r="424">
          <cell r="BI424" t="str">
            <v>20</v>
          </cell>
        </row>
        <row r="425">
          <cell r="BI425" t="str">
            <v>20</v>
          </cell>
        </row>
        <row r="426">
          <cell r="BI426" t="str">
            <v>20</v>
          </cell>
        </row>
        <row r="427">
          <cell r="BI427" t="str">
            <v>20</v>
          </cell>
        </row>
        <row r="428">
          <cell r="BI428" t="str">
            <v>23</v>
          </cell>
        </row>
        <row r="429">
          <cell r="BI429" t="str">
            <v>23</v>
          </cell>
        </row>
        <row r="430">
          <cell r="BI430" t="str">
            <v>23</v>
          </cell>
        </row>
        <row r="431">
          <cell r="BI431" t="str">
            <v>23</v>
          </cell>
        </row>
        <row r="432">
          <cell r="BI432" t="str">
            <v>23</v>
          </cell>
        </row>
        <row r="433">
          <cell r="BI433" t="str">
            <v>23</v>
          </cell>
        </row>
        <row r="434">
          <cell r="BI434" t="str">
            <v>23</v>
          </cell>
        </row>
        <row r="435">
          <cell r="BI435" t="str">
            <v>23</v>
          </cell>
        </row>
        <row r="436">
          <cell r="BI436" t="str">
            <v>23</v>
          </cell>
        </row>
        <row r="437">
          <cell r="BI437" t="str">
            <v>23</v>
          </cell>
        </row>
        <row r="438">
          <cell r="BI438" t="str">
            <v>23</v>
          </cell>
        </row>
        <row r="439">
          <cell r="BI439" t="str">
            <v>23</v>
          </cell>
        </row>
        <row r="440">
          <cell r="BI440" t="str">
            <v>23</v>
          </cell>
        </row>
        <row r="441">
          <cell r="BI441" t="str">
            <v>23</v>
          </cell>
        </row>
        <row r="442">
          <cell r="BI442" t="str">
            <v>23</v>
          </cell>
        </row>
        <row r="443">
          <cell r="BI443" t="str">
            <v>23</v>
          </cell>
        </row>
        <row r="444">
          <cell r="BI444" t="str">
            <v>23</v>
          </cell>
        </row>
        <row r="445">
          <cell r="BI445" t="str">
            <v>23</v>
          </cell>
        </row>
        <row r="446">
          <cell r="BI446" t="str">
            <v>23</v>
          </cell>
        </row>
        <row r="447">
          <cell r="BI447" t="str">
            <v>23</v>
          </cell>
        </row>
        <row r="448">
          <cell r="BI448" t="str">
            <v>23</v>
          </cell>
        </row>
        <row r="449">
          <cell r="BI449" t="str">
            <v>23</v>
          </cell>
        </row>
        <row r="450">
          <cell r="BI450" t="str">
            <v>23</v>
          </cell>
        </row>
        <row r="451">
          <cell r="BI451" t="str">
            <v>23</v>
          </cell>
        </row>
        <row r="452">
          <cell r="BI452" t="str">
            <v>23</v>
          </cell>
        </row>
        <row r="453">
          <cell r="BI453" t="str">
            <v>23</v>
          </cell>
        </row>
        <row r="454">
          <cell r="BI454" t="str">
            <v>23</v>
          </cell>
        </row>
        <row r="455">
          <cell r="BI455" t="str">
            <v>23</v>
          </cell>
        </row>
        <row r="456">
          <cell r="BI456" t="str">
            <v>25</v>
          </cell>
        </row>
        <row r="457">
          <cell r="BI457" t="str">
            <v>25</v>
          </cell>
        </row>
        <row r="458">
          <cell r="BI458" t="str">
            <v>25</v>
          </cell>
        </row>
        <row r="459">
          <cell r="BI459" t="str">
            <v>25</v>
          </cell>
        </row>
        <row r="460">
          <cell r="BI460" t="str">
            <v>25</v>
          </cell>
        </row>
        <row r="461">
          <cell r="BI461" t="str">
            <v>25</v>
          </cell>
        </row>
        <row r="462">
          <cell r="BI462" t="str">
            <v>25</v>
          </cell>
        </row>
        <row r="463">
          <cell r="BI463" t="str">
            <v>25</v>
          </cell>
        </row>
        <row r="464">
          <cell r="BI464" t="str">
            <v>25</v>
          </cell>
        </row>
        <row r="465">
          <cell r="BI465" t="str">
            <v>25</v>
          </cell>
        </row>
        <row r="466">
          <cell r="BI466" t="str">
            <v>25</v>
          </cell>
        </row>
        <row r="467">
          <cell r="BI467" t="str">
            <v>25</v>
          </cell>
        </row>
        <row r="468">
          <cell r="BI468" t="str">
            <v>25</v>
          </cell>
        </row>
        <row r="469">
          <cell r="BI469" t="str">
            <v>25</v>
          </cell>
        </row>
        <row r="470">
          <cell r="BI470" t="str">
            <v>25</v>
          </cell>
        </row>
        <row r="471">
          <cell r="BI471" t="str">
            <v>25</v>
          </cell>
        </row>
        <row r="472">
          <cell r="BI472" t="str">
            <v>25</v>
          </cell>
        </row>
        <row r="473">
          <cell r="BI473" t="str">
            <v>25</v>
          </cell>
        </row>
        <row r="474">
          <cell r="BI474" t="str">
            <v>25</v>
          </cell>
        </row>
        <row r="475">
          <cell r="BI475" t="str">
            <v>25</v>
          </cell>
        </row>
        <row r="476">
          <cell r="BI476" t="str">
            <v>25</v>
          </cell>
        </row>
        <row r="477">
          <cell r="BI477" t="str">
            <v>25</v>
          </cell>
        </row>
        <row r="478">
          <cell r="BI478" t="str">
            <v>25</v>
          </cell>
        </row>
        <row r="479">
          <cell r="BI479" t="str">
            <v>25</v>
          </cell>
        </row>
        <row r="480">
          <cell r="BI480" t="str">
            <v>25</v>
          </cell>
        </row>
        <row r="481">
          <cell r="BI481" t="str">
            <v>25</v>
          </cell>
        </row>
        <row r="482">
          <cell r="BI482" t="str">
            <v>25</v>
          </cell>
        </row>
        <row r="483">
          <cell r="BI483" t="str">
            <v>25</v>
          </cell>
        </row>
        <row r="484">
          <cell r="BI484" t="str">
            <v>25</v>
          </cell>
        </row>
        <row r="485">
          <cell r="BI485" t="str">
            <v>25</v>
          </cell>
        </row>
        <row r="486">
          <cell r="BI486" t="str">
            <v>25</v>
          </cell>
        </row>
        <row r="487">
          <cell r="BI487" t="str">
            <v>25</v>
          </cell>
        </row>
        <row r="488">
          <cell r="BI488" t="str">
            <v>25</v>
          </cell>
        </row>
        <row r="489">
          <cell r="BI489" t="str">
            <v>25</v>
          </cell>
        </row>
        <row r="490">
          <cell r="BI490" t="str">
            <v>25</v>
          </cell>
        </row>
        <row r="491">
          <cell r="BI491" t="str">
            <v>25</v>
          </cell>
        </row>
        <row r="492">
          <cell r="BI492" t="str">
            <v>25</v>
          </cell>
        </row>
        <row r="493">
          <cell r="BI493" t="str">
            <v>25</v>
          </cell>
        </row>
        <row r="494">
          <cell r="BI494" t="str">
            <v>25</v>
          </cell>
        </row>
        <row r="495">
          <cell r="BI495" t="str">
            <v>25</v>
          </cell>
        </row>
        <row r="496">
          <cell r="BI496" t="str">
            <v>25</v>
          </cell>
        </row>
        <row r="497">
          <cell r="BI497" t="str">
            <v>25</v>
          </cell>
        </row>
        <row r="498">
          <cell r="BI498" t="str">
            <v>25</v>
          </cell>
        </row>
        <row r="499">
          <cell r="BI499" t="str">
            <v>25</v>
          </cell>
        </row>
        <row r="500">
          <cell r="BI500" t="str">
            <v>25</v>
          </cell>
        </row>
        <row r="501">
          <cell r="BI501" t="str">
            <v>25</v>
          </cell>
        </row>
        <row r="502">
          <cell r="BI502" t="str">
            <v>25</v>
          </cell>
        </row>
        <row r="503">
          <cell r="BI503" t="str">
            <v>25</v>
          </cell>
        </row>
        <row r="504">
          <cell r="BI504" t="str">
            <v>25</v>
          </cell>
        </row>
        <row r="505">
          <cell r="BI505" t="str">
            <v>25</v>
          </cell>
        </row>
        <row r="506">
          <cell r="BI506" t="str">
            <v>25</v>
          </cell>
        </row>
        <row r="507">
          <cell r="BI507" t="str">
            <v>25</v>
          </cell>
        </row>
        <row r="508">
          <cell r="BI508" t="str">
            <v>25</v>
          </cell>
        </row>
        <row r="509">
          <cell r="BI509" t="str">
            <v>25</v>
          </cell>
        </row>
        <row r="510">
          <cell r="BI510" t="str">
            <v>25</v>
          </cell>
        </row>
        <row r="511">
          <cell r="BI511" t="str">
            <v>25</v>
          </cell>
        </row>
        <row r="512">
          <cell r="BI512" t="str">
            <v>25</v>
          </cell>
        </row>
        <row r="513">
          <cell r="BI513" t="str">
            <v>25</v>
          </cell>
        </row>
        <row r="514">
          <cell r="BI514" t="str">
            <v>25</v>
          </cell>
        </row>
        <row r="515">
          <cell r="BI515" t="str">
            <v>25</v>
          </cell>
        </row>
        <row r="516">
          <cell r="BI516" t="str">
            <v>25</v>
          </cell>
        </row>
        <row r="517">
          <cell r="BI517" t="str">
            <v>25</v>
          </cell>
        </row>
        <row r="518">
          <cell r="BI518" t="str">
            <v>25</v>
          </cell>
        </row>
        <row r="519">
          <cell r="BI519" t="str">
            <v>25</v>
          </cell>
        </row>
        <row r="520">
          <cell r="BI520" t="str">
            <v>25</v>
          </cell>
        </row>
        <row r="521">
          <cell r="BI521" t="str">
            <v>25</v>
          </cell>
        </row>
        <row r="522">
          <cell r="BI522" t="str">
            <v>25</v>
          </cell>
        </row>
        <row r="523">
          <cell r="BI523" t="str">
            <v>25</v>
          </cell>
        </row>
        <row r="524">
          <cell r="BI524" t="str">
            <v>25</v>
          </cell>
        </row>
        <row r="525">
          <cell r="BI525" t="str">
            <v>25</v>
          </cell>
        </row>
        <row r="526">
          <cell r="BI526" t="str">
            <v>25</v>
          </cell>
        </row>
        <row r="527">
          <cell r="BI527" t="str">
            <v>25</v>
          </cell>
        </row>
        <row r="528">
          <cell r="BI528" t="str">
            <v>25</v>
          </cell>
        </row>
        <row r="529">
          <cell r="BI529" t="str">
            <v>25</v>
          </cell>
        </row>
        <row r="530">
          <cell r="BI530" t="str">
            <v>25</v>
          </cell>
        </row>
        <row r="531">
          <cell r="BI531" t="str">
            <v>25</v>
          </cell>
        </row>
        <row r="532">
          <cell r="BI532" t="str">
            <v>25</v>
          </cell>
        </row>
        <row r="533">
          <cell r="BI533" t="str">
            <v>25</v>
          </cell>
        </row>
        <row r="534">
          <cell r="BI534" t="str">
            <v>25</v>
          </cell>
        </row>
        <row r="535">
          <cell r="BI535" t="str">
            <v>25</v>
          </cell>
        </row>
        <row r="536">
          <cell r="BI536" t="str">
            <v>25</v>
          </cell>
        </row>
        <row r="537">
          <cell r="BI537" t="str">
            <v>25</v>
          </cell>
        </row>
        <row r="538">
          <cell r="BI538" t="str">
            <v>25</v>
          </cell>
        </row>
        <row r="539">
          <cell r="BI539" t="str">
            <v>25</v>
          </cell>
        </row>
        <row r="540">
          <cell r="BI540" t="str">
            <v>25</v>
          </cell>
        </row>
        <row r="541">
          <cell r="BI541" t="str">
            <v>25</v>
          </cell>
        </row>
        <row r="542">
          <cell r="BI542" t="str">
            <v>25</v>
          </cell>
        </row>
        <row r="543">
          <cell r="BI543" t="str">
            <v>25</v>
          </cell>
        </row>
        <row r="544">
          <cell r="BI544" t="str">
            <v>25</v>
          </cell>
        </row>
        <row r="545">
          <cell r="BI545" t="str">
            <v>25</v>
          </cell>
        </row>
        <row r="546">
          <cell r="BI546" t="str">
            <v>25</v>
          </cell>
        </row>
        <row r="547">
          <cell r="BI547" t="str">
            <v>25</v>
          </cell>
        </row>
        <row r="548">
          <cell r="BI548" t="str">
            <v>25</v>
          </cell>
        </row>
        <row r="549">
          <cell r="BI549" t="str">
            <v>25</v>
          </cell>
        </row>
        <row r="550">
          <cell r="BI550" t="str">
            <v>25</v>
          </cell>
        </row>
        <row r="551">
          <cell r="BI551" t="str">
            <v>25</v>
          </cell>
        </row>
        <row r="552">
          <cell r="BI552" t="str">
            <v>25</v>
          </cell>
        </row>
        <row r="553">
          <cell r="BI553" t="str">
            <v>25</v>
          </cell>
        </row>
        <row r="554">
          <cell r="BI554" t="str">
            <v>25</v>
          </cell>
        </row>
        <row r="555">
          <cell r="BI555" t="str">
            <v>25</v>
          </cell>
        </row>
        <row r="556">
          <cell r="BI556" t="str">
            <v>25</v>
          </cell>
        </row>
        <row r="557">
          <cell r="BI557" t="str">
            <v>25</v>
          </cell>
        </row>
        <row r="558">
          <cell r="BI558" t="str">
            <v>25</v>
          </cell>
        </row>
        <row r="559">
          <cell r="BI559" t="str">
            <v>25</v>
          </cell>
        </row>
        <row r="560">
          <cell r="BI560" t="str">
            <v>25</v>
          </cell>
        </row>
        <row r="561">
          <cell r="BI561" t="str">
            <v>25</v>
          </cell>
        </row>
        <row r="562">
          <cell r="BI562" t="str">
            <v>25</v>
          </cell>
        </row>
        <row r="563">
          <cell r="BI563" t="str">
            <v>25</v>
          </cell>
        </row>
        <row r="564">
          <cell r="BI564" t="str">
            <v>25</v>
          </cell>
        </row>
        <row r="565">
          <cell r="BI565" t="str">
            <v>25</v>
          </cell>
        </row>
        <row r="566">
          <cell r="BI566" t="str">
            <v>25</v>
          </cell>
        </row>
        <row r="567">
          <cell r="BI567" t="str">
            <v>25</v>
          </cell>
        </row>
        <row r="568">
          <cell r="BI568" t="str">
            <v>25</v>
          </cell>
        </row>
        <row r="569">
          <cell r="BI569" t="str">
            <v>25</v>
          </cell>
        </row>
        <row r="570">
          <cell r="BI570" t="str">
            <v>25</v>
          </cell>
        </row>
        <row r="571">
          <cell r="BI571" t="str">
            <v>25</v>
          </cell>
        </row>
        <row r="572">
          <cell r="BI572" t="str">
            <v>27</v>
          </cell>
        </row>
        <row r="573">
          <cell r="BI573" t="str">
            <v>27</v>
          </cell>
        </row>
        <row r="574">
          <cell r="BI574" t="str">
            <v>27</v>
          </cell>
        </row>
        <row r="575">
          <cell r="BI575" t="str">
            <v>27</v>
          </cell>
        </row>
        <row r="576">
          <cell r="BI576" t="str">
            <v>27</v>
          </cell>
        </row>
        <row r="577">
          <cell r="BI577" t="str">
            <v>27</v>
          </cell>
        </row>
        <row r="578">
          <cell r="BI578" t="str">
            <v>27</v>
          </cell>
        </row>
        <row r="579">
          <cell r="BI579" t="str">
            <v>27</v>
          </cell>
        </row>
        <row r="580">
          <cell r="BI580" t="str">
            <v>27</v>
          </cell>
        </row>
        <row r="581">
          <cell r="BI581" t="str">
            <v>27</v>
          </cell>
        </row>
        <row r="582">
          <cell r="BI582" t="str">
            <v>27</v>
          </cell>
        </row>
        <row r="583">
          <cell r="BI583" t="str">
            <v>27</v>
          </cell>
        </row>
        <row r="584">
          <cell r="BI584" t="str">
            <v>27</v>
          </cell>
        </row>
        <row r="585">
          <cell r="BI585" t="str">
            <v>27</v>
          </cell>
        </row>
        <row r="586">
          <cell r="BI586" t="str">
            <v>27</v>
          </cell>
        </row>
        <row r="587">
          <cell r="BI587" t="str">
            <v>27</v>
          </cell>
        </row>
        <row r="588">
          <cell r="BI588" t="str">
            <v>27</v>
          </cell>
        </row>
        <row r="589">
          <cell r="BI589" t="str">
            <v>27</v>
          </cell>
        </row>
        <row r="590">
          <cell r="BI590" t="str">
            <v>27</v>
          </cell>
        </row>
        <row r="591">
          <cell r="BI591" t="str">
            <v>27</v>
          </cell>
        </row>
        <row r="592">
          <cell r="BI592" t="str">
            <v>27</v>
          </cell>
        </row>
        <row r="593">
          <cell r="BI593" t="str">
            <v>27</v>
          </cell>
        </row>
        <row r="594">
          <cell r="BI594" t="str">
            <v>27</v>
          </cell>
        </row>
        <row r="595">
          <cell r="BI595" t="str">
            <v>27</v>
          </cell>
        </row>
        <row r="596">
          <cell r="BI596" t="str">
            <v>27</v>
          </cell>
        </row>
        <row r="597">
          <cell r="BI597" t="str">
            <v>27</v>
          </cell>
        </row>
        <row r="598">
          <cell r="BI598" t="str">
            <v>27</v>
          </cell>
        </row>
        <row r="599">
          <cell r="BI599" t="str">
            <v>27</v>
          </cell>
        </row>
        <row r="600">
          <cell r="BI600" t="str">
            <v>27</v>
          </cell>
        </row>
        <row r="601">
          <cell r="BI601" t="str">
            <v>27</v>
          </cell>
        </row>
        <row r="602">
          <cell r="BI602" t="str">
            <v>27</v>
          </cell>
        </row>
        <row r="603">
          <cell r="BI603" t="str">
            <v>41</v>
          </cell>
        </row>
        <row r="604">
          <cell r="BI604" t="str">
            <v>41</v>
          </cell>
        </row>
        <row r="605">
          <cell r="BI605" t="str">
            <v>41</v>
          </cell>
        </row>
        <row r="606">
          <cell r="BI606" t="str">
            <v>41</v>
          </cell>
        </row>
        <row r="607">
          <cell r="BI607" t="str">
            <v>41</v>
          </cell>
        </row>
        <row r="608">
          <cell r="BI608" t="str">
            <v>41</v>
          </cell>
        </row>
        <row r="609">
          <cell r="BI609" t="str">
            <v>41</v>
          </cell>
        </row>
        <row r="610">
          <cell r="BI610" t="str">
            <v>41</v>
          </cell>
        </row>
        <row r="611">
          <cell r="BI611" t="str">
            <v>41</v>
          </cell>
        </row>
        <row r="612">
          <cell r="BI612" t="str">
            <v>41</v>
          </cell>
        </row>
        <row r="613">
          <cell r="BI613" t="str">
            <v>41</v>
          </cell>
        </row>
        <row r="614">
          <cell r="BI614" t="str">
            <v>41</v>
          </cell>
        </row>
        <row r="615">
          <cell r="BI615" t="str">
            <v>41</v>
          </cell>
        </row>
        <row r="616">
          <cell r="BI616" t="str">
            <v>41</v>
          </cell>
        </row>
        <row r="617">
          <cell r="BI617" t="str">
            <v>41</v>
          </cell>
        </row>
        <row r="618">
          <cell r="BI618" t="str">
            <v>41</v>
          </cell>
        </row>
        <row r="619">
          <cell r="BI619" t="str">
            <v>41</v>
          </cell>
        </row>
        <row r="620">
          <cell r="BI620" t="str">
            <v>41</v>
          </cell>
        </row>
        <row r="621">
          <cell r="BI621" t="str">
            <v>41</v>
          </cell>
        </row>
        <row r="622">
          <cell r="BI622" t="str">
            <v>41</v>
          </cell>
        </row>
        <row r="623">
          <cell r="BI623" t="str">
            <v>41</v>
          </cell>
        </row>
        <row r="624">
          <cell r="BI624" t="str">
            <v>41</v>
          </cell>
        </row>
        <row r="625">
          <cell r="BI625" t="str">
            <v>41</v>
          </cell>
        </row>
        <row r="626">
          <cell r="BI626" t="str">
            <v>41</v>
          </cell>
        </row>
        <row r="627">
          <cell r="BI627" t="str">
            <v>41</v>
          </cell>
        </row>
        <row r="628">
          <cell r="BI628" t="str">
            <v>41</v>
          </cell>
        </row>
        <row r="629">
          <cell r="BI629" t="str">
            <v>41</v>
          </cell>
        </row>
        <row r="630">
          <cell r="BI630" t="str">
            <v>41</v>
          </cell>
        </row>
        <row r="631">
          <cell r="BI631" t="str">
            <v>41</v>
          </cell>
        </row>
        <row r="632">
          <cell r="BI632" t="str">
            <v>41</v>
          </cell>
        </row>
        <row r="633">
          <cell r="BI633" t="str">
            <v>41</v>
          </cell>
        </row>
        <row r="634">
          <cell r="BI634" t="str">
            <v>41</v>
          </cell>
        </row>
        <row r="635">
          <cell r="BI635" t="str">
            <v>41</v>
          </cell>
        </row>
        <row r="636">
          <cell r="BI636" t="str">
            <v>41</v>
          </cell>
        </row>
        <row r="637">
          <cell r="BI637" t="str">
            <v>41</v>
          </cell>
        </row>
        <row r="638">
          <cell r="BI638" t="str">
            <v>41</v>
          </cell>
        </row>
        <row r="639">
          <cell r="BI639" t="str">
            <v>41</v>
          </cell>
        </row>
        <row r="640">
          <cell r="BI640" t="str">
            <v>44</v>
          </cell>
        </row>
        <row r="641">
          <cell r="BI641" t="str">
            <v>44</v>
          </cell>
        </row>
        <row r="642">
          <cell r="BI642" t="str">
            <v>44</v>
          </cell>
        </row>
        <row r="643">
          <cell r="BI643" t="str">
            <v>44</v>
          </cell>
        </row>
        <row r="644">
          <cell r="BI644" t="str">
            <v>44</v>
          </cell>
        </row>
        <row r="645">
          <cell r="BI645" t="str">
            <v>44</v>
          </cell>
        </row>
        <row r="646">
          <cell r="BI646" t="str">
            <v>44</v>
          </cell>
        </row>
        <row r="647">
          <cell r="BI647" t="str">
            <v>44</v>
          </cell>
        </row>
        <row r="648">
          <cell r="BI648" t="str">
            <v>44</v>
          </cell>
        </row>
        <row r="649">
          <cell r="BI649" t="str">
            <v>44</v>
          </cell>
        </row>
        <row r="650">
          <cell r="BI650" t="str">
            <v>44</v>
          </cell>
        </row>
        <row r="651">
          <cell r="BI651" t="str">
            <v>44</v>
          </cell>
        </row>
        <row r="652">
          <cell r="BI652" t="str">
            <v>44</v>
          </cell>
        </row>
        <row r="653">
          <cell r="BI653" t="str">
            <v>44</v>
          </cell>
        </row>
        <row r="654">
          <cell r="BI654" t="str">
            <v>44</v>
          </cell>
        </row>
        <row r="655">
          <cell r="BI655" t="str">
            <v>47</v>
          </cell>
        </row>
        <row r="656">
          <cell r="BI656" t="str">
            <v>47</v>
          </cell>
        </row>
        <row r="657">
          <cell r="BI657" t="str">
            <v>47</v>
          </cell>
        </row>
        <row r="658">
          <cell r="BI658" t="str">
            <v>47</v>
          </cell>
        </row>
        <row r="659">
          <cell r="BI659" t="str">
            <v>47</v>
          </cell>
        </row>
        <row r="660">
          <cell r="BI660" t="str">
            <v>47</v>
          </cell>
        </row>
        <row r="661">
          <cell r="BI661" t="str">
            <v>47</v>
          </cell>
        </row>
        <row r="662">
          <cell r="BI662" t="str">
            <v>47</v>
          </cell>
        </row>
        <row r="663">
          <cell r="BI663" t="str">
            <v>47</v>
          </cell>
        </row>
        <row r="664">
          <cell r="BI664" t="str">
            <v>47</v>
          </cell>
        </row>
        <row r="665">
          <cell r="BI665" t="str">
            <v>47</v>
          </cell>
        </row>
        <row r="666">
          <cell r="BI666" t="str">
            <v>47</v>
          </cell>
        </row>
        <row r="667">
          <cell r="BI667" t="str">
            <v>47</v>
          </cell>
        </row>
        <row r="668">
          <cell r="BI668" t="str">
            <v>47</v>
          </cell>
        </row>
        <row r="669">
          <cell r="BI669" t="str">
            <v>47</v>
          </cell>
        </row>
        <row r="670">
          <cell r="BI670" t="str">
            <v>47</v>
          </cell>
        </row>
        <row r="671">
          <cell r="BI671" t="str">
            <v>47</v>
          </cell>
        </row>
        <row r="672">
          <cell r="BI672" t="str">
            <v>47</v>
          </cell>
        </row>
        <row r="673">
          <cell r="BI673" t="str">
            <v>47</v>
          </cell>
        </row>
        <row r="674">
          <cell r="BI674" t="str">
            <v>47</v>
          </cell>
        </row>
        <row r="675">
          <cell r="BI675" t="str">
            <v>47</v>
          </cell>
        </row>
        <row r="676">
          <cell r="BI676" t="str">
            <v>47</v>
          </cell>
        </row>
        <row r="677">
          <cell r="BI677" t="str">
            <v>47</v>
          </cell>
        </row>
        <row r="678">
          <cell r="BI678" t="str">
            <v>47</v>
          </cell>
        </row>
        <row r="679">
          <cell r="BI679" t="str">
            <v>47</v>
          </cell>
        </row>
        <row r="680">
          <cell r="BI680" t="str">
            <v>47</v>
          </cell>
        </row>
        <row r="681">
          <cell r="BI681" t="str">
            <v>47</v>
          </cell>
        </row>
        <row r="682">
          <cell r="BI682" t="str">
            <v>47</v>
          </cell>
        </row>
        <row r="683">
          <cell r="BI683" t="str">
            <v>47</v>
          </cell>
        </row>
        <row r="684">
          <cell r="BI684" t="str">
            <v>47</v>
          </cell>
        </row>
        <row r="685">
          <cell r="BI685" t="str">
            <v>50</v>
          </cell>
        </row>
        <row r="686">
          <cell r="BI686" t="str">
            <v>50</v>
          </cell>
        </row>
        <row r="687">
          <cell r="BI687" t="str">
            <v>50</v>
          </cell>
        </row>
        <row r="688">
          <cell r="BI688" t="str">
            <v>50</v>
          </cell>
        </row>
        <row r="689">
          <cell r="BI689" t="str">
            <v>50</v>
          </cell>
        </row>
        <row r="690">
          <cell r="BI690" t="str">
            <v>50</v>
          </cell>
        </row>
        <row r="691">
          <cell r="BI691" t="str">
            <v>50</v>
          </cell>
        </row>
        <row r="692">
          <cell r="BI692" t="str">
            <v>50</v>
          </cell>
        </row>
        <row r="693">
          <cell r="BI693" t="str">
            <v>50</v>
          </cell>
        </row>
        <row r="694">
          <cell r="BI694" t="str">
            <v>50</v>
          </cell>
        </row>
        <row r="695">
          <cell r="BI695" t="str">
            <v>50</v>
          </cell>
        </row>
        <row r="696">
          <cell r="BI696" t="str">
            <v>50</v>
          </cell>
        </row>
        <row r="697">
          <cell r="BI697" t="str">
            <v>50</v>
          </cell>
        </row>
        <row r="698">
          <cell r="BI698" t="str">
            <v>50</v>
          </cell>
        </row>
        <row r="699">
          <cell r="BI699" t="str">
            <v>50</v>
          </cell>
        </row>
        <row r="700">
          <cell r="BI700" t="str">
            <v>50</v>
          </cell>
        </row>
        <row r="701">
          <cell r="BI701" t="str">
            <v>50</v>
          </cell>
        </row>
        <row r="702">
          <cell r="BI702" t="str">
            <v>50</v>
          </cell>
        </row>
        <row r="703">
          <cell r="BI703" t="str">
            <v>50</v>
          </cell>
        </row>
        <row r="704">
          <cell r="BI704" t="str">
            <v>50</v>
          </cell>
        </row>
        <row r="705">
          <cell r="BI705" t="str">
            <v>50</v>
          </cell>
        </row>
        <row r="706">
          <cell r="BI706" t="str">
            <v>50</v>
          </cell>
        </row>
        <row r="707">
          <cell r="BI707" t="str">
            <v>50</v>
          </cell>
        </row>
        <row r="708">
          <cell r="BI708" t="str">
            <v>50</v>
          </cell>
        </row>
        <row r="709">
          <cell r="BI709" t="str">
            <v>50</v>
          </cell>
        </row>
        <row r="710">
          <cell r="BI710" t="str">
            <v>50</v>
          </cell>
        </row>
        <row r="711">
          <cell r="BI711" t="str">
            <v>50</v>
          </cell>
        </row>
        <row r="712">
          <cell r="BI712" t="str">
            <v>50</v>
          </cell>
        </row>
        <row r="713">
          <cell r="BI713" t="str">
            <v>50</v>
          </cell>
        </row>
        <row r="714">
          <cell r="BI714" t="str">
            <v>52</v>
          </cell>
        </row>
        <row r="715">
          <cell r="BI715" t="str">
            <v>52</v>
          </cell>
        </row>
        <row r="716">
          <cell r="BI716" t="str">
            <v>52</v>
          </cell>
        </row>
        <row r="717">
          <cell r="BI717" t="str">
            <v>52</v>
          </cell>
        </row>
        <row r="718">
          <cell r="BI718" t="str">
            <v>52</v>
          </cell>
        </row>
        <row r="719">
          <cell r="BI719" t="str">
            <v>52</v>
          </cell>
        </row>
        <row r="720">
          <cell r="BI720" t="str">
            <v>52</v>
          </cell>
        </row>
        <row r="721">
          <cell r="BI721" t="str">
            <v>52</v>
          </cell>
        </row>
        <row r="722">
          <cell r="BI722" t="str">
            <v>52</v>
          </cell>
        </row>
        <row r="723">
          <cell r="BI723" t="str">
            <v>52</v>
          </cell>
        </row>
        <row r="724">
          <cell r="BI724" t="str">
            <v>52</v>
          </cell>
        </row>
        <row r="725">
          <cell r="BI725" t="str">
            <v>52</v>
          </cell>
        </row>
        <row r="726">
          <cell r="BI726" t="str">
            <v>52</v>
          </cell>
        </row>
        <row r="727">
          <cell r="BI727" t="str">
            <v>52</v>
          </cell>
        </row>
        <row r="728">
          <cell r="BI728" t="str">
            <v>52</v>
          </cell>
        </row>
        <row r="729">
          <cell r="BI729" t="str">
            <v>52</v>
          </cell>
        </row>
        <row r="730">
          <cell r="BI730" t="str">
            <v>52</v>
          </cell>
        </row>
        <row r="731">
          <cell r="BI731" t="str">
            <v>52</v>
          </cell>
        </row>
        <row r="732">
          <cell r="BI732" t="str">
            <v>52</v>
          </cell>
        </row>
        <row r="733">
          <cell r="BI733" t="str">
            <v>52</v>
          </cell>
        </row>
        <row r="734">
          <cell r="BI734" t="str">
            <v>52</v>
          </cell>
        </row>
        <row r="735">
          <cell r="BI735" t="str">
            <v>52</v>
          </cell>
        </row>
        <row r="736">
          <cell r="BI736" t="str">
            <v>52</v>
          </cell>
        </row>
        <row r="737">
          <cell r="BI737" t="str">
            <v>52</v>
          </cell>
        </row>
        <row r="738">
          <cell r="BI738" t="str">
            <v>52</v>
          </cell>
        </row>
        <row r="739">
          <cell r="BI739" t="str">
            <v>52</v>
          </cell>
        </row>
        <row r="740">
          <cell r="BI740" t="str">
            <v>52</v>
          </cell>
        </row>
        <row r="741">
          <cell r="BI741" t="str">
            <v>52</v>
          </cell>
        </row>
        <row r="742">
          <cell r="BI742" t="str">
            <v>52</v>
          </cell>
        </row>
        <row r="743">
          <cell r="BI743" t="str">
            <v>52</v>
          </cell>
        </row>
        <row r="744">
          <cell r="BI744" t="str">
            <v>52</v>
          </cell>
        </row>
        <row r="745">
          <cell r="BI745" t="str">
            <v>52</v>
          </cell>
        </row>
        <row r="746">
          <cell r="BI746" t="str">
            <v>52</v>
          </cell>
        </row>
        <row r="747">
          <cell r="BI747" t="str">
            <v>52</v>
          </cell>
        </row>
        <row r="748">
          <cell r="BI748" t="str">
            <v>52</v>
          </cell>
        </row>
        <row r="749">
          <cell r="BI749" t="str">
            <v>52</v>
          </cell>
        </row>
        <row r="750">
          <cell r="BI750" t="str">
            <v>52</v>
          </cell>
        </row>
        <row r="751">
          <cell r="BI751" t="str">
            <v>52</v>
          </cell>
        </row>
        <row r="752">
          <cell r="BI752" t="str">
            <v>52</v>
          </cell>
        </row>
        <row r="753">
          <cell r="BI753" t="str">
            <v>52</v>
          </cell>
        </row>
        <row r="754">
          <cell r="BI754" t="str">
            <v>52</v>
          </cell>
        </row>
        <row r="755">
          <cell r="BI755" t="str">
            <v>52</v>
          </cell>
        </row>
        <row r="756">
          <cell r="BI756" t="str">
            <v>52</v>
          </cell>
        </row>
        <row r="757">
          <cell r="BI757" t="str">
            <v>52</v>
          </cell>
        </row>
        <row r="758">
          <cell r="BI758" t="str">
            <v>52</v>
          </cell>
        </row>
        <row r="759">
          <cell r="BI759" t="str">
            <v>52</v>
          </cell>
        </row>
        <row r="760">
          <cell r="BI760" t="str">
            <v>52</v>
          </cell>
        </row>
        <row r="761">
          <cell r="BI761" t="str">
            <v>52</v>
          </cell>
        </row>
        <row r="762">
          <cell r="BI762" t="str">
            <v>52</v>
          </cell>
        </row>
        <row r="763">
          <cell r="BI763" t="str">
            <v>52</v>
          </cell>
        </row>
        <row r="764">
          <cell r="BI764" t="str">
            <v>52</v>
          </cell>
        </row>
        <row r="765">
          <cell r="BI765" t="str">
            <v>52</v>
          </cell>
        </row>
        <row r="766">
          <cell r="BI766" t="str">
            <v>52</v>
          </cell>
        </row>
        <row r="767">
          <cell r="BI767" t="str">
            <v>52</v>
          </cell>
        </row>
        <row r="768">
          <cell r="BI768" t="str">
            <v>52</v>
          </cell>
        </row>
        <row r="769">
          <cell r="BI769" t="str">
            <v>52</v>
          </cell>
        </row>
        <row r="770">
          <cell r="BI770" t="str">
            <v>52</v>
          </cell>
        </row>
        <row r="771">
          <cell r="BI771" t="str">
            <v>52</v>
          </cell>
        </row>
        <row r="772">
          <cell r="BI772" t="str">
            <v>52</v>
          </cell>
        </row>
        <row r="773">
          <cell r="BI773" t="str">
            <v>52</v>
          </cell>
        </row>
        <row r="774">
          <cell r="BI774" t="str">
            <v>52</v>
          </cell>
        </row>
        <row r="775">
          <cell r="BI775" t="str">
            <v>52</v>
          </cell>
        </row>
        <row r="776">
          <cell r="BI776" t="str">
            <v>52</v>
          </cell>
        </row>
        <row r="777">
          <cell r="BI777" t="str">
            <v>52</v>
          </cell>
        </row>
        <row r="778">
          <cell r="BI778" t="str">
            <v>54</v>
          </cell>
        </row>
        <row r="779">
          <cell r="BI779" t="str">
            <v>54</v>
          </cell>
        </row>
        <row r="780">
          <cell r="BI780" t="str">
            <v>54</v>
          </cell>
        </row>
        <row r="781">
          <cell r="BI781" t="str">
            <v>54</v>
          </cell>
        </row>
        <row r="782">
          <cell r="BI782" t="str">
            <v>54</v>
          </cell>
        </row>
        <row r="783">
          <cell r="BI783" t="str">
            <v>54</v>
          </cell>
        </row>
        <row r="784">
          <cell r="BI784" t="str">
            <v>54</v>
          </cell>
        </row>
        <row r="785">
          <cell r="BI785" t="str">
            <v>54</v>
          </cell>
        </row>
        <row r="786">
          <cell r="BI786" t="str">
            <v>54</v>
          </cell>
        </row>
        <row r="787">
          <cell r="BI787" t="str">
            <v>54</v>
          </cell>
        </row>
        <row r="788">
          <cell r="BI788" t="str">
            <v>54</v>
          </cell>
        </row>
        <row r="789">
          <cell r="BI789" t="str">
            <v>54</v>
          </cell>
        </row>
        <row r="790">
          <cell r="BI790" t="str">
            <v>54</v>
          </cell>
        </row>
        <row r="791">
          <cell r="BI791" t="str">
            <v>54</v>
          </cell>
        </row>
        <row r="792">
          <cell r="BI792" t="str">
            <v>54</v>
          </cell>
        </row>
        <row r="793">
          <cell r="BI793" t="str">
            <v>54</v>
          </cell>
        </row>
        <row r="794">
          <cell r="BI794" t="str">
            <v>54</v>
          </cell>
        </row>
        <row r="795">
          <cell r="BI795" t="str">
            <v>54</v>
          </cell>
        </row>
        <row r="796">
          <cell r="BI796" t="str">
            <v>54</v>
          </cell>
        </row>
        <row r="797">
          <cell r="BI797" t="str">
            <v>54</v>
          </cell>
        </row>
        <row r="798">
          <cell r="BI798" t="str">
            <v>54</v>
          </cell>
        </row>
        <row r="799">
          <cell r="BI799" t="str">
            <v>54</v>
          </cell>
        </row>
        <row r="800">
          <cell r="BI800" t="str">
            <v>54</v>
          </cell>
        </row>
        <row r="801">
          <cell r="BI801" t="str">
            <v>54</v>
          </cell>
        </row>
        <row r="802">
          <cell r="BI802" t="str">
            <v>54</v>
          </cell>
        </row>
        <row r="803">
          <cell r="BI803" t="str">
            <v>54</v>
          </cell>
        </row>
        <row r="804">
          <cell r="BI804" t="str">
            <v>54</v>
          </cell>
        </row>
        <row r="805">
          <cell r="BI805" t="str">
            <v>54</v>
          </cell>
        </row>
        <row r="806">
          <cell r="BI806" t="str">
            <v>54</v>
          </cell>
        </row>
        <row r="807">
          <cell r="BI807" t="str">
            <v>54</v>
          </cell>
        </row>
        <row r="808">
          <cell r="BI808" t="str">
            <v>54</v>
          </cell>
        </row>
        <row r="809">
          <cell r="BI809" t="str">
            <v>54</v>
          </cell>
        </row>
        <row r="810">
          <cell r="BI810" t="str">
            <v>54</v>
          </cell>
        </row>
        <row r="811">
          <cell r="BI811" t="str">
            <v>54</v>
          </cell>
        </row>
        <row r="812">
          <cell r="BI812" t="str">
            <v>54</v>
          </cell>
        </row>
        <row r="813">
          <cell r="BI813" t="str">
            <v>54</v>
          </cell>
        </row>
        <row r="814">
          <cell r="BI814" t="str">
            <v>54</v>
          </cell>
        </row>
        <row r="815">
          <cell r="BI815" t="str">
            <v>54</v>
          </cell>
        </row>
        <row r="816">
          <cell r="BI816" t="str">
            <v>54</v>
          </cell>
        </row>
        <row r="817">
          <cell r="BI817" t="str">
            <v>54</v>
          </cell>
        </row>
        <row r="818">
          <cell r="BI818" t="str">
            <v>63</v>
          </cell>
        </row>
        <row r="819">
          <cell r="BI819" t="str">
            <v>63</v>
          </cell>
        </row>
        <row r="820">
          <cell r="BI820" t="str">
            <v>63</v>
          </cell>
        </row>
        <row r="821">
          <cell r="BI821" t="str">
            <v>63</v>
          </cell>
        </row>
        <row r="822">
          <cell r="BI822" t="str">
            <v>63</v>
          </cell>
        </row>
        <row r="823">
          <cell r="BI823" t="str">
            <v>63</v>
          </cell>
        </row>
        <row r="824">
          <cell r="BI824" t="str">
            <v>63</v>
          </cell>
        </row>
        <row r="825">
          <cell r="BI825" t="str">
            <v>63</v>
          </cell>
        </row>
        <row r="826">
          <cell r="BI826" t="str">
            <v>63</v>
          </cell>
        </row>
        <row r="827">
          <cell r="BI827" t="str">
            <v>63</v>
          </cell>
        </row>
        <row r="828">
          <cell r="BI828" t="str">
            <v>63</v>
          </cell>
        </row>
        <row r="829">
          <cell r="BI829" t="str">
            <v>63</v>
          </cell>
        </row>
        <row r="830">
          <cell r="BI830" t="str">
            <v>66</v>
          </cell>
        </row>
        <row r="831">
          <cell r="BI831" t="str">
            <v>66</v>
          </cell>
        </row>
        <row r="832">
          <cell r="BI832" t="str">
            <v>66</v>
          </cell>
        </row>
        <row r="833">
          <cell r="BI833" t="str">
            <v>66</v>
          </cell>
        </row>
        <row r="834">
          <cell r="BI834" t="str">
            <v>66</v>
          </cell>
        </row>
        <row r="835">
          <cell r="BI835" t="str">
            <v>66</v>
          </cell>
        </row>
        <row r="836">
          <cell r="BI836" t="str">
            <v>66</v>
          </cell>
        </row>
        <row r="837">
          <cell r="BI837" t="str">
            <v>66</v>
          </cell>
        </row>
        <row r="838">
          <cell r="BI838" t="str">
            <v>66</v>
          </cell>
        </row>
        <row r="839">
          <cell r="BI839" t="str">
            <v>66</v>
          </cell>
        </row>
        <row r="840">
          <cell r="BI840" t="str">
            <v>66</v>
          </cell>
        </row>
        <row r="841">
          <cell r="BI841" t="str">
            <v>66</v>
          </cell>
        </row>
        <row r="842">
          <cell r="BI842" t="str">
            <v>66</v>
          </cell>
        </row>
        <row r="843">
          <cell r="BI843" t="str">
            <v>66</v>
          </cell>
        </row>
        <row r="844">
          <cell r="BI844" t="str">
            <v>68</v>
          </cell>
        </row>
        <row r="845">
          <cell r="BI845" t="str">
            <v>68</v>
          </cell>
        </row>
        <row r="846">
          <cell r="BI846" t="str">
            <v>68</v>
          </cell>
        </row>
        <row r="847">
          <cell r="BI847" t="str">
            <v>68</v>
          </cell>
        </row>
        <row r="848">
          <cell r="BI848" t="str">
            <v>68</v>
          </cell>
        </row>
        <row r="849">
          <cell r="BI849" t="str">
            <v>68</v>
          </cell>
        </row>
        <row r="850">
          <cell r="BI850" t="str">
            <v>68</v>
          </cell>
        </row>
        <row r="851">
          <cell r="BI851" t="str">
            <v>68</v>
          </cell>
        </row>
        <row r="852">
          <cell r="BI852" t="str">
            <v>68</v>
          </cell>
        </row>
        <row r="853">
          <cell r="BI853" t="str">
            <v>68</v>
          </cell>
        </row>
        <row r="854">
          <cell r="BI854" t="str">
            <v>68</v>
          </cell>
        </row>
        <row r="855">
          <cell r="BI855" t="str">
            <v>68</v>
          </cell>
        </row>
        <row r="856">
          <cell r="BI856" t="str">
            <v>68</v>
          </cell>
        </row>
        <row r="857">
          <cell r="BI857" t="str">
            <v>68</v>
          </cell>
        </row>
        <row r="858">
          <cell r="BI858" t="str">
            <v>68</v>
          </cell>
        </row>
        <row r="859">
          <cell r="BI859" t="str">
            <v>68</v>
          </cell>
        </row>
        <row r="860">
          <cell r="BI860" t="str">
            <v>68</v>
          </cell>
        </row>
        <row r="861">
          <cell r="BI861" t="str">
            <v>68</v>
          </cell>
        </row>
        <row r="862">
          <cell r="BI862" t="str">
            <v>68</v>
          </cell>
        </row>
        <row r="863">
          <cell r="BI863" t="str">
            <v>68</v>
          </cell>
        </row>
        <row r="864">
          <cell r="BI864" t="str">
            <v>68</v>
          </cell>
        </row>
        <row r="865">
          <cell r="BI865" t="str">
            <v>68</v>
          </cell>
        </row>
        <row r="866">
          <cell r="BI866" t="str">
            <v>68</v>
          </cell>
        </row>
        <row r="867">
          <cell r="BI867" t="str">
            <v>68</v>
          </cell>
        </row>
        <row r="868">
          <cell r="BI868" t="str">
            <v>68</v>
          </cell>
        </row>
        <row r="869">
          <cell r="BI869" t="str">
            <v>68</v>
          </cell>
        </row>
        <row r="870">
          <cell r="BI870" t="str">
            <v>68</v>
          </cell>
        </row>
        <row r="871">
          <cell r="BI871" t="str">
            <v>68</v>
          </cell>
        </row>
        <row r="872">
          <cell r="BI872" t="str">
            <v>68</v>
          </cell>
        </row>
        <row r="873">
          <cell r="BI873" t="str">
            <v>68</v>
          </cell>
        </row>
        <row r="874">
          <cell r="BI874" t="str">
            <v>68</v>
          </cell>
        </row>
        <row r="875">
          <cell r="BI875" t="str">
            <v>68</v>
          </cell>
        </row>
        <row r="876">
          <cell r="BI876" t="str">
            <v>68</v>
          </cell>
        </row>
        <row r="877">
          <cell r="BI877" t="str">
            <v>68</v>
          </cell>
        </row>
        <row r="878">
          <cell r="BI878" t="str">
            <v>68</v>
          </cell>
        </row>
        <row r="879">
          <cell r="BI879" t="str">
            <v>68</v>
          </cell>
        </row>
        <row r="880">
          <cell r="BI880" t="str">
            <v>68</v>
          </cell>
        </row>
        <row r="881">
          <cell r="BI881" t="str">
            <v>68</v>
          </cell>
        </row>
        <row r="882">
          <cell r="BI882" t="str">
            <v>68</v>
          </cell>
        </row>
        <row r="883">
          <cell r="BI883" t="str">
            <v>68</v>
          </cell>
        </row>
        <row r="884">
          <cell r="BI884" t="str">
            <v>68</v>
          </cell>
        </row>
        <row r="885">
          <cell r="BI885" t="str">
            <v>68</v>
          </cell>
        </row>
        <row r="886">
          <cell r="BI886" t="str">
            <v>68</v>
          </cell>
        </row>
        <row r="887">
          <cell r="BI887" t="str">
            <v>68</v>
          </cell>
        </row>
        <row r="888">
          <cell r="BI888" t="str">
            <v>68</v>
          </cell>
        </row>
        <row r="889">
          <cell r="BI889" t="str">
            <v>68</v>
          </cell>
        </row>
        <row r="890">
          <cell r="BI890" t="str">
            <v>68</v>
          </cell>
        </row>
        <row r="891">
          <cell r="BI891" t="str">
            <v>68</v>
          </cell>
        </row>
        <row r="892">
          <cell r="BI892" t="str">
            <v>68</v>
          </cell>
        </row>
        <row r="893">
          <cell r="BI893" t="str">
            <v>68</v>
          </cell>
        </row>
        <row r="894">
          <cell r="BI894" t="str">
            <v>68</v>
          </cell>
        </row>
        <row r="895">
          <cell r="BI895" t="str">
            <v>68</v>
          </cell>
        </row>
        <row r="896">
          <cell r="BI896" t="str">
            <v>68</v>
          </cell>
        </row>
        <row r="897">
          <cell r="BI897" t="str">
            <v>68</v>
          </cell>
        </row>
        <row r="898">
          <cell r="BI898" t="str">
            <v>68</v>
          </cell>
        </row>
        <row r="899">
          <cell r="BI899" t="str">
            <v>68</v>
          </cell>
        </row>
        <row r="900">
          <cell r="BI900" t="str">
            <v>68</v>
          </cell>
        </row>
        <row r="901">
          <cell r="BI901" t="str">
            <v>68</v>
          </cell>
        </row>
        <row r="902">
          <cell r="BI902" t="str">
            <v>68</v>
          </cell>
        </row>
        <row r="903">
          <cell r="BI903" t="str">
            <v>68</v>
          </cell>
        </row>
        <row r="904">
          <cell r="BI904" t="str">
            <v>68</v>
          </cell>
        </row>
        <row r="905">
          <cell r="BI905" t="str">
            <v>68</v>
          </cell>
        </row>
        <row r="906">
          <cell r="BI906" t="str">
            <v>68</v>
          </cell>
        </row>
        <row r="907">
          <cell r="BI907" t="str">
            <v>68</v>
          </cell>
        </row>
        <row r="908">
          <cell r="BI908" t="str">
            <v>68</v>
          </cell>
        </row>
        <row r="909">
          <cell r="BI909" t="str">
            <v>68</v>
          </cell>
        </row>
        <row r="910">
          <cell r="BI910" t="str">
            <v>68</v>
          </cell>
        </row>
        <row r="911">
          <cell r="BI911" t="str">
            <v>68</v>
          </cell>
        </row>
        <row r="912">
          <cell r="BI912" t="str">
            <v>68</v>
          </cell>
        </row>
        <row r="913">
          <cell r="BI913" t="str">
            <v>68</v>
          </cell>
        </row>
        <row r="914">
          <cell r="BI914" t="str">
            <v>68</v>
          </cell>
        </row>
        <row r="915">
          <cell r="BI915" t="str">
            <v>68</v>
          </cell>
        </row>
        <row r="916">
          <cell r="BI916" t="str">
            <v>68</v>
          </cell>
        </row>
        <row r="917">
          <cell r="BI917" t="str">
            <v>68</v>
          </cell>
        </row>
        <row r="918">
          <cell r="BI918" t="str">
            <v>68</v>
          </cell>
        </row>
        <row r="919">
          <cell r="BI919" t="str">
            <v>68</v>
          </cell>
        </row>
        <row r="920">
          <cell r="BI920" t="str">
            <v>68</v>
          </cell>
        </row>
        <row r="921">
          <cell r="BI921" t="str">
            <v>68</v>
          </cell>
        </row>
        <row r="922">
          <cell r="BI922" t="str">
            <v>68</v>
          </cell>
        </row>
        <row r="923">
          <cell r="BI923" t="str">
            <v>68</v>
          </cell>
        </row>
        <row r="924">
          <cell r="BI924" t="str">
            <v>68</v>
          </cell>
        </row>
        <row r="925">
          <cell r="BI925" t="str">
            <v>68</v>
          </cell>
        </row>
        <row r="926">
          <cell r="BI926" t="str">
            <v>68</v>
          </cell>
        </row>
        <row r="927">
          <cell r="BI927" t="str">
            <v>68</v>
          </cell>
        </row>
        <row r="928">
          <cell r="BI928" t="str">
            <v>68</v>
          </cell>
        </row>
        <row r="929">
          <cell r="BI929" t="str">
            <v>68</v>
          </cell>
        </row>
        <row r="930">
          <cell r="BI930" t="str">
            <v>68</v>
          </cell>
        </row>
        <row r="931">
          <cell r="BI931" t="str">
            <v>70</v>
          </cell>
        </row>
        <row r="932">
          <cell r="BI932" t="str">
            <v>70</v>
          </cell>
        </row>
        <row r="933">
          <cell r="BI933" t="str">
            <v>70</v>
          </cell>
        </row>
        <row r="934">
          <cell r="BI934" t="str">
            <v>70</v>
          </cell>
        </row>
        <row r="935">
          <cell r="BI935" t="str">
            <v>70</v>
          </cell>
        </row>
        <row r="936">
          <cell r="BI936" t="str">
            <v>70</v>
          </cell>
        </row>
        <row r="937">
          <cell r="BI937" t="str">
            <v>70</v>
          </cell>
        </row>
        <row r="938">
          <cell r="BI938" t="str">
            <v>70</v>
          </cell>
        </row>
        <row r="939">
          <cell r="BI939" t="str">
            <v>70</v>
          </cell>
        </row>
        <row r="940">
          <cell r="BI940" t="str">
            <v>70</v>
          </cell>
        </row>
        <row r="941">
          <cell r="BI941" t="str">
            <v>70</v>
          </cell>
        </row>
        <row r="942">
          <cell r="BI942" t="str">
            <v>70</v>
          </cell>
        </row>
        <row r="943">
          <cell r="BI943" t="str">
            <v>70</v>
          </cell>
        </row>
        <row r="944">
          <cell r="BI944" t="str">
            <v>70</v>
          </cell>
        </row>
        <row r="945">
          <cell r="BI945" t="str">
            <v>70</v>
          </cell>
        </row>
        <row r="946">
          <cell r="BI946" t="str">
            <v>70</v>
          </cell>
        </row>
        <row r="947">
          <cell r="BI947" t="str">
            <v>70</v>
          </cell>
        </row>
        <row r="948">
          <cell r="BI948" t="str">
            <v>70</v>
          </cell>
        </row>
        <row r="949">
          <cell r="BI949" t="str">
            <v>70</v>
          </cell>
        </row>
        <row r="950">
          <cell r="BI950" t="str">
            <v>70</v>
          </cell>
        </row>
        <row r="951">
          <cell r="BI951" t="str">
            <v>70</v>
          </cell>
        </row>
        <row r="952">
          <cell r="BI952" t="str">
            <v>70</v>
          </cell>
        </row>
        <row r="953">
          <cell r="BI953" t="str">
            <v>70</v>
          </cell>
        </row>
        <row r="954">
          <cell r="BI954" t="str">
            <v>70</v>
          </cell>
        </row>
        <row r="955">
          <cell r="BI955" t="str">
            <v>70</v>
          </cell>
        </row>
        <row r="956">
          <cell r="BI956" t="str">
            <v>70</v>
          </cell>
        </row>
        <row r="957">
          <cell r="BI957" t="str">
            <v>73</v>
          </cell>
        </row>
        <row r="958">
          <cell r="BI958" t="str">
            <v>73</v>
          </cell>
        </row>
        <row r="959">
          <cell r="BI959" t="str">
            <v>73</v>
          </cell>
        </row>
        <row r="960">
          <cell r="BI960" t="str">
            <v>73</v>
          </cell>
        </row>
        <row r="961">
          <cell r="BI961" t="str">
            <v>73</v>
          </cell>
        </row>
        <row r="962">
          <cell r="BI962" t="str">
            <v>73</v>
          </cell>
        </row>
        <row r="963">
          <cell r="BI963" t="str">
            <v>73</v>
          </cell>
        </row>
        <row r="964">
          <cell r="BI964" t="str">
            <v>73</v>
          </cell>
        </row>
        <row r="965">
          <cell r="BI965" t="str">
            <v>73</v>
          </cell>
        </row>
        <row r="966">
          <cell r="BI966" t="str">
            <v>73</v>
          </cell>
        </row>
        <row r="967">
          <cell r="BI967" t="str">
            <v>73</v>
          </cell>
        </row>
        <row r="968">
          <cell r="BI968" t="str">
            <v>73</v>
          </cell>
        </row>
        <row r="969">
          <cell r="BI969" t="str">
            <v>73</v>
          </cell>
        </row>
        <row r="970">
          <cell r="BI970" t="str">
            <v>73</v>
          </cell>
        </row>
        <row r="971">
          <cell r="BI971" t="str">
            <v>73</v>
          </cell>
        </row>
        <row r="972">
          <cell r="BI972" t="str">
            <v>73</v>
          </cell>
        </row>
        <row r="973">
          <cell r="BI973" t="str">
            <v>73</v>
          </cell>
        </row>
        <row r="974">
          <cell r="BI974" t="str">
            <v>73</v>
          </cell>
        </row>
        <row r="975">
          <cell r="BI975" t="str">
            <v>73</v>
          </cell>
        </row>
        <row r="976">
          <cell r="BI976" t="str">
            <v>73</v>
          </cell>
        </row>
        <row r="977">
          <cell r="BI977" t="str">
            <v>73</v>
          </cell>
        </row>
        <row r="978">
          <cell r="BI978" t="str">
            <v>73</v>
          </cell>
        </row>
        <row r="979">
          <cell r="BI979" t="str">
            <v>73</v>
          </cell>
        </row>
        <row r="980">
          <cell r="BI980" t="str">
            <v>73</v>
          </cell>
        </row>
        <row r="981">
          <cell r="BI981" t="str">
            <v>73</v>
          </cell>
        </row>
        <row r="982">
          <cell r="BI982" t="str">
            <v>73</v>
          </cell>
        </row>
        <row r="983">
          <cell r="BI983" t="str">
            <v>73</v>
          </cell>
        </row>
        <row r="984">
          <cell r="BI984" t="str">
            <v>73</v>
          </cell>
        </row>
        <row r="985">
          <cell r="BI985" t="str">
            <v>73</v>
          </cell>
        </row>
        <row r="986">
          <cell r="BI986" t="str">
            <v>73</v>
          </cell>
        </row>
        <row r="987">
          <cell r="BI987" t="str">
            <v>73</v>
          </cell>
        </row>
        <row r="988">
          <cell r="BI988" t="str">
            <v>73</v>
          </cell>
        </row>
        <row r="989">
          <cell r="BI989" t="str">
            <v>73</v>
          </cell>
        </row>
        <row r="990">
          <cell r="BI990" t="str">
            <v>73</v>
          </cell>
        </row>
        <row r="991">
          <cell r="BI991" t="str">
            <v>73</v>
          </cell>
        </row>
        <row r="992">
          <cell r="BI992" t="str">
            <v>73</v>
          </cell>
        </row>
        <row r="993">
          <cell r="BI993" t="str">
            <v>73</v>
          </cell>
        </row>
        <row r="994">
          <cell r="BI994" t="str">
            <v>73</v>
          </cell>
        </row>
        <row r="995">
          <cell r="BI995" t="str">
            <v>73</v>
          </cell>
        </row>
        <row r="996">
          <cell r="BI996" t="str">
            <v>73</v>
          </cell>
        </row>
        <row r="997">
          <cell r="BI997" t="str">
            <v>73</v>
          </cell>
        </row>
        <row r="998">
          <cell r="BI998" t="str">
            <v>73</v>
          </cell>
        </row>
        <row r="999">
          <cell r="BI999" t="str">
            <v>73</v>
          </cell>
        </row>
        <row r="1000">
          <cell r="BI1000" t="str">
            <v>73</v>
          </cell>
        </row>
        <row r="1001">
          <cell r="BI1001" t="str">
            <v>73</v>
          </cell>
        </row>
        <row r="1002">
          <cell r="BI1002" t="str">
            <v>73</v>
          </cell>
        </row>
        <row r="1003">
          <cell r="BI1003" t="str">
            <v>73</v>
          </cell>
        </row>
        <row r="1004">
          <cell r="BI1004" t="str">
            <v>76</v>
          </cell>
        </row>
        <row r="1005">
          <cell r="BI1005" t="str">
            <v>76</v>
          </cell>
        </row>
        <row r="1006">
          <cell r="BI1006" t="str">
            <v>76</v>
          </cell>
        </row>
        <row r="1007">
          <cell r="BI1007" t="str">
            <v>76</v>
          </cell>
        </row>
        <row r="1008">
          <cell r="BI1008" t="str">
            <v>76</v>
          </cell>
        </row>
        <row r="1009">
          <cell r="BI1009" t="str">
            <v>76</v>
          </cell>
        </row>
        <row r="1010">
          <cell r="BI1010" t="str">
            <v>76</v>
          </cell>
        </row>
        <row r="1011">
          <cell r="BI1011" t="str">
            <v>76</v>
          </cell>
        </row>
        <row r="1012">
          <cell r="BI1012" t="str">
            <v>76</v>
          </cell>
        </row>
        <row r="1013">
          <cell r="BI1013" t="str">
            <v>76</v>
          </cell>
        </row>
        <row r="1014">
          <cell r="BI1014" t="str">
            <v>76</v>
          </cell>
        </row>
        <row r="1015">
          <cell r="BI1015" t="str">
            <v>76</v>
          </cell>
        </row>
        <row r="1016">
          <cell r="BI1016" t="str">
            <v>76</v>
          </cell>
        </row>
        <row r="1017">
          <cell r="BI1017" t="str">
            <v>76</v>
          </cell>
        </row>
        <row r="1018">
          <cell r="BI1018" t="str">
            <v>76</v>
          </cell>
        </row>
        <row r="1019">
          <cell r="BI1019" t="str">
            <v>76</v>
          </cell>
        </row>
        <row r="1020">
          <cell r="BI1020" t="str">
            <v>76</v>
          </cell>
        </row>
        <row r="1021">
          <cell r="BI1021" t="str">
            <v>76</v>
          </cell>
        </row>
        <row r="1022">
          <cell r="BI1022" t="str">
            <v>76</v>
          </cell>
        </row>
        <row r="1023">
          <cell r="BI1023" t="str">
            <v>76</v>
          </cell>
        </row>
        <row r="1024">
          <cell r="BI1024" t="str">
            <v>76</v>
          </cell>
        </row>
        <row r="1025">
          <cell r="BI1025" t="str">
            <v>76</v>
          </cell>
        </row>
        <row r="1026">
          <cell r="BI1026" t="str">
            <v>76</v>
          </cell>
        </row>
        <row r="1027">
          <cell r="BI1027" t="str">
            <v>76</v>
          </cell>
        </row>
        <row r="1028">
          <cell r="BI1028" t="str">
            <v>76</v>
          </cell>
        </row>
        <row r="1029">
          <cell r="BI1029" t="str">
            <v>76</v>
          </cell>
        </row>
        <row r="1030">
          <cell r="BI1030" t="str">
            <v>76</v>
          </cell>
        </row>
        <row r="1031">
          <cell r="BI1031" t="str">
            <v>76</v>
          </cell>
        </row>
        <row r="1032">
          <cell r="BI1032" t="str">
            <v>76</v>
          </cell>
        </row>
        <row r="1033">
          <cell r="BI1033" t="str">
            <v>76</v>
          </cell>
        </row>
        <row r="1034">
          <cell r="BI1034" t="str">
            <v>76</v>
          </cell>
        </row>
        <row r="1035">
          <cell r="BI1035" t="str">
            <v>76</v>
          </cell>
        </row>
        <row r="1036">
          <cell r="BI1036" t="str">
            <v>76</v>
          </cell>
        </row>
        <row r="1037">
          <cell r="BI1037" t="str">
            <v>76</v>
          </cell>
        </row>
        <row r="1038">
          <cell r="BI1038" t="str">
            <v>76</v>
          </cell>
        </row>
        <row r="1039">
          <cell r="BI1039" t="str">
            <v>76</v>
          </cell>
        </row>
        <row r="1040">
          <cell r="BI1040" t="str">
            <v>76</v>
          </cell>
        </row>
        <row r="1041">
          <cell r="BI1041" t="str">
            <v>76</v>
          </cell>
        </row>
        <row r="1042">
          <cell r="BI1042" t="str">
            <v>76</v>
          </cell>
        </row>
        <row r="1043">
          <cell r="BI1043" t="str">
            <v>76</v>
          </cell>
        </row>
        <row r="1044">
          <cell r="BI1044" t="str">
            <v>76</v>
          </cell>
        </row>
        <row r="1045">
          <cell r="BI1045" t="str">
            <v>76</v>
          </cell>
        </row>
        <row r="1046">
          <cell r="BI1046" t="str">
            <v>81</v>
          </cell>
        </row>
        <row r="1047">
          <cell r="BI1047" t="str">
            <v>81</v>
          </cell>
        </row>
        <row r="1048">
          <cell r="BI1048" t="str">
            <v>81</v>
          </cell>
        </row>
        <row r="1049">
          <cell r="BI1049" t="str">
            <v>81</v>
          </cell>
        </row>
        <row r="1050">
          <cell r="BI1050" t="str">
            <v>81</v>
          </cell>
        </row>
        <row r="1051">
          <cell r="BI1051" t="str">
            <v>81</v>
          </cell>
        </row>
        <row r="1052">
          <cell r="BI1052" t="str">
            <v>81</v>
          </cell>
        </row>
        <row r="1053">
          <cell r="BI1053" t="str">
            <v>85</v>
          </cell>
        </row>
        <row r="1054">
          <cell r="BI1054" t="str">
            <v>85</v>
          </cell>
        </row>
        <row r="1055">
          <cell r="BI1055" t="str">
            <v>85</v>
          </cell>
        </row>
        <row r="1056">
          <cell r="BI1056" t="str">
            <v>85</v>
          </cell>
        </row>
        <row r="1057">
          <cell r="BI1057" t="str">
            <v>85</v>
          </cell>
        </row>
        <row r="1058">
          <cell r="BI1058" t="str">
            <v>85</v>
          </cell>
        </row>
        <row r="1059">
          <cell r="BI1059" t="str">
            <v>85</v>
          </cell>
        </row>
        <row r="1060">
          <cell r="BI1060" t="str">
            <v>85</v>
          </cell>
        </row>
        <row r="1061">
          <cell r="BI1061" t="str">
            <v>85</v>
          </cell>
        </row>
        <row r="1062">
          <cell r="BI1062" t="str">
            <v>85</v>
          </cell>
        </row>
        <row r="1063">
          <cell r="BI1063" t="str">
            <v>85</v>
          </cell>
        </row>
        <row r="1064">
          <cell r="BI1064" t="str">
            <v>85</v>
          </cell>
        </row>
        <row r="1065">
          <cell r="BI1065" t="str">
            <v>85</v>
          </cell>
        </row>
        <row r="1066">
          <cell r="BI1066" t="str">
            <v>85</v>
          </cell>
        </row>
        <row r="1067">
          <cell r="BI1067" t="str">
            <v>85</v>
          </cell>
        </row>
        <row r="1068">
          <cell r="BI1068" t="str">
            <v>85</v>
          </cell>
        </row>
        <row r="1069">
          <cell r="BI1069" t="str">
            <v>85</v>
          </cell>
        </row>
        <row r="1070">
          <cell r="BI1070" t="str">
            <v>85</v>
          </cell>
        </row>
        <row r="1071">
          <cell r="BI1071" t="str">
            <v>85</v>
          </cell>
        </row>
        <row r="1072">
          <cell r="BI1072" t="str">
            <v>86</v>
          </cell>
        </row>
        <row r="1073">
          <cell r="BI1073" t="str">
            <v>86</v>
          </cell>
        </row>
        <row r="1074">
          <cell r="BI1074" t="str">
            <v>86</v>
          </cell>
        </row>
        <row r="1075">
          <cell r="BI1075" t="str">
            <v>86</v>
          </cell>
        </row>
        <row r="1076">
          <cell r="BI1076" t="str">
            <v>86</v>
          </cell>
        </row>
        <row r="1077">
          <cell r="BI1077" t="str">
            <v>86</v>
          </cell>
        </row>
        <row r="1078">
          <cell r="BI1078" t="str">
            <v>86</v>
          </cell>
        </row>
        <row r="1079">
          <cell r="BI1079" t="str">
            <v>86</v>
          </cell>
        </row>
        <row r="1080">
          <cell r="BI1080" t="str">
            <v>86</v>
          </cell>
        </row>
        <row r="1081">
          <cell r="BI1081" t="str">
            <v>86</v>
          </cell>
        </row>
        <row r="1082">
          <cell r="BI1082" t="str">
            <v>86</v>
          </cell>
        </row>
        <row r="1083">
          <cell r="BI1083" t="str">
            <v>86</v>
          </cell>
        </row>
        <row r="1084">
          <cell r="BI1084" t="str">
            <v>86</v>
          </cell>
        </row>
        <row r="1085">
          <cell r="BI1085" t="str">
            <v>88</v>
          </cell>
        </row>
        <row r="1086">
          <cell r="BI1086" t="str">
            <v>88</v>
          </cell>
        </row>
        <row r="1087">
          <cell r="BI1087" t="str">
            <v>91</v>
          </cell>
        </row>
        <row r="1088">
          <cell r="BI1088" t="str">
            <v>91</v>
          </cell>
        </row>
        <row r="1089">
          <cell r="BI1089" t="str">
            <v>91</v>
          </cell>
        </row>
        <row r="1090">
          <cell r="BI1090" t="str">
            <v>91</v>
          </cell>
        </row>
        <row r="1091">
          <cell r="BI1091" t="str">
            <v>91</v>
          </cell>
        </row>
        <row r="1092">
          <cell r="BI1092" t="str">
            <v>91</v>
          </cell>
        </row>
        <row r="1093">
          <cell r="BI1093" t="str">
            <v>91</v>
          </cell>
        </row>
        <row r="1094">
          <cell r="BI1094" t="str">
            <v>91</v>
          </cell>
        </row>
        <row r="1095">
          <cell r="BI1095" t="str">
            <v>91</v>
          </cell>
        </row>
        <row r="1096">
          <cell r="BI1096" t="str">
            <v>91</v>
          </cell>
        </row>
        <row r="1097">
          <cell r="BI1097" t="str">
            <v>91</v>
          </cell>
        </row>
        <row r="1098">
          <cell r="BI1098" t="str">
            <v>94</v>
          </cell>
        </row>
        <row r="1099">
          <cell r="BI1099" t="str">
            <v>94</v>
          </cell>
        </row>
        <row r="1100">
          <cell r="BI1100" t="str">
            <v>94</v>
          </cell>
        </row>
        <row r="1101">
          <cell r="BI1101" t="str">
            <v>94</v>
          </cell>
        </row>
        <row r="1102">
          <cell r="BI1102" t="str">
            <v>94</v>
          </cell>
        </row>
        <row r="1103">
          <cell r="BI1103" t="str">
            <v>94</v>
          </cell>
        </row>
        <row r="1104">
          <cell r="BI1104" t="str">
            <v>94</v>
          </cell>
        </row>
        <row r="1105">
          <cell r="BI1105" t="str">
            <v>94</v>
          </cell>
        </row>
        <row r="1106">
          <cell r="BI1106" t="str">
            <v>94</v>
          </cell>
        </row>
        <row r="1107">
          <cell r="BI1107" t="str">
            <v>95</v>
          </cell>
        </row>
        <row r="1108">
          <cell r="BI1108" t="str">
            <v>95</v>
          </cell>
        </row>
        <row r="1109">
          <cell r="BI1109" t="str">
            <v>95</v>
          </cell>
        </row>
        <row r="1110">
          <cell r="BI1110" t="str">
            <v>95</v>
          </cell>
        </row>
        <row r="1111">
          <cell r="BI1111" t="str">
            <v>97</v>
          </cell>
        </row>
        <row r="1112">
          <cell r="BI1112" t="str">
            <v>97</v>
          </cell>
        </row>
        <row r="1113">
          <cell r="BI1113" t="str">
            <v>97</v>
          </cell>
        </row>
        <row r="1114">
          <cell r="BI1114" t="str">
            <v>97</v>
          </cell>
        </row>
        <row r="1115">
          <cell r="BI1115" t="str">
            <v>97</v>
          </cell>
        </row>
        <row r="1116">
          <cell r="BI1116" t="str">
            <v>97</v>
          </cell>
        </row>
        <row r="1117">
          <cell r="BI1117" t="str">
            <v>99</v>
          </cell>
        </row>
        <row r="1118">
          <cell r="BI1118" t="str">
            <v>99</v>
          </cell>
        </row>
        <row r="1119">
          <cell r="BI1119" t="str">
            <v>99</v>
          </cell>
        </row>
        <row r="1120">
          <cell r="BI1120" t="str">
            <v>99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2016"/>
      <sheetName val="Dinamico por Proyectos"/>
      <sheetName val="Dinamico por Programas"/>
      <sheetName val="Proyectos-DIROS-2018"/>
      <sheetName val="POA_DIROS-2018"/>
      <sheetName val="POAI"/>
      <sheetName val="Hoja1"/>
    </sheetNames>
    <sheetDataSet>
      <sheetData sheetId="0"/>
      <sheetData sheetId="1"/>
      <sheetData sheetId="2"/>
      <sheetData sheetId="3"/>
      <sheetData sheetId="4"/>
      <sheetData sheetId="5"/>
      <sheetData sheetId="6">
        <row r="3">
          <cell r="B3" t="str">
            <v>1. Educación sanitaria</v>
          </cell>
          <cell r="E3" t="str">
            <v>Dirección General</v>
          </cell>
        </row>
        <row r="4">
          <cell r="B4" t="str">
            <v>2. Gestión y Articulación de la Cooperación y relacionamiento Internacional estratégico del Instituto como Autoridad Sanitaria de referencia regional.</v>
          </cell>
          <cell r="E4" t="str">
            <v>Oficina Asesora de Planeación</v>
          </cell>
        </row>
        <row r="5">
          <cell r="B5" t="str">
            <v>3. Programa Nacional De Tecnovigilancia</v>
          </cell>
          <cell r="E5" t="str">
            <v>Oficina Asesora Jurídica</v>
          </cell>
        </row>
        <row r="6">
          <cell r="B6" t="str">
            <v>4. Programa Nacional De Reactivovigilancia</v>
          </cell>
          <cell r="E6" t="str">
            <v>Oficina de Control Interno</v>
          </cell>
        </row>
        <row r="7">
          <cell r="B7" t="str">
            <v xml:space="preserve">5. Programa Nacional de Vigilancia y Control de Microorganismos Patógenos y Calidad Microbiológica y Físico-Química  en Alimentos y Bebidas. </v>
          </cell>
          <cell r="E7" t="str">
            <v>Oficina de Laboratorios y Control de Calidad</v>
          </cell>
        </row>
        <row r="8">
          <cell r="B8" t="str">
            <v>6. Programa Nacional de Vigilancia y Control de Nutrientes de Interés en Salud Pública</v>
          </cell>
          <cell r="E8" t="str">
            <v>Oficina de Tecnologías de la Información</v>
          </cell>
        </row>
        <row r="9">
          <cell r="B9" t="str">
            <v>7. Programa Nacional de Vigilancia y Control de Residuos y contaminantes químicos en Alimentos y Bebidas.</v>
          </cell>
          <cell r="E9" t="str">
            <v>Oficina de Atención al Ciudadano</v>
          </cell>
        </row>
        <row r="10">
          <cell r="B10" t="str">
            <v xml:space="preserve">8. Programa Nacional De Farmacovigilancia </v>
          </cell>
          <cell r="E10" t="str">
            <v>Oficina de Asuntos Internacionales</v>
          </cell>
        </row>
        <row r="11">
          <cell r="B11" t="str">
            <v>9. Demuestra De La Calidad</v>
          </cell>
          <cell r="E11" t="str">
            <v>Secretaria General</v>
          </cell>
        </row>
        <row r="12">
          <cell r="B12" t="str">
            <v>10. Fortalecimiento de la Inspección, Vigilancia y Control Sanitaria con Enfoque de Riesgos</v>
          </cell>
          <cell r="E12" t="str">
            <v>Dirección de Cosméticos</v>
          </cell>
        </row>
        <row r="13">
          <cell r="B13" t="str">
            <v>11. Apoyo a la competitividad de la Industria</v>
          </cell>
          <cell r="E13" t="str">
            <v>Dirección de Alimentos y Bebidas</v>
          </cell>
        </row>
        <row r="14">
          <cell r="B14" t="str">
            <v>12. Fortalecimiento Sistema De Gestión Integrado</v>
          </cell>
          <cell r="E14" t="str">
            <v>Dirección de Dispositivos Médicos</v>
          </cell>
        </row>
        <row r="15">
          <cell r="B15" t="str">
            <v>13. Fortalecimiento Institucional</v>
          </cell>
          <cell r="E15" t="str">
            <v xml:space="preserve">Dirección de Medicamentos </v>
          </cell>
        </row>
        <row r="16">
          <cell r="B16" t="str">
            <v>14. Modernización De Los Sistemas De Información Actuales Del Invima</v>
          </cell>
          <cell r="E16" t="str">
            <v>Dirección de Operaciones Sanitarias</v>
          </cell>
        </row>
        <row r="17">
          <cell r="B17" t="str">
            <v>15. Seguimiento E Implementación A La Estrategia De Gobierno En Linea</v>
          </cell>
          <cell r="E17" t="str">
            <v>Dirección de Responsabilidad Sanitaria</v>
          </cell>
        </row>
        <row r="18">
          <cell r="B18" t="str">
            <v>16. Mejoramiento De Calidad De Vida Laboral</v>
          </cell>
        </row>
        <row r="19">
          <cell r="B19" t="str">
            <v>17. Mejoramiento  de la efectividad técnica de los laboratorios Nacionales</v>
          </cell>
        </row>
        <row r="20">
          <cell r="B20" t="str">
            <v>18. Gestionar  la red  nacional contra la Ilegalidad y la Corrupción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l_Time (2)"/>
      <sheetName val="Presupuesto_Inicial"/>
      <sheetName val="CDP_Compartidos (2)"/>
      <sheetName val="Consolidado"/>
      <sheetName val="Dependencias_Actividades"/>
      <sheetName val="Datos_Informacion_CDP"/>
      <sheetName val="Datos_Informacion_CRP"/>
      <sheetName val="Datos_Informacion_CDP (2)"/>
      <sheetName val="Datos_Informacion_OBL (2)"/>
      <sheetName val="Tablas"/>
      <sheetName val="Datos_Informacion_OBL"/>
      <sheetName val="Hoja3"/>
      <sheetName val="Clasificación"/>
      <sheetName val="Datos_Informacion_SIIF"/>
      <sheetName val="Ejecucion_POAI_2022_Corte_D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Proyectos-2020 "/>
      <sheetName val="POA-2020"/>
      <sheetName val="% contratos DO-OLCC"/>
      <sheetName val="POAI"/>
      <sheetName val="lista despl "/>
    </sheetNames>
    <sheetDataSet>
      <sheetData sheetId="0"/>
      <sheetData sheetId="1"/>
      <sheetData sheetId="2"/>
      <sheetData sheetId="3"/>
      <sheetData sheetId="4"/>
      <sheetData sheetId="5">
        <row r="3">
          <cell r="F3" t="str">
            <v>Dirección General</v>
          </cell>
        </row>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Proyectos-2019"/>
      <sheetName val="POA-2019 "/>
      <sheetName val="% contratos DO-OLCC"/>
      <sheetName val="POAI"/>
      <sheetName val="lista despl "/>
    </sheetNames>
    <sheetDataSet>
      <sheetData sheetId="0"/>
      <sheetData sheetId="1"/>
      <sheetData sheetId="2"/>
      <sheetData sheetId="3"/>
      <sheetData sheetId="4"/>
      <sheetData sheetId="5">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row r="14">
          <cell r="B14" t="str">
            <v>Funcionamiento</v>
          </cell>
        </row>
        <row r="15">
          <cell r="B15" t="str">
            <v>Fortalecimiento de la inspección vigilancia y control de los productos competencia del Invima a nivel nacional</v>
          </cell>
        </row>
        <row r="16">
          <cell r="B16" t="str">
            <v>Fortalecimiento de la arquitectura tecnológica y los procesos asociados a la gestión de las tecnologías de la información y comunicaciones nacional</v>
          </cell>
        </row>
        <row r="17">
          <cell r="B17" t="str">
            <v>Fortalecimiento institucional en la gestión administrativa y de apoyo del Invima a nivel nacional</v>
          </cell>
        </row>
        <row r="20">
          <cell r="B20" t="str">
            <v>Funcionamiento</v>
          </cell>
        </row>
        <row r="21">
          <cell r="B21" t="str">
            <v xml:space="preserve">Adoptar las buenas prácticas, estándares y requerimientos normativos para el adecuado gobierno de TI </v>
          </cell>
        </row>
        <row r="22">
          <cell r="B22" t="str">
            <v>Identificar las buenas prácticas, estandares y requerimientos normativos para el adecuado  gobierno de TI y el cumplimiento de los lineamientos del estado</v>
          </cell>
        </row>
        <row r="23">
          <cell r="B23" t="str">
            <v>Realizar el diagnóstico y levantamiento de necesidades de software, hardware, implantación de soluciones, soporte, actualizaciones en sistemas de información</v>
          </cell>
        </row>
        <row r="24">
          <cell r="B24" t="str">
            <v xml:space="preserve">Implementar la infraestructura tecnológica y de comunicaciones </v>
          </cell>
        </row>
        <row r="25">
          <cell r="B25" t="str">
            <v>Implementar software e implantación de soluciones, desarrollos, soportes y actualizaciones para los sistemas de información.</v>
          </cell>
        </row>
        <row r="26">
          <cell r="B26" t="str">
            <v>Diagnósticar  las necesidades en adecuación y dotación, físicas, técnicas y de reforzamiento estructural de las Sedes Administrativas y de los Laboratorios del Instituto.</v>
          </cell>
        </row>
        <row r="27">
          <cell r="B27" t="str">
            <v>Realizar las dotaciones de acuerdo a las necesidades identificadas</v>
          </cell>
        </row>
        <row r="28">
          <cell r="B28" t="str">
            <v>Realizar el proceso de diseños,  adecuaciones y demas acciones  que soporten el desarrollo de las mismas, de acuerdo a las necesidades detectadas .</v>
          </cell>
        </row>
        <row r="29">
          <cell r="B29" t="str">
            <v>Adelantar el proceso de identificación, selección  avaluo , y demas  costos inherentes a la  compra de nuevas sedes</v>
          </cell>
        </row>
        <row r="30">
          <cell r="B30" t="str">
            <v>Adquirir sedes de acuerdo a  las necesidades establecidas.</v>
          </cell>
        </row>
        <row r="31">
          <cell r="B31" t="str">
            <v xml:space="preserve">Implementar programas de capacitación y actualización de los conocimientos del  recurso humano de la entidad. </v>
          </cell>
        </row>
        <row r="32">
          <cell r="B32" t="str">
            <v xml:space="preserve">Desarrollar actividades inherentes a la cooperación y articulación con los actores involucrados en la vigilancia sanitaria  </v>
          </cell>
        </row>
        <row r="33">
          <cell r="B33" t="str">
            <v xml:space="preserve">Gestionar convenios interinstitucionales en capacitación, actualización y formación de los funcionarios del Instituto. </v>
          </cell>
        </row>
        <row r="34">
          <cell r="B34" t="str">
            <v xml:space="preserve">Realizar las capacitaciones y actualizaciones de acuerdo a las necesidades detectadas. </v>
          </cell>
        </row>
        <row r="35">
          <cell r="B35" t="str">
            <v xml:space="preserve">Realizar los procesos de selección de los funcionarios  </v>
          </cell>
        </row>
        <row r="36">
          <cell r="B36" t="str">
            <v>Transferir recursos al  fondo INVIMA – ICETEX en el marco del reglamento Operativo.</v>
          </cell>
        </row>
        <row r="37">
          <cell r="B37" t="str">
            <v>Diagnósticar las necesidades  del sistema de gestión documental.</v>
          </cell>
        </row>
        <row r="38">
          <cell r="B38" t="str">
            <v xml:space="preserve">Desarrollar las actividades inherentes a la organización y transferencia de los documentos físicos y electrónicos en sus diferentes ciclos de vida </v>
          </cell>
        </row>
        <row r="39">
          <cell r="B39" t="str">
            <v>Implementar el sistema de correspondencia</v>
          </cell>
        </row>
        <row r="40">
          <cell r="B40" t="str">
            <v>Realizar seguimiento a las fases  de implementación del sistema de gestión documental.</v>
          </cell>
        </row>
        <row r="41">
          <cell r="B41" t="str">
            <v>Actualizar los Instrumentos archivísticos para la gestión documental.</v>
          </cell>
        </row>
        <row r="42">
          <cell r="B42" t="str">
            <v>Hacer seguimiento y monitoreo a los Instrumentos archivísticos para la gestión documental.</v>
          </cell>
        </row>
        <row r="43">
          <cell r="B43" t="str">
            <v xml:space="preserve">Desarrollar acciones  tecnicas y administrativas asociados a inspección, vigilancia y control </v>
          </cell>
        </row>
        <row r="44">
          <cell r="B44" t="str">
            <v xml:space="preserve">Aplicar las medidas sanitarias de seguridad de acuerdo con lo dispuesto en la normatividad sanitaria vigente </v>
          </cell>
        </row>
        <row r="45">
          <cell r="B45" t="str">
            <v>Realizar la definición y priorización de las acciones técnicas y administrativas asociadas a vigilancia epidemiológica , postcomercialización y control de residuos quimicos</v>
          </cell>
        </row>
        <row r="46">
          <cell r="B46" t="str">
            <v>Desarrollar acciones técnicas y administrativas asociadas a vigilancia epidemiológica , postcomercialización y control de residuos quimicos</v>
          </cell>
        </row>
        <row r="47">
          <cell r="B47" t="str">
            <v>Realizar la identificación y priorización de las tematicas que seran incluidas en la capacitación informal  en Inspección, Vigilancia y Control  a los Inspectores que intervienen en la inspección, vigilancia y control sanitario</v>
          </cell>
        </row>
        <row r="48">
          <cell r="B48" t="str">
            <v>Brindar capacitación informal  en Inspección, Vigilancia y Control a los Inspectores que intervienen en la inspección, vigilancia y control sanitario</v>
          </cell>
        </row>
        <row r="49">
          <cell r="B49" t="str">
            <v xml:space="preserve">Desarrollar acciones  técnicas y administrativas de relacionamiento con instituciones publico/privadas del orden territorial, nacional e internacional </v>
          </cell>
        </row>
        <row r="50">
          <cell r="B50" t="str">
            <v xml:space="preserve">Elaborar  documento del desarrollo acciones  técnicas y administrativas de relacionamiento con instituciones publico/privadas del orden territorial, nacional e internacional </v>
          </cell>
        </row>
        <row r="51">
          <cell r="B51" t="str">
            <v>Fotalecer el sistema de gestión de calidad de los laboratorios del Invima</v>
          </cell>
        </row>
        <row r="52">
          <cell r="B52" t="str">
            <v>Desarrollar acciones tecnicas y administrativas para el  control de calidad de los productos competencia del Invima</v>
          </cell>
        </row>
        <row r="53">
          <cell r="B53" t="str">
            <v>Establecer lineamientos para solicitar, administrar, consolidar y analizar los resultados analíticos de control de calidad de productos competencia del Invima, emitidos por los Laboratorios de Salud Pública</v>
          </cell>
        </row>
        <row r="54">
          <cell r="B54" t="str">
            <v xml:space="preserve">Priorizar  los temas y necesidades de asistencia tecnica que son requeridos por los actores que intervienen en el funcionamiento del modelo de IVC </v>
          </cell>
        </row>
        <row r="55">
          <cell r="B55" t="str">
            <v xml:space="preserve">Brindar asistencia tecnica  en Inspección, Vigilancia y Control a los actores que intervienen en el funcionamiento del modelo de IVC </v>
          </cell>
        </row>
        <row r="56">
          <cell r="B56" t="str">
            <v xml:space="preserve">Definir las actividades  de comunicación efectiva y asertiva que requiere el instituto para  los actores que intervienen en el funcionamiento del modelo de IVC </v>
          </cell>
        </row>
        <row r="57">
          <cell r="B57" t="str">
            <v xml:space="preserve">Implementar  actividades  de comunicación efectiva y asertiva para  los actores que intervienen en el funcionamiento del modelo de IVC </v>
          </cell>
        </row>
        <row r="58">
          <cell r="B58" t="str">
            <v xml:space="preserve">Planear las visitas con proposito de otorgar certificaciones  de verificación de requisitos a establecimientos de productos competencia del Invima </v>
          </cell>
        </row>
        <row r="59">
          <cell r="B59" t="str">
            <v xml:space="preserve">Realizar la visitas con proposito de otorgar certificación del cumplimiento de los requisitos establecidos en la normatividad sanitaria vigente </v>
          </cell>
        </row>
        <row r="60">
          <cell r="B60" t="str">
            <v xml:space="preserve">Planear las visitas con proposito de seguimiento a las certificaciones  otorgadas  a establecimientos de productos competencia del Invima </v>
          </cell>
        </row>
        <row r="61">
          <cell r="B61" t="str">
            <v>Ejecutar visitas de seguimiento a establecimientos de productos competencia del Invima ya  certificados en ecumplimiento de los requisitos establecidos en la normatividad sanitaria vigente</v>
          </cell>
        </row>
        <row r="62">
          <cell r="B62" t="str">
            <v xml:space="preserve">Programar  los casos  que requieren de estudio de las Salas Especializadas de la Comisión Revisora </v>
          </cell>
        </row>
        <row r="63">
          <cell r="B63" t="str">
            <v>Emitir  concepto acerca de los aspectos científicos y tecnológicos de los productos que por competencia se someten a consideración de las Salas Especializadas de la Comisión Revisora</v>
          </cell>
        </row>
        <row r="64">
          <cell r="B64" t="str">
            <v>Realizar estudios de los trámites de aprobación y renovación de registros sanitarios radicados  según el tipo de producto.</v>
          </cell>
        </row>
        <row r="65">
          <cell r="B65" t="str">
            <v xml:space="preserve">Gestionar la expedición de Registros Sanitarios y trámites asociados, a los productos competencia del Invima </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eProy" displayName="MaeProy" ref="A4:L8" totalsRowShown="0" headerRowDxfId="49" dataDxfId="48" tableBorderDxfId="47">
  <tableColumns count="12">
    <tableColumn id="1" xr3:uid="{00000000-0010-0000-0000-000001000000}" name="Rubro Presupestal" dataDxfId="46"/>
    <tableColumn id="4" xr3:uid="{52CBB563-81C0-46B3-B878-15C70F6522D4}" name="BPIN" dataDxfId="45"/>
    <tableColumn id="2" xr3:uid="{00000000-0010-0000-0000-000002000000}" name="Proyecto de Inversión" dataDxfId="44"/>
    <tableColumn id="3" xr3:uid="{00000000-0010-0000-0000-000003000000}" name="Objetivo General" dataDxfId="43"/>
    <tableColumn id="6" xr3:uid="{00000000-0010-0000-0000-000006000000}" name="Apropiación_SUIFP" dataDxfId="42"/>
    <tableColumn id="18" xr3:uid="{00000000-0010-0000-0000-000012000000}" name="Presupuesto_Disponible" dataDxfId="41">
      <calculatedColumnFormula>+MaeProy[[#This Row],[Apropiación_SUIFP]]-MaeProy[[#This Row],[CDP]]</calculatedColumnFormula>
    </tableColumn>
    <tableColumn id="17" xr3:uid="{00000000-0010-0000-0000-000011000000}" name="CDP" dataDxfId="40" dataCellStyle="Moneda 11"/>
    <tableColumn id="30" xr3:uid="{00000000-0010-0000-0000-00001E000000}" name="% CDP" dataDxfId="39" dataCellStyle="Porcentaje">
      <calculatedColumnFormula>+MaeProy[[#This Row],[CDP]]/MaeProy[[#This Row],[Apropiación_SUIFP]]</calculatedColumnFormula>
    </tableColumn>
    <tableColumn id="29" xr3:uid="{00000000-0010-0000-0000-00001D000000}" name="CRP" dataDxfId="38" dataCellStyle="Moneda 11"/>
    <tableColumn id="16" xr3:uid="{00000000-0010-0000-0000-000010000000}" name="%CRP" dataDxfId="37" dataCellStyle="Porcentaje">
      <calculatedColumnFormula>+MaeProy[[#This Row],[CRP]]/MaeProy[[#This Row],[Apropiación_SUIFP]]</calculatedColumnFormula>
    </tableColumn>
    <tableColumn id="15" xr3:uid="{00000000-0010-0000-0000-00000F000000}" name="OBLIGADO" dataDxfId="36" dataCellStyle="Moneda"/>
    <tableColumn id="22" xr3:uid="{00000000-0010-0000-0000-000016000000}" name="%OBLIGADO" dataDxfId="35" dataCellStyle="Porcentaje">
      <calculatedColumnFormula>+MaeProy[[#This Row],[OBLIGADO]]/MaeProy[[#This Row],[Apropiación_SUIFP]]</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aeDepe" displayName="MaeDepe" ref="A4:J21" totalsRowShown="0" headerRowDxfId="22" dataDxfId="21" tableBorderDxfId="20">
  <tableColumns count="10">
    <tableColumn id="1" xr3:uid="{00000000-0010-0000-0100-000001000000}" name="id Dependencia" dataDxfId="19" totalsRowDxfId="18"/>
    <tableColumn id="2" xr3:uid="{00000000-0010-0000-0100-000002000000}" name="Dependencia" dataDxfId="17" totalsRowDxfId="16"/>
    <tableColumn id="3" xr3:uid="{00000000-0010-0000-0100-000003000000}" name="Apropiación_" dataDxfId="15" totalsRowDxfId="14" dataCellStyle="Millares"/>
    <tableColumn id="10" xr3:uid="{00000000-0010-0000-0100-00000A000000}" name="Presupuesto_Disponible" dataDxfId="13" totalsRowDxfId="12" dataCellStyle="Millares">
      <calculatedColumnFormula>+MaeDepe[[#This Row],[Apropiación_]]-MaeDepe[[#This Row],[CDP]]</calculatedColumnFormula>
    </tableColumn>
    <tableColumn id="9" xr3:uid="{00000000-0010-0000-0100-000009000000}" name="CDP" dataDxfId="11" totalsRowDxfId="10" dataCellStyle="Millares"/>
    <tableColumn id="8" xr3:uid="{00000000-0010-0000-0100-000008000000}" name="% CDP" dataDxfId="9" totalsRowDxfId="8" dataCellStyle="Porcentaje">
      <calculatedColumnFormula>+MaeDepe[[#This Row],[CDP]]/MaeDepe[[#This Row],[Apropiación_]]</calculatedColumnFormula>
    </tableColumn>
    <tableColumn id="4" xr3:uid="{00000000-0010-0000-0100-000004000000}" name="CRP" dataDxfId="7" totalsRowDxfId="6" dataCellStyle="Millares"/>
    <tableColumn id="7" xr3:uid="{00000000-0010-0000-0100-000007000000}" name="%CRP" dataDxfId="5" totalsRowDxfId="4" dataCellStyle="Porcentaje">
      <calculatedColumnFormula>+MaeDepe[[#This Row],[CRP]]/MaeDepe[[#This Row],[Apropiación_]]</calculatedColumnFormula>
    </tableColumn>
    <tableColumn id="6" xr3:uid="{00000000-0010-0000-0100-000006000000}" name="Obligado" dataDxfId="3" totalsRowDxfId="2" dataCellStyle="Millares"/>
    <tableColumn id="5" xr3:uid="{00000000-0010-0000-0100-000005000000}" name="%Obligado" dataDxfId="1" totalsRowDxfId="0" dataCellStyle="Porcentaje">
      <calculatedColumnFormula>+MaeDepe[[#This Row],[Obligado]]/MaeDepe[[#This Row],[Apropiación_]]</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MaeProy"/>
  <dimension ref="A1:V109"/>
  <sheetViews>
    <sheetView showGridLines="0" zoomScaleNormal="100" workbookViewId="0">
      <pane ySplit="4" topLeftCell="A5" activePane="bottomLeft" state="frozen"/>
      <selection activeCell="B20" sqref="B20"/>
      <selection pane="bottomLeft" activeCell="D14" sqref="D14"/>
    </sheetView>
  </sheetViews>
  <sheetFormatPr baseColWidth="10" defaultColWidth="0" defaultRowHeight="15" customHeight="1" zeroHeight="1" x14ac:dyDescent="0.25"/>
  <cols>
    <col min="1" max="1" width="17.28515625" bestFit="1" customWidth="1"/>
    <col min="2" max="2" width="17" style="27" bestFit="1" customWidth="1"/>
    <col min="3" max="3" width="34.28515625" bestFit="1" customWidth="1"/>
    <col min="4" max="4" width="30.7109375" customWidth="1"/>
    <col min="5" max="5" width="18.28515625" bestFit="1" customWidth="1"/>
    <col min="6" max="6" width="22.85546875" bestFit="1" customWidth="1"/>
    <col min="7" max="7" width="15.7109375" bestFit="1" customWidth="1"/>
    <col min="8" max="8" width="7" bestFit="1" customWidth="1"/>
    <col min="9" max="9" width="15.7109375" bestFit="1" customWidth="1"/>
    <col min="10" max="10" width="7" bestFit="1" customWidth="1"/>
    <col min="11" max="11" width="15.7109375" bestFit="1" customWidth="1"/>
    <col min="12" max="12" width="12.42578125" bestFit="1" customWidth="1"/>
    <col min="13" max="13" width="17.7109375" customWidth="1"/>
    <col min="14" max="16" width="3.7109375" customWidth="1"/>
    <col min="17" max="22" width="0" hidden="1" customWidth="1"/>
    <col min="23" max="16384" width="11.42578125" hidden="1"/>
  </cols>
  <sheetData>
    <row r="1" spans="1:14" ht="23.25" customHeight="1" x14ac:dyDescent="0.25"/>
    <row r="2" spans="1:14" ht="30" x14ac:dyDescent="0.45">
      <c r="A2" s="14"/>
      <c r="B2" s="28"/>
      <c r="C2" s="8" t="s">
        <v>0</v>
      </c>
      <c r="D2" s="68">
        <v>44926</v>
      </c>
    </row>
    <row r="3" spans="1:14" ht="22.5" customHeight="1" x14ac:dyDescent="0.25"/>
    <row r="4" spans="1:14" s="74" customFormat="1" ht="32.25" customHeight="1" x14ac:dyDescent="0.3">
      <c r="A4" s="72" t="s">
        <v>1</v>
      </c>
      <c r="B4" s="78" t="s">
        <v>2</v>
      </c>
      <c r="C4" s="72" t="s">
        <v>3</v>
      </c>
      <c r="D4" s="72" t="s">
        <v>4</v>
      </c>
      <c r="E4" s="72" t="s">
        <v>5</v>
      </c>
      <c r="F4" s="72" t="s">
        <v>6</v>
      </c>
      <c r="G4" s="72" t="s">
        <v>7</v>
      </c>
      <c r="H4" s="72" t="s">
        <v>8</v>
      </c>
      <c r="I4" s="72" t="s">
        <v>9</v>
      </c>
      <c r="J4" s="72" t="s">
        <v>10</v>
      </c>
      <c r="K4" s="72" t="s">
        <v>11</v>
      </c>
      <c r="L4" s="72" t="s">
        <v>12</v>
      </c>
    </row>
    <row r="5" spans="1:14" s="77" customFormat="1" ht="72.75" customHeight="1" x14ac:dyDescent="0.3">
      <c r="A5" s="79" t="s">
        <v>13</v>
      </c>
      <c r="B5" s="80">
        <v>2018011000504</v>
      </c>
      <c r="C5" s="81" t="s">
        <v>14</v>
      </c>
      <c r="D5" s="81" t="s">
        <v>15</v>
      </c>
      <c r="E5" s="82">
        <v>11657820529</v>
      </c>
      <c r="F5" s="82">
        <f>+MaeProy[[#This Row],[Apropiación_SUIFP]]-MaeProy[[#This Row],[CDP]]</f>
        <v>7538520439</v>
      </c>
      <c r="G5" s="82">
        <v>4119300090</v>
      </c>
      <c r="H5" s="83">
        <f>+MaeProy[[#This Row],[CDP]]/MaeProy[[#This Row],[Apropiación_SUIFP]]</f>
        <v>0.35335078969116285</v>
      </c>
      <c r="I5" s="82">
        <v>4096741385.9899998</v>
      </c>
      <c r="J5" s="83">
        <f>+MaeProy[[#This Row],[CRP]]/MaeProy[[#This Row],[Apropiación_SUIFP]]</f>
        <v>0.3514157192417694</v>
      </c>
      <c r="K5" s="82">
        <v>3656649808.3800001</v>
      </c>
      <c r="L5" s="83">
        <f>+MaeProy[[#This Row],[OBLIGADO]]/MaeProy[[#This Row],[Apropiación_SUIFP]]</f>
        <v>0.31366495986824605</v>
      </c>
      <c r="M5" s="84"/>
      <c r="N5" s="85"/>
    </row>
    <row r="6" spans="1:14" s="77" customFormat="1" ht="72.75" customHeight="1" x14ac:dyDescent="0.3">
      <c r="A6" s="79" t="s">
        <v>16</v>
      </c>
      <c r="B6" s="80">
        <v>2017011000467</v>
      </c>
      <c r="C6" s="81" t="s">
        <v>17</v>
      </c>
      <c r="D6" s="81" t="s">
        <v>18</v>
      </c>
      <c r="E6" s="82">
        <v>15313130859.000002</v>
      </c>
      <c r="F6" s="82">
        <f>+MaeProy[[#This Row],[Apropiación_SUIFP]]-MaeProy[[#This Row],[CDP]]</f>
        <v>423085905.35000229</v>
      </c>
      <c r="G6" s="82">
        <v>14890044953.65</v>
      </c>
      <c r="H6" s="83">
        <f>+MaeProy[[#This Row],[CDP]]/MaeProy[[#This Row],[Apropiación_SUIFP]]</f>
        <v>0.97237103834312621</v>
      </c>
      <c r="I6" s="82">
        <v>14724849144.32</v>
      </c>
      <c r="J6" s="83">
        <f>+MaeProy[[#This Row],[CRP]]/MaeProy[[#This Row],[Apropiación_SUIFP]]</f>
        <v>0.96158318503924689</v>
      </c>
      <c r="K6" s="82">
        <v>10689020694.450001</v>
      </c>
      <c r="L6" s="83">
        <f>+MaeProy[[#This Row],[OBLIGADO]]/MaeProy[[#This Row],[Apropiación_SUIFP]]</f>
        <v>0.69802973623566544</v>
      </c>
      <c r="M6" s="84"/>
      <c r="N6" s="85"/>
    </row>
    <row r="7" spans="1:14" s="77" customFormat="1" ht="72.75" customHeight="1" x14ac:dyDescent="0.3">
      <c r="A7" s="79" t="s">
        <v>19</v>
      </c>
      <c r="B7" s="80">
        <v>2018011000550</v>
      </c>
      <c r="C7" s="81" t="s">
        <v>20</v>
      </c>
      <c r="D7" s="81" t="s">
        <v>21</v>
      </c>
      <c r="E7" s="82">
        <v>61992660645</v>
      </c>
      <c r="F7" s="82">
        <f>+MaeProy[[#This Row],[Apropiación_SUIFP]]-MaeProy[[#This Row],[CDP]]</f>
        <v>7489042218.1100006</v>
      </c>
      <c r="G7" s="82">
        <v>54503618426.889999</v>
      </c>
      <c r="H7" s="83">
        <f>+MaeProy[[#This Row],[CDP]]/MaeProy[[#This Row],[Apropiación_SUIFP]]</f>
        <v>0.87919469594964017</v>
      </c>
      <c r="I7" s="82">
        <v>53987827606.510002</v>
      </c>
      <c r="J7" s="83">
        <f>+MaeProy[[#This Row],[CRP]]/MaeProy[[#This Row],[Apropiación_SUIFP]]</f>
        <v>0.87087450425253488</v>
      </c>
      <c r="K7" s="82">
        <v>49430916578.730003</v>
      </c>
      <c r="L7" s="83">
        <f>+MaeProy[[#This Row],[OBLIGADO]]/MaeProy[[#This Row],[Apropiación_SUIFP]]</f>
        <v>0.7973672377411799</v>
      </c>
      <c r="M7" s="84"/>
      <c r="N7" s="85"/>
    </row>
    <row r="8" spans="1:14" s="77" customFormat="1" ht="72.75" customHeight="1" x14ac:dyDescent="0.3">
      <c r="A8" s="79" t="s">
        <v>22</v>
      </c>
      <c r="B8" s="80">
        <v>2021011000093</v>
      </c>
      <c r="C8" s="81" t="s">
        <v>23</v>
      </c>
      <c r="D8" s="81" t="s">
        <v>24</v>
      </c>
      <c r="E8" s="82">
        <v>36387967</v>
      </c>
      <c r="F8" s="82">
        <f>+MaeProy[[#This Row],[Apropiación_SUIFP]]-MaeProy[[#This Row],[CDP]]</f>
        <v>0.32999999821186066</v>
      </c>
      <c r="G8" s="82">
        <v>36387966.670000002</v>
      </c>
      <c r="H8" s="83">
        <f>+MaeProy[[#This Row],[CDP]]/MaeProy[[#This Row],[Apropiación_SUIFP]]</f>
        <v>0.99999999093106795</v>
      </c>
      <c r="I8" s="82">
        <v>36387966.670000002</v>
      </c>
      <c r="J8" s="83">
        <f>+MaeProy[[#This Row],[CRP]]/MaeProy[[#This Row],[Apropiación_SUIFP]]</f>
        <v>0.99999999093106795</v>
      </c>
      <c r="K8" s="82">
        <v>36329097.020000003</v>
      </c>
      <c r="L8" s="83">
        <f>+MaeProy[[#This Row],[OBLIGADO]]/MaeProy[[#This Row],[Apropiación_SUIFP]]</f>
        <v>0.99838215803592445</v>
      </c>
      <c r="M8" s="84"/>
      <c r="N8" s="85"/>
    </row>
    <row r="9" spans="1:14" s="89" customFormat="1" ht="16.5" x14ac:dyDescent="0.3">
      <c r="A9" s="79"/>
      <c r="B9" s="80"/>
      <c r="C9" s="81"/>
      <c r="D9" s="81"/>
      <c r="E9" s="86"/>
      <c r="F9" s="82"/>
      <c r="G9" s="87"/>
      <c r="H9" s="87"/>
      <c r="I9" s="87"/>
      <c r="J9" s="87"/>
      <c r="K9" s="87"/>
      <c r="L9" s="88"/>
      <c r="M9" s="77"/>
    </row>
    <row r="10" spans="1:14" s="91" customFormat="1" ht="16.5" x14ac:dyDescent="0.3">
      <c r="A10" s="130" t="s">
        <v>25</v>
      </c>
      <c r="B10" s="130"/>
      <c r="C10" s="130"/>
      <c r="D10" s="130"/>
      <c r="E10" s="90">
        <f>SUM(E5:E9)</f>
        <v>89000000000</v>
      </c>
      <c r="F10" s="90">
        <f>SUM(F5:F9)</f>
        <v>15450648562.790003</v>
      </c>
      <c r="G10" s="90">
        <f>SUM(G5:G9)</f>
        <v>73549351437.210007</v>
      </c>
      <c r="H10" s="92">
        <f>+G10/E10</f>
        <v>0.82639720715966303</v>
      </c>
      <c r="I10" s="90">
        <f>SUM(I5:I9)</f>
        <v>72845806103.490005</v>
      </c>
      <c r="J10" s="92">
        <f>+I10/E10</f>
        <v>0.81849220341000006</v>
      </c>
      <c r="K10" s="90">
        <f>SUM(K5:K9)</f>
        <v>63812916178.580002</v>
      </c>
      <c r="L10" s="92">
        <f>+K10/E10</f>
        <v>0.71699905818629217</v>
      </c>
    </row>
    <row r="11" spans="1:14" x14ac:dyDescent="0.25">
      <c r="A11" s="131" t="s">
        <v>372</v>
      </c>
      <c r="B11" s="131"/>
      <c r="C11" s="15"/>
      <c r="D11" s="15"/>
      <c r="E11" s="17"/>
      <c r="F11" s="18"/>
    </row>
    <row r="12" spans="1:14" s="71" customFormat="1" ht="11.25" x14ac:dyDescent="0.2">
      <c r="A12" s="129"/>
      <c r="B12" s="129"/>
      <c r="C12" s="129"/>
      <c r="D12" s="129"/>
      <c r="E12" s="129"/>
      <c r="F12" s="129"/>
      <c r="G12" s="129"/>
      <c r="H12" s="129"/>
      <c r="I12" s="129"/>
      <c r="J12" s="129"/>
      <c r="K12" s="129"/>
      <c r="L12" s="129"/>
    </row>
    <row r="13" spans="1:14" x14ac:dyDescent="0.25">
      <c r="A13" s="16"/>
      <c r="B13" s="29"/>
      <c r="C13" s="15"/>
      <c r="D13" s="15"/>
      <c r="E13" s="17"/>
      <c r="F13" s="18"/>
    </row>
    <row r="14" spans="1:14" x14ac:dyDescent="0.25">
      <c r="A14" s="16"/>
      <c r="B14" s="29"/>
      <c r="C14" s="15"/>
      <c r="D14" s="15"/>
      <c r="E14" s="17"/>
      <c r="F14" s="18"/>
      <c r="H14" s="18"/>
      <c r="J14" s="18"/>
      <c r="K14" s="18"/>
      <c r="L14" s="18"/>
    </row>
    <row r="15" spans="1:14" x14ac:dyDescent="0.25">
      <c r="A15" s="16"/>
      <c r="B15" s="29"/>
      <c r="C15" s="15"/>
      <c r="D15" s="15"/>
      <c r="E15" s="17"/>
      <c r="F15" s="18"/>
    </row>
    <row r="16" spans="1:14" x14ac:dyDescent="0.25">
      <c r="A16" s="16"/>
      <c r="B16" s="29"/>
      <c r="C16" s="15"/>
      <c r="D16" s="15"/>
      <c r="E16" s="17"/>
      <c r="F16" s="18"/>
    </row>
    <row r="17" spans="1:6" x14ac:dyDescent="0.25">
      <c r="A17" s="16"/>
      <c r="B17" s="29"/>
      <c r="C17" s="15"/>
      <c r="D17" s="15"/>
      <c r="E17" s="17"/>
      <c r="F17" s="18"/>
    </row>
    <row r="18" spans="1:6" x14ac:dyDescent="0.25">
      <c r="A18" s="16"/>
      <c r="B18" s="29"/>
      <c r="C18" s="15"/>
      <c r="D18" s="15"/>
      <c r="E18" s="17"/>
      <c r="F18" s="18"/>
    </row>
    <row r="19" spans="1:6" x14ac:dyDescent="0.25">
      <c r="A19" s="16"/>
      <c r="B19" s="29"/>
      <c r="C19" s="15"/>
      <c r="D19" s="15"/>
      <c r="E19" s="17"/>
      <c r="F19" s="18"/>
    </row>
    <row r="20" spans="1:6" x14ac:dyDescent="0.25">
      <c r="A20" s="16"/>
      <c r="B20" s="29"/>
      <c r="C20" s="15"/>
      <c r="D20" s="15"/>
      <c r="E20" s="17"/>
      <c r="F20" s="18"/>
    </row>
    <row r="21" spans="1:6" x14ac:dyDescent="0.25">
      <c r="A21" s="16"/>
      <c r="B21" s="29"/>
      <c r="C21" s="15"/>
      <c r="D21" s="15"/>
      <c r="E21" s="17"/>
      <c r="F21" s="18"/>
    </row>
    <row r="22" spans="1:6" x14ac:dyDescent="0.25">
      <c r="A22" s="16"/>
      <c r="B22" s="29"/>
      <c r="C22" s="15"/>
      <c r="D22" s="15"/>
      <c r="E22" s="17"/>
      <c r="F22" s="18"/>
    </row>
    <row r="23" spans="1:6" x14ac:dyDescent="0.25">
      <c r="A23" s="16"/>
      <c r="B23" s="29"/>
      <c r="C23" s="15"/>
      <c r="D23" s="15"/>
      <c r="E23" s="17"/>
      <c r="F23" s="18"/>
    </row>
    <row r="24" spans="1:6" x14ac:dyDescent="0.25">
      <c r="A24" s="16"/>
      <c r="B24" s="29"/>
      <c r="C24" s="15"/>
      <c r="D24" s="15"/>
      <c r="E24" s="17"/>
      <c r="F24" s="18"/>
    </row>
    <row r="25" spans="1:6" x14ac:dyDescent="0.25">
      <c r="A25" s="16"/>
      <c r="B25" s="29"/>
      <c r="C25" s="15"/>
      <c r="D25" s="15"/>
      <c r="E25" s="17"/>
      <c r="F25" s="18"/>
    </row>
    <row r="26" spans="1:6" x14ac:dyDescent="0.25">
      <c r="A26" s="16"/>
      <c r="B26" s="29"/>
      <c r="C26" s="15"/>
      <c r="D26" s="15"/>
      <c r="E26" s="17"/>
      <c r="F26" s="18"/>
    </row>
    <row r="27" spans="1:6" x14ac:dyDescent="0.25">
      <c r="A27" s="16"/>
      <c r="B27" s="29"/>
      <c r="C27" s="15"/>
      <c r="D27" s="15"/>
      <c r="E27" s="17"/>
      <c r="F27" s="18"/>
    </row>
    <row r="28" spans="1:6" x14ac:dyDescent="0.25">
      <c r="A28" s="16"/>
      <c r="B28" s="29"/>
      <c r="C28" s="15"/>
      <c r="D28" s="15"/>
      <c r="E28" s="17"/>
      <c r="F28" s="18"/>
    </row>
    <row r="29" spans="1:6" x14ac:dyDescent="0.25">
      <c r="A29" s="16"/>
      <c r="B29" s="29"/>
      <c r="C29" s="15"/>
      <c r="D29" s="15"/>
      <c r="E29" s="17"/>
      <c r="F29" s="18"/>
    </row>
    <row r="30" spans="1:6" x14ac:dyDescent="0.25">
      <c r="A30" s="16"/>
      <c r="B30" s="29"/>
      <c r="C30" s="15"/>
      <c r="D30" s="15"/>
      <c r="E30" s="17"/>
      <c r="F30" s="18"/>
    </row>
    <row r="31" spans="1:6" x14ac:dyDescent="0.25">
      <c r="A31" s="16"/>
      <c r="B31" s="29"/>
      <c r="C31" s="15"/>
      <c r="D31" s="15"/>
      <c r="E31" s="17"/>
      <c r="F31" s="18"/>
    </row>
    <row r="32" spans="1:6" x14ac:dyDescent="0.25">
      <c r="A32" s="16"/>
      <c r="B32" s="29"/>
      <c r="C32" s="15"/>
      <c r="D32" s="15"/>
      <c r="E32" s="17"/>
      <c r="F32" s="18"/>
    </row>
    <row r="33" spans="1:6" x14ac:dyDescent="0.25">
      <c r="A33" s="16"/>
      <c r="B33" s="29"/>
      <c r="C33" s="15"/>
      <c r="D33" s="15"/>
      <c r="E33" s="17"/>
      <c r="F33" s="18"/>
    </row>
    <row r="34" spans="1:6" x14ac:dyDescent="0.25">
      <c r="A34" s="16"/>
      <c r="B34" s="29"/>
      <c r="C34" s="15"/>
      <c r="D34" s="15"/>
      <c r="E34" s="17"/>
      <c r="F34" s="18"/>
    </row>
    <row r="35" spans="1:6" x14ac:dyDescent="0.25">
      <c r="A35" s="16"/>
      <c r="B35" s="29"/>
      <c r="C35" s="15"/>
      <c r="D35" s="15"/>
      <c r="E35" s="17"/>
      <c r="F35" s="18"/>
    </row>
    <row r="36" spans="1:6" x14ac:dyDescent="0.25">
      <c r="A36" s="16"/>
      <c r="B36" s="29"/>
      <c r="C36" s="15"/>
      <c r="D36" s="15"/>
      <c r="E36" s="17"/>
      <c r="F36" s="18"/>
    </row>
    <row r="37" spans="1:6" x14ac:dyDescent="0.25">
      <c r="A37" s="16"/>
      <c r="B37" s="29"/>
      <c r="C37" s="15"/>
      <c r="D37" s="15"/>
      <c r="E37" s="17"/>
      <c r="F37" s="18"/>
    </row>
    <row r="38" spans="1:6" x14ac:dyDescent="0.25">
      <c r="A38" s="16"/>
      <c r="B38" s="29"/>
      <c r="C38" s="15"/>
      <c r="D38" s="15"/>
      <c r="E38" s="17"/>
      <c r="F38" s="18"/>
    </row>
    <row r="39" spans="1:6" x14ac:dyDescent="0.25">
      <c r="A39" s="16"/>
      <c r="B39" s="29"/>
      <c r="C39" s="15"/>
      <c r="D39" s="15"/>
      <c r="E39" s="17"/>
      <c r="F39" s="18"/>
    </row>
    <row r="40" spans="1:6" x14ac:dyDescent="0.25">
      <c r="A40" s="16"/>
      <c r="B40" s="29"/>
      <c r="C40" s="15"/>
      <c r="D40" s="15"/>
      <c r="E40" s="17"/>
      <c r="F40" s="18"/>
    </row>
    <row r="41" spans="1:6" x14ac:dyDescent="0.25">
      <c r="A41" s="16"/>
      <c r="B41" s="29"/>
      <c r="C41" s="15"/>
      <c r="D41" s="15"/>
      <c r="E41" s="17"/>
      <c r="F41" s="18"/>
    </row>
    <row r="42" spans="1:6" x14ac:dyDescent="0.25">
      <c r="A42" s="16"/>
      <c r="B42" s="29"/>
      <c r="C42" s="15"/>
      <c r="D42" s="15"/>
      <c r="E42" s="17"/>
      <c r="F42" s="18"/>
    </row>
    <row r="43" spans="1:6" x14ac:dyDescent="0.25">
      <c r="A43" s="16"/>
      <c r="B43" s="29"/>
      <c r="C43" s="15"/>
      <c r="D43" s="15"/>
      <c r="E43" s="17"/>
      <c r="F43" s="18"/>
    </row>
    <row r="44" spans="1:6" x14ac:dyDescent="0.25">
      <c r="A44" s="16"/>
      <c r="B44" s="29"/>
      <c r="C44" s="15"/>
      <c r="D44" s="15"/>
      <c r="E44" s="17"/>
      <c r="F44" s="18"/>
    </row>
    <row r="45" spans="1:6" x14ac:dyDescent="0.25">
      <c r="A45" s="16"/>
      <c r="B45" s="29"/>
      <c r="C45" s="15"/>
      <c r="D45" s="15"/>
      <c r="E45" s="17"/>
      <c r="F45" s="18"/>
    </row>
    <row r="46" spans="1:6" x14ac:dyDescent="0.25">
      <c r="A46" s="16"/>
      <c r="B46" s="29"/>
      <c r="C46" s="15"/>
      <c r="D46" s="15"/>
      <c r="E46" s="17"/>
      <c r="F46" s="18"/>
    </row>
    <row r="47" spans="1:6" x14ac:dyDescent="0.25">
      <c r="A47" s="16"/>
      <c r="B47" s="29"/>
      <c r="C47" s="15"/>
      <c r="D47" s="15"/>
      <c r="E47" s="17"/>
      <c r="F47" s="18"/>
    </row>
    <row r="48" spans="1:6" x14ac:dyDescent="0.25">
      <c r="A48" s="16"/>
      <c r="B48" s="29"/>
      <c r="C48" s="15"/>
      <c r="D48" s="15"/>
      <c r="E48" s="17"/>
      <c r="F48" s="18"/>
    </row>
    <row r="49" spans="1:6" x14ac:dyDescent="0.25">
      <c r="A49" s="16"/>
      <c r="B49" s="29"/>
      <c r="C49" s="15"/>
      <c r="D49" s="15"/>
      <c r="E49" s="17"/>
      <c r="F49" s="18"/>
    </row>
    <row r="50" spans="1:6" x14ac:dyDescent="0.25">
      <c r="A50" s="16"/>
      <c r="B50" s="29"/>
      <c r="C50" s="15"/>
      <c r="D50" s="15"/>
      <c r="E50" s="17"/>
      <c r="F50" s="18"/>
    </row>
    <row r="51" spans="1:6" x14ac:dyDescent="0.25">
      <c r="A51" s="16"/>
      <c r="B51" s="29"/>
      <c r="C51" s="15"/>
      <c r="D51" s="15"/>
      <c r="E51" s="17"/>
      <c r="F51" s="18"/>
    </row>
    <row r="52" spans="1:6" x14ac:dyDescent="0.25">
      <c r="A52" s="16"/>
      <c r="B52" s="29"/>
      <c r="C52" s="15"/>
      <c r="D52" s="15"/>
      <c r="E52" s="17"/>
      <c r="F52" s="18"/>
    </row>
    <row r="53" spans="1:6" x14ac:dyDescent="0.25">
      <c r="A53" s="16"/>
      <c r="B53" s="29"/>
      <c r="C53" s="15"/>
      <c r="D53" s="15"/>
      <c r="E53" s="17"/>
      <c r="F53" s="18"/>
    </row>
    <row r="54" spans="1:6" x14ac:dyDescent="0.25">
      <c r="A54" s="16"/>
      <c r="B54" s="29"/>
      <c r="C54" s="15"/>
      <c r="D54" s="15"/>
      <c r="E54" s="17"/>
      <c r="F54" s="18"/>
    </row>
    <row r="55" spans="1:6" x14ac:dyDescent="0.25">
      <c r="A55" s="16"/>
      <c r="B55" s="29"/>
      <c r="C55" s="15"/>
      <c r="D55" s="15"/>
      <c r="E55" s="17"/>
      <c r="F55" s="18"/>
    </row>
    <row r="56" spans="1:6" x14ac:dyDescent="0.25">
      <c r="A56" s="16"/>
      <c r="B56" s="29"/>
      <c r="C56" s="15"/>
      <c r="D56" s="15"/>
      <c r="E56" s="17"/>
      <c r="F56" s="18"/>
    </row>
    <row r="57" spans="1:6" x14ac:dyDescent="0.25">
      <c r="A57" s="16"/>
      <c r="B57" s="29"/>
      <c r="C57" s="15"/>
      <c r="D57" s="15"/>
      <c r="E57" s="17"/>
      <c r="F57" s="18"/>
    </row>
    <row r="58" spans="1:6" x14ac:dyDescent="0.25">
      <c r="A58" s="16"/>
      <c r="B58" s="29"/>
      <c r="C58" s="15"/>
      <c r="D58" s="15"/>
      <c r="E58" s="17"/>
      <c r="F58" s="18"/>
    </row>
    <row r="59" spans="1:6" x14ac:dyDescent="0.25">
      <c r="A59" s="16"/>
      <c r="B59" s="29"/>
      <c r="C59" s="15"/>
      <c r="D59" s="15"/>
      <c r="E59" s="17"/>
      <c r="F59" s="18"/>
    </row>
    <row r="60" spans="1:6" x14ac:dyDescent="0.25">
      <c r="A60" s="16"/>
      <c r="B60" s="29"/>
      <c r="C60" s="15"/>
      <c r="D60" s="15"/>
      <c r="E60" s="17"/>
      <c r="F60" s="18"/>
    </row>
    <row r="61" spans="1:6" x14ac:dyDescent="0.25">
      <c r="A61" s="16"/>
      <c r="B61" s="29"/>
      <c r="C61" s="15"/>
      <c r="D61" s="15"/>
      <c r="E61" s="17"/>
      <c r="F61" s="18"/>
    </row>
    <row r="62" spans="1:6" x14ac:dyDescent="0.25">
      <c r="A62" s="16"/>
      <c r="B62" s="29"/>
      <c r="C62" s="15"/>
      <c r="D62" s="15"/>
      <c r="E62" s="17"/>
      <c r="F62" s="18"/>
    </row>
    <row r="63" spans="1:6" x14ac:dyDescent="0.25">
      <c r="A63" s="16"/>
      <c r="B63" s="29"/>
      <c r="C63" s="15"/>
      <c r="D63" s="15"/>
      <c r="E63" s="17"/>
      <c r="F63" s="18"/>
    </row>
    <row r="64" spans="1:6" x14ac:dyDescent="0.25">
      <c r="A64" s="16"/>
      <c r="B64" s="29"/>
      <c r="C64" s="15"/>
      <c r="D64" s="15"/>
      <c r="E64" s="17"/>
      <c r="F64" s="18"/>
    </row>
    <row r="65" spans="1:6" x14ac:dyDescent="0.25">
      <c r="A65" s="16"/>
      <c r="B65" s="29"/>
      <c r="C65" s="15"/>
      <c r="D65" s="15"/>
      <c r="E65" s="17"/>
      <c r="F65" s="18"/>
    </row>
    <row r="66" spans="1:6" x14ac:dyDescent="0.25">
      <c r="A66" s="16"/>
      <c r="B66" s="29"/>
      <c r="C66" s="15"/>
      <c r="D66" s="15"/>
      <c r="E66" s="17"/>
      <c r="F66" s="18"/>
    </row>
    <row r="67" spans="1:6" x14ac:dyDescent="0.25">
      <c r="A67" s="16"/>
      <c r="B67" s="29"/>
      <c r="C67" s="15"/>
      <c r="D67" s="15"/>
      <c r="E67" s="17"/>
      <c r="F67" s="18"/>
    </row>
    <row r="68" spans="1:6" x14ac:dyDescent="0.25">
      <c r="A68" s="16"/>
      <c r="B68" s="29"/>
      <c r="C68" s="15"/>
      <c r="D68" s="15"/>
      <c r="E68" s="17"/>
      <c r="F68" s="18"/>
    </row>
    <row r="69" spans="1:6" x14ac:dyDescent="0.25">
      <c r="A69" s="16"/>
      <c r="B69" s="29"/>
      <c r="C69" s="15"/>
      <c r="D69" s="15"/>
      <c r="E69" s="17"/>
      <c r="F69" s="18"/>
    </row>
    <row r="70" spans="1:6" x14ac:dyDescent="0.25">
      <c r="A70" s="16"/>
      <c r="B70" s="29"/>
      <c r="C70" s="15"/>
      <c r="D70" s="15"/>
      <c r="E70" s="17"/>
      <c r="F70" s="18"/>
    </row>
    <row r="71" spans="1:6" x14ac:dyDescent="0.25">
      <c r="A71" s="16"/>
      <c r="B71" s="29"/>
      <c r="C71" s="15"/>
      <c r="D71" s="15"/>
      <c r="E71" s="17"/>
      <c r="F71" s="18"/>
    </row>
    <row r="72" spans="1:6" x14ac:dyDescent="0.25">
      <c r="A72" s="16"/>
      <c r="B72" s="29"/>
      <c r="C72" s="15"/>
      <c r="D72" s="15"/>
      <c r="E72" s="17"/>
      <c r="F72" s="18"/>
    </row>
    <row r="73" spans="1:6" x14ac:dyDescent="0.25">
      <c r="A73" s="16"/>
      <c r="B73" s="29"/>
      <c r="C73" s="15"/>
      <c r="D73" s="15"/>
      <c r="E73" s="17"/>
      <c r="F73" s="18"/>
    </row>
    <row r="74" spans="1:6" x14ac:dyDescent="0.25">
      <c r="A74" s="16"/>
      <c r="B74" s="29"/>
      <c r="C74" s="15"/>
      <c r="D74" s="15"/>
      <c r="E74" s="17"/>
      <c r="F74" s="18"/>
    </row>
    <row r="75" spans="1:6" x14ac:dyDescent="0.25">
      <c r="A75" s="16"/>
      <c r="B75" s="29"/>
      <c r="C75" s="15"/>
      <c r="D75" s="15"/>
      <c r="E75" s="17"/>
      <c r="F75" s="18"/>
    </row>
    <row r="76" spans="1:6" x14ac:dyDescent="0.25">
      <c r="A76" s="16"/>
      <c r="B76" s="29"/>
      <c r="C76" s="15"/>
      <c r="D76" s="15"/>
      <c r="E76" s="17"/>
      <c r="F76" s="18"/>
    </row>
    <row r="77" spans="1:6" x14ac:dyDescent="0.25">
      <c r="A77" s="16"/>
      <c r="B77" s="29"/>
      <c r="C77" s="15"/>
      <c r="D77" s="15"/>
      <c r="E77" s="17"/>
      <c r="F77" s="18"/>
    </row>
    <row r="78" spans="1:6" x14ac:dyDescent="0.25">
      <c r="A78" s="16"/>
      <c r="B78" s="29"/>
      <c r="C78" s="15"/>
      <c r="D78" s="15"/>
      <c r="E78" s="17"/>
      <c r="F78" s="18"/>
    </row>
    <row r="79" spans="1:6" x14ac:dyDescent="0.25">
      <c r="A79" s="16"/>
      <c r="B79" s="29"/>
      <c r="C79" s="15"/>
      <c r="D79" s="15"/>
      <c r="E79" s="17"/>
      <c r="F79" s="18"/>
    </row>
    <row r="80" spans="1:6" x14ac:dyDescent="0.25">
      <c r="A80" s="16"/>
      <c r="B80" s="29"/>
      <c r="C80" s="15"/>
      <c r="D80" s="15"/>
      <c r="E80" s="17"/>
      <c r="F80" s="18"/>
    </row>
    <row r="81" spans="1:6" x14ac:dyDescent="0.25">
      <c r="A81" s="16"/>
      <c r="B81" s="29"/>
      <c r="C81" s="15"/>
      <c r="D81" s="15"/>
      <c r="E81" s="17"/>
      <c r="F81" s="18"/>
    </row>
    <row r="82" spans="1:6" x14ac:dyDescent="0.25">
      <c r="A82" s="16"/>
      <c r="B82" s="29"/>
      <c r="C82" s="15"/>
      <c r="D82" s="15"/>
      <c r="E82" s="17"/>
      <c r="F82" s="18"/>
    </row>
    <row r="83" spans="1:6" x14ac:dyDescent="0.25">
      <c r="A83" s="16"/>
      <c r="B83" s="29"/>
      <c r="C83" s="15"/>
      <c r="D83" s="15"/>
      <c r="E83" s="17"/>
      <c r="F83" s="18"/>
    </row>
    <row r="84" spans="1:6" x14ac:dyDescent="0.25">
      <c r="A84" s="16"/>
      <c r="B84" s="29"/>
      <c r="C84" s="15"/>
      <c r="D84" s="15"/>
      <c r="E84" s="17"/>
      <c r="F84" s="18"/>
    </row>
    <row r="85" spans="1:6" x14ac:dyDescent="0.25">
      <c r="A85" s="16"/>
      <c r="B85" s="29"/>
      <c r="C85" s="15"/>
      <c r="D85" s="15"/>
      <c r="E85" s="17"/>
      <c r="F85" s="18"/>
    </row>
    <row r="86" spans="1:6" x14ac:dyDescent="0.25">
      <c r="A86" s="16"/>
      <c r="B86" s="29"/>
      <c r="C86" s="15"/>
      <c r="D86" s="15"/>
      <c r="E86" s="17"/>
      <c r="F86" s="18"/>
    </row>
    <row r="87" spans="1:6" x14ac:dyDescent="0.25">
      <c r="A87" s="16"/>
      <c r="B87" s="29"/>
      <c r="C87" s="15"/>
      <c r="D87" s="15"/>
      <c r="E87" s="17"/>
      <c r="F87" s="18"/>
    </row>
    <row r="88" spans="1:6" x14ac:dyDescent="0.25">
      <c r="A88" s="16"/>
      <c r="B88" s="29"/>
      <c r="C88" s="15"/>
      <c r="D88" s="15"/>
      <c r="E88" s="17"/>
      <c r="F88" s="18"/>
    </row>
    <row r="89" spans="1:6" x14ac:dyDescent="0.25">
      <c r="A89" s="16"/>
      <c r="B89" s="29"/>
      <c r="C89" s="15"/>
      <c r="D89" s="15"/>
      <c r="E89" s="17"/>
      <c r="F89" s="18"/>
    </row>
    <row r="90" spans="1:6" x14ac:dyDescent="0.25">
      <c r="A90" s="16"/>
      <c r="B90" s="29"/>
      <c r="C90" s="15"/>
      <c r="D90" s="15"/>
      <c r="E90" s="17"/>
      <c r="F90" s="18"/>
    </row>
    <row r="91" spans="1:6" x14ac:dyDescent="0.25">
      <c r="A91" s="16"/>
      <c r="B91" s="29"/>
      <c r="C91" s="15"/>
      <c r="D91" s="15"/>
      <c r="E91" s="17"/>
      <c r="F91" s="18"/>
    </row>
    <row r="92" spans="1:6" x14ac:dyDescent="0.25">
      <c r="A92" s="16"/>
      <c r="B92" s="29"/>
      <c r="C92" s="15"/>
      <c r="D92" s="15"/>
      <c r="E92" s="17"/>
      <c r="F92" s="18"/>
    </row>
    <row r="93" spans="1:6" x14ac:dyDescent="0.25">
      <c r="A93" s="16"/>
      <c r="B93" s="29"/>
      <c r="C93" s="15"/>
      <c r="D93" s="15"/>
      <c r="E93" s="17"/>
      <c r="F93" s="18"/>
    </row>
    <row r="94" spans="1:6" x14ac:dyDescent="0.25">
      <c r="A94" s="16"/>
      <c r="B94" s="29"/>
      <c r="C94" s="15"/>
      <c r="D94" s="15"/>
      <c r="E94" s="17"/>
      <c r="F94" s="18"/>
    </row>
    <row r="95" spans="1:6" x14ac:dyDescent="0.25">
      <c r="A95" s="16"/>
      <c r="B95" s="29"/>
      <c r="C95" s="15"/>
      <c r="D95" s="15"/>
      <c r="E95" s="17"/>
      <c r="F95" s="18"/>
    </row>
    <row r="96" spans="1:6" x14ac:dyDescent="0.25">
      <c r="A96" s="16"/>
      <c r="B96" s="29"/>
      <c r="C96" s="15"/>
      <c r="D96" s="15"/>
      <c r="E96" s="17"/>
      <c r="F96" s="18"/>
    </row>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sheetData>
  <mergeCells count="3">
    <mergeCell ref="A12:L12"/>
    <mergeCell ref="A10:D10"/>
    <mergeCell ref="A11:B11"/>
  </mergeCells>
  <conditionalFormatting sqref="H10">
    <cfRule type="cellIs" dxfId="67" priority="43" operator="between">
      <formula>0.75</formula>
      <formula>1</formula>
    </cfRule>
    <cfRule type="cellIs" dxfId="66" priority="44" operator="between">
      <formula>45.0001%</formula>
      <formula>74.99%</formula>
    </cfRule>
    <cfRule type="cellIs" dxfId="65" priority="45" operator="between">
      <formula>0</formula>
      <formula>0.45</formula>
    </cfRule>
  </conditionalFormatting>
  <conditionalFormatting sqref="J10">
    <cfRule type="cellIs" dxfId="64" priority="40" operator="between">
      <formula>0.75</formula>
      <formula>1</formula>
    </cfRule>
    <cfRule type="cellIs" dxfId="63" priority="41" operator="between">
      <formula>45.0001%</formula>
      <formula>74.99%</formula>
    </cfRule>
    <cfRule type="cellIs" dxfId="62" priority="42" operator="between">
      <formula>0</formula>
      <formula>0.45</formula>
    </cfRule>
  </conditionalFormatting>
  <conditionalFormatting sqref="L10">
    <cfRule type="cellIs" dxfId="61" priority="37" operator="between">
      <formula>0.75</formula>
      <formula>1</formula>
    </cfRule>
    <cfRule type="cellIs" dxfId="60" priority="38" operator="between">
      <formula>45.0001%</formula>
      <formula>74.99%</formula>
    </cfRule>
    <cfRule type="cellIs" dxfId="59" priority="39" operator="between">
      <formula>0</formula>
      <formula>0.45</formula>
    </cfRule>
  </conditionalFormatting>
  <conditionalFormatting sqref="H5:H8">
    <cfRule type="cellIs" dxfId="58" priority="25" operator="between">
      <formula>0.75</formula>
      <formula>1</formula>
    </cfRule>
    <cfRule type="cellIs" dxfId="57" priority="26" operator="between">
      <formula>45.0001%</formula>
      <formula>74.99%</formula>
    </cfRule>
    <cfRule type="cellIs" dxfId="56" priority="27" operator="between">
      <formula>0</formula>
      <formula>0.45</formula>
    </cfRule>
  </conditionalFormatting>
  <conditionalFormatting sqref="J5:J8">
    <cfRule type="cellIs" dxfId="55" priority="22" operator="between">
      <formula>0.75</formula>
      <formula>1</formula>
    </cfRule>
    <cfRule type="cellIs" dxfId="54" priority="23" operator="between">
      <formula>45.0001%</formula>
      <formula>74.99%</formula>
    </cfRule>
    <cfRule type="cellIs" dxfId="53" priority="24" operator="between">
      <formula>0</formula>
      <formula>0.45</formula>
    </cfRule>
  </conditionalFormatting>
  <conditionalFormatting sqref="L5:L8">
    <cfRule type="cellIs" dxfId="52" priority="19" operator="between">
      <formula>0.75</formula>
      <formula>1</formula>
    </cfRule>
    <cfRule type="cellIs" dxfId="51" priority="20" operator="between">
      <formula>45.0001%</formula>
      <formula>74.99%</formula>
    </cfRule>
    <cfRule type="cellIs" dxfId="50" priority="21" operator="between">
      <formula>0</formula>
      <formula>0.45</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MaeDepe"/>
  <dimension ref="A1:L60"/>
  <sheetViews>
    <sheetView showGridLines="0" zoomScaleNormal="100" workbookViewId="0">
      <pane ySplit="4" topLeftCell="A5" activePane="bottomLeft" state="frozen"/>
      <selection activeCell="A5" sqref="A5"/>
      <selection pane="bottomLeft" activeCell="E25" sqref="E25"/>
    </sheetView>
  </sheetViews>
  <sheetFormatPr baseColWidth="10" defaultColWidth="0" defaultRowHeight="15" customHeight="1" zeroHeight="1" x14ac:dyDescent="0.25"/>
  <cols>
    <col min="1" max="1" width="14.5703125" bestFit="1" customWidth="1"/>
    <col min="2" max="2" width="36.42578125" bestFit="1" customWidth="1"/>
    <col min="3" max="3" width="18.5703125" bestFit="1" customWidth="1"/>
    <col min="4" max="4" width="22" style="32" customWidth="1"/>
    <col min="5" max="5" width="18.140625" style="32" bestFit="1" customWidth="1"/>
    <col min="6" max="6" width="8.28515625" style="99" bestFit="1" customWidth="1"/>
    <col min="7" max="7" width="18.140625" style="32" bestFit="1" customWidth="1"/>
    <col min="8" max="8" width="8.28515625" style="105" bestFit="1" customWidth="1"/>
    <col min="9" max="9" width="18.28515625" style="32" bestFit="1" customWidth="1"/>
    <col min="10" max="10" width="12.140625" style="105" customWidth="1"/>
    <col min="11" max="12" width="7.7109375" customWidth="1"/>
    <col min="13" max="16384" width="7.7109375" hidden="1"/>
  </cols>
  <sheetData>
    <row r="1" spans="1:10" ht="12" customHeight="1" x14ac:dyDescent="0.25"/>
    <row r="2" spans="1:10" ht="26.25" x14ac:dyDescent="0.4">
      <c r="A2" s="19"/>
      <c r="C2" s="8" t="s">
        <v>0</v>
      </c>
      <c r="D2" s="69">
        <f>+Proyectos!D2</f>
        <v>44926</v>
      </c>
      <c r="E2" s="35"/>
    </row>
    <row r="3" spans="1:10" ht="24.75" customHeight="1" x14ac:dyDescent="0.25"/>
    <row r="4" spans="1:10" s="74" customFormat="1" ht="33.75" customHeight="1" x14ac:dyDescent="0.3">
      <c r="A4" s="72" t="s">
        <v>26</v>
      </c>
      <c r="B4" s="72" t="s">
        <v>371</v>
      </c>
      <c r="C4" s="72" t="s">
        <v>27</v>
      </c>
      <c r="D4" s="73" t="s">
        <v>6</v>
      </c>
      <c r="E4" s="73" t="s">
        <v>7</v>
      </c>
      <c r="F4" s="100" t="s">
        <v>8</v>
      </c>
      <c r="G4" s="73" t="s">
        <v>9</v>
      </c>
      <c r="H4" s="100" t="s">
        <v>10</v>
      </c>
      <c r="I4" s="73" t="s">
        <v>28</v>
      </c>
      <c r="J4" s="100" t="s">
        <v>29</v>
      </c>
    </row>
    <row r="5" spans="1:10" s="77" customFormat="1" ht="15" customHeight="1" x14ac:dyDescent="0.3">
      <c r="A5" s="75">
        <v>4000</v>
      </c>
      <c r="B5" s="76" t="s">
        <v>30</v>
      </c>
      <c r="C5" s="93">
        <v>6680575725.4533291</v>
      </c>
      <c r="D5" s="94">
        <f>+MaeDepe[[#This Row],[Apropiación_]]-MaeDepe[[#This Row],[CDP]]</f>
        <v>1530485112.6735296</v>
      </c>
      <c r="E5" s="95">
        <v>5150090612.7797995</v>
      </c>
      <c r="F5" s="83">
        <f>+MaeDepe[[#This Row],[CDP]]/MaeDepe[[#This Row],[Apropiación_]]</f>
        <v>0.77090520704041954</v>
      </c>
      <c r="G5" s="95">
        <v>5097114193.8080034</v>
      </c>
      <c r="H5" s="83">
        <f>+MaeDepe[[#This Row],[CRP]]/MaeDepe[[#This Row],[Apropiación_]]</f>
        <v>0.76297528884939392</v>
      </c>
      <c r="I5" s="95">
        <v>2889447995.8707094</v>
      </c>
      <c r="J5" s="83">
        <f>+MaeDepe[[#This Row],[Obligado]]/MaeDepe[[#This Row],[Apropiación_]]</f>
        <v>0.43251481827558175</v>
      </c>
    </row>
    <row r="6" spans="1:10" s="77" customFormat="1" ht="36.75" customHeight="1" x14ac:dyDescent="0.3">
      <c r="A6" s="75">
        <v>6000</v>
      </c>
      <c r="B6" s="76" t="s">
        <v>31</v>
      </c>
      <c r="C6" s="93">
        <v>570544779.13333309</v>
      </c>
      <c r="D6" s="94">
        <f>+MaeDepe[[#This Row],[Apropiación_]]-MaeDepe[[#This Row],[CDP]]</f>
        <v>66556107.960721016</v>
      </c>
      <c r="E6" s="95">
        <v>503988671.17261207</v>
      </c>
      <c r="F6" s="83">
        <f>+MaeDepe[[#This Row],[CDP]]/MaeDepe[[#This Row],[Apropiación_]]</f>
        <v>0.88334639033623119</v>
      </c>
      <c r="G6" s="95">
        <v>502539451.781762</v>
      </c>
      <c r="H6" s="83">
        <f>+MaeDepe[[#This Row],[CRP]]/MaeDepe[[#This Row],[Apropiación_]]</f>
        <v>0.88080632784884594</v>
      </c>
      <c r="I6" s="95">
        <v>498252447.99999994</v>
      </c>
      <c r="J6" s="83">
        <f>+MaeDepe[[#This Row],[Obligado]]/MaeDepe[[#This Row],[Apropiación_]]</f>
        <v>0.87329244999288858</v>
      </c>
    </row>
    <row r="7" spans="1:10" s="77" customFormat="1" ht="33" x14ac:dyDescent="0.3">
      <c r="A7" s="75">
        <v>5000</v>
      </c>
      <c r="B7" s="76" t="s">
        <v>32</v>
      </c>
      <c r="C7" s="93">
        <v>1716355333.2391999</v>
      </c>
      <c r="D7" s="94">
        <f>+MaeDepe[[#This Row],[Apropiación_]]-MaeDepe[[#This Row],[CDP]]</f>
        <v>15965651.499816179</v>
      </c>
      <c r="E7" s="95">
        <v>1700389681.7393837</v>
      </c>
      <c r="F7" s="83">
        <f>+MaeDepe[[#This Row],[CDP]]/MaeDepe[[#This Row],[Apropiación_]]</f>
        <v>0.99069793346947277</v>
      </c>
      <c r="G7" s="95">
        <v>1697291347.751086</v>
      </c>
      <c r="H7" s="83">
        <f>+MaeDepe[[#This Row],[CRP]]/MaeDepe[[#This Row],[Apropiación_]]</f>
        <v>0.98889275133247889</v>
      </c>
      <c r="I7" s="95">
        <v>1677946711.76</v>
      </c>
      <c r="J7" s="83">
        <f>+MaeDepe[[#This Row],[Obligado]]/MaeDepe[[#This Row],[Apropiación_]]</f>
        <v>0.97762198728003891</v>
      </c>
    </row>
    <row r="8" spans="1:10" s="77" customFormat="1" ht="33" x14ac:dyDescent="0.3">
      <c r="A8" s="75">
        <v>3000</v>
      </c>
      <c r="B8" s="76" t="s">
        <v>33</v>
      </c>
      <c r="C8" s="93">
        <v>10297300821.305199</v>
      </c>
      <c r="D8" s="94">
        <f>+MaeDepe[[#This Row],[Apropiación_]]-MaeDepe[[#This Row],[CDP]]</f>
        <v>1525773743.7694855</v>
      </c>
      <c r="E8" s="95">
        <v>8771527077.5357132</v>
      </c>
      <c r="F8" s="83">
        <f>+MaeDepe[[#This Row],[CDP]]/MaeDepe[[#This Row],[Apropiación_]]</f>
        <v>0.85182779737650793</v>
      </c>
      <c r="G8" s="95">
        <v>8374378547.5182867</v>
      </c>
      <c r="H8" s="83">
        <f>+MaeDepe[[#This Row],[CRP]]/MaeDepe[[#This Row],[Apropiación_]]</f>
        <v>0.81325958062637438</v>
      </c>
      <c r="I8" s="95">
        <v>8244082815.7863483</v>
      </c>
      <c r="J8" s="83">
        <f>+MaeDepe[[#This Row],[Obligado]]/MaeDepe[[#This Row],[Apropiación_]]</f>
        <v>0.80060619368614294</v>
      </c>
    </row>
    <row r="9" spans="1:10" s="77" customFormat="1" ht="16.5" x14ac:dyDescent="0.3">
      <c r="A9" s="75">
        <v>7000</v>
      </c>
      <c r="B9" s="76" t="s">
        <v>34</v>
      </c>
      <c r="C9" s="93">
        <v>21476431899.202675</v>
      </c>
      <c r="D9" s="94">
        <f>+MaeDepe[[#This Row],[Apropiación_]]-MaeDepe[[#This Row],[CDP]]</f>
        <v>823737467.04084396</v>
      </c>
      <c r="E9" s="95">
        <v>20652694432.161831</v>
      </c>
      <c r="F9" s="83">
        <f>+MaeDepe[[#This Row],[CDP]]/MaeDepe[[#This Row],[Apropiación_]]</f>
        <v>0.96164458458895929</v>
      </c>
      <c r="G9" s="95">
        <v>20650080603.273354</v>
      </c>
      <c r="H9" s="83">
        <f>+MaeDepe[[#This Row],[CRP]]/MaeDepe[[#This Row],[Apropiación_]]</f>
        <v>0.96152287773836398</v>
      </c>
      <c r="I9" s="95">
        <v>19906431861.950825</v>
      </c>
      <c r="J9" s="83">
        <f>+MaeDepe[[#This Row],[Obligado]]/MaeDepe[[#This Row],[Apropiación_]]</f>
        <v>0.92689660719152622</v>
      </c>
    </row>
    <row r="10" spans="1:10" s="77" customFormat="1" ht="16.5" x14ac:dyDescent="0.3">
      <c r="A10" s="75">
        <v>8000</v>
      </c>
      <c r="B10" s="76" t="s">
        <v>35</v>
      </c>
      <c r="C10" s="93">
        <v>220499888</v>
      </c>
      <c r="D10" s="94">
        <f>+MaeDepe[[#This Row],[Apropiación_]]-MaeDepe[[#This Row],[CDP]]</f>
        <v>83333</v>
      </c>
      <c r="E10" s="95">
        <v>220416555</v>
      </c>
      <c r="F10" s="83">
        <f>+MaeDepe[[#This Row],[CDP]]/MaeDepe[[#This Row],[Apropiación_]]</f>
        <v>0.99962207237039502</v>
      </c>
      <c r="G10" s="95">
        <v>220416455</v>
      </c>
      <c r="H10" s="83">
        <f>+MaeDepe[[#This Row],[CRP]]/MaeDepe[[#This Row],[Apropiación_]]</f>
        <v>0.99962161885542544</v>
      </c>
      <c r="I10" s="95">
        <v>220416455</v>
      </c>
      <c r="J10" s="83">
        <f>+MaeDepe[[#This Row],[Obligado]]/MaeDepe[[#This Row],[Apropiación_]]</f>
        <v>0.99962161885542544</v>
      </c>
    </row>
    <row r="11" spans="1:10" s="77" customFormat="1" ht="16.5" x14ac:dyDescent="0.3">
      <c r="A11" s="75">
        <v>1000</v>
      </c>
      <c r="B11" s="76" t="s">
        <v>36</v>
      </c>
      <c r="C11" s="93">
        <v>721979887.81210995</v>
      </c>
      <c r="D11" s="94">
        <f>+MaeDepe[[#This Row],[Apropiación_]]-MaeDepe[[#This Row],[CDP]]</f>
        <v>689912573.81210995</v>
      </c>
      <c r="E11" s="95">
        <v>32067314</v>
      </c>
      <c r="F11" s="83">
        <f>+MaeDepe[[#This Row],[CDP]]/MaeDepe[[#This Row],[Apropiación_]]</f>
        <v>4.4415799582972988E-2</v>
      </c>
      <c r="G11" s="95">
        <v>18809042.100000001</v>
      </c>
      <c r="H11" s="83">
        <f>+MaeDepe[[#This Row],[CRP]]/MaeDepe[[#This Row],[Apropiación_]]</f>
        <v>2.6052030558633674E-2</v>
      </c>
      <c r="I11" s="95">
        <v>18309042.100000001</v>
      </c>
      <c r="J11" s="83">
        <f>+MaeDepe[[#This Row],[Obligado]]/MaeDepe[[#This Row],[Apropiación_]]</f>
        <v>2.5359490491464767E-2</v>
      </c>
    </row>
    <row r="12" spans="1:10" s="77" customFormat="1" ht="16.5" x14ac:dyDescent="0.3">
      <c r="A12" s="75">
        <v>1050</v>
      </c>
      <c r="B12" s="76" t="s">
        <v>37</v>
      </c>
      <c r="C12" s="93">
        <v>70475984</v>
      </c>
      <c r="D12" s="94">
        <f>+MaeDepe[[#This Row],[Apropiación_]]-MaeDepe[[#This Row],[CDP]]</f>
        <v>0</v>
      </c>
      <c r="E12" s="95">
        <v>70475984</v>
      </c>
      <c r="F12" s="83">
        <f>+MaeDepe[[#This Row],[CDP]]/MaeDepe[[#This Row],[Apropiación_]]</f>
        <v>1</v>
      </c>
      <c r="G12" s="95">
        <v>70475984</v>
      </c>
      <c r="H12" s="83">
        <f>+MaeDepe[[#This Row],[CRP]]/MaeDepe[[#This Row],[Apropiación_]]</f>
        <v>1</v>
      </c>
      <c r="I12" s="95">
        <v>70475984</v>
      </c>
      <c r="J12" s="83">
        <f>+MaeDepe[[#This Row],[Obligado]]/MaeDepe[[#This Row],[Apropiación_]]</f>
        <v>1</v>
      </c>
    </row>
    <row r="13" spans="1:10" s="77" customFormat="1" ht="16.5" x14ac:dyDescent="0.3">
      <c r="A13" s="75">
        <v>1100</v>
      </c>
      <c r="B13" s="76" t="s">
        <v>38</v>
      </c>
      <c r="C13" s="93">
        <v>222996261.80000001</v>
      </c>
      <c r="D13" s="94">
        <f>+MaeDepe[[#This Row],[Apropiación_]]-MaeDepe[[#This Row],[CDP]]</f>
        <v>0</v>
      </c>
      <c r="E13" s="95">
        <v>222996261.80000001</v>
      </c>
      <c r="F13" s="83">
        <f>+MaeDepe[[#This Row],[CDP]]/MaeDepe[[#This Row],[Apropiación_]]</f>
        <v>1</v>
      </c>
      <c r="G13" s="95">
        <v>222996261.79999998</v>
      </c>
      <c r="H13" s="83">
        <f>+MaeDepe[[#This Row],[CRP]]/MaeDepe[[#This Row],[Apropiación_]]</f>
        <v>0.99999999999999989</v>
      </c>
      <c r="I13" s="95">
        <v>222996261.80000001</v>
      </c>
      <c r="J13" s="83">
        <f>+MaeDepe[[#This Row],[Obligado]]/MaeDepe[[#This Row],[Apropiación_]]</f>
        <v>1</v>
      </c>
    </row>
    <row r="14" spans="1:10" s="77" customFormat="1" ht="16.5" x14ac:dyDescent="0.3">
      <c r="A14" s="75">
        <v>1350</v>
      </c>
      <c r="B14" s="76" t="s">
        <v>39</v>
      </c>
      <c r="C14" s="93">
        <v>413849945.1875</v>
      </c>
      <c r="D14" s="94">
        <f>+MaeDepe[[#This Row],[Apropiación_]]-MaeDepe[[#This Row],[CDP]]</f>
        <v>225334476.11750001</v>
      </c>
      <c r="E14" s="95">
        <v>188515469.06999999</v>
      </c>
      <c r="F14" s="83">
        <f>+MaeDepe[[#This Row],[CDP]]/MaeDepe[[#This Row],[Apropiación_]]</f>
        <v>0.45551647707622783</v>
      </c>
      <c r="G14" s="95">
        <v>188515469.06999999</v>
      </c>
      <c r="H14" s="83">
        <f>+MaeDepe[[#This Row],[CRP]]/MaeDepe[[#This Row],[Apropiación_]]</f>
        <v>0.45551647707622783</v>
      </c>
      <c r="I14" s="95">
        <v>150091971</v>
      </c>
      <c r="J14" s="83">
        <f>+MaeDepe[[#This Row],[Obligado]]/MaeDepe[[#This Row],[Apropiación_]]</f>
        <v>0.36267244382984976</v>
      </c>
    </row>
    <row r="15" spans="1:10" s="77" customFormat="1" ht="16.5" x14ac:dyDescent="0.3">
      <c r="A15" s="75">
        <v>1300</v>
      </c>
      <c r="B15" s="76" t="s">
        <v>40</v>
      </c>
      <c r="C15" s="93">
        <v>166999998</v>
      </c>
      <c r="D15" s="94">
        <f>+MaeDepe[[#This Row],[Apropiación_]]-MaeDepe[[#This Row],[CDP]]</f>
        <v>5999998</v>
      </c>
      <c r="E15" s="95">
        <v>161000000</v>
      </c>
      <c r="F15" s="83">
        <f>+MaeDepe[[#This Row],[CDP]]/MaeDepe[[#This Row],[Apropiación_]]</f>
        <v>0.96407186783319598</v>
      </c>
      <c r="G15" s="95">
        <v>160999999.67000002</v>
      </c>
      <c r="H15" s="83">
        <f>+MaeDepe[[#This Row],[CRP]]/MaeDepe[[#This Row],[Apropiación_]]</f>
        <v>0.96407186585714821</v>
      </c>
      <c r="I15" s="95">
        <v>160999999.66999999</v>
      </c>
      <c r="J15" s="83">
        <f>+MaeDepe[[#This Row],[Obligado]]/MaeDepe[[#This Row],[Apropiación_]]</f>
        <v>0.96407186585714799</v>
      </c>
    </row>
    <row r="16" spans="1:10" s="77" customFormat="1" ht="16.5" x14ac:dyDescent="0.3">
      <c r="A16" s="75">
        <v>1150</v>
      </c>
      <c r="B16" s="76" t="s">
        <v>41</v>
      </c>
      <c r="C16" s="93">
        <v>0</v>
      </c>
      <c r="D16" s="96">
        <f>+MaeDepe[[#This Row],[Apropiación_]]-MaeDepe[[#This Row],[CDP]]</f>
        <v>0</v>
      </c>
      <c r="E16" s="95">
        <v>0</v>
      </c>
      <c r="F16" s="101">
        <v>0</v>
      </c>
      <c r="G16" s="95">
        <v>0</v>
      </c>
      <c r="H16" s="106">
        <v>0</v>
      </c>
      <c r="I16" s="95">
        <v>0</v>
      </c>
      <c r="J16" s="106">
        <v>0</v>
      </c>
    </row>
    <row r="17" spans="1:10" s="77" customFormat="1" ht="16.5" x14ac:dyDescent="0.3">
      <c r="A17" s="75">
        <v>1200</v>
      </c>
      <c r="B17" s="76" t="s">
        <v>42</v>
      </c>
      <c r="C17" s="93">
        <v>15808161338.20001</v>
      </c>
      <c r="D17" s="94">
        <f>+MaeDepe[[#This Row],[Apropiación_]]-MaeDepe[[#This Row],[CDP]]</f>
        <v>2120533262.2800102</v>
      </c>
      <c r="E17" s="95">
        <v>13687628075.92</v>
      </c>
      <c r="F17" s="83">
        <f>+MaeDepe[[#This Row],[CDP]]/MaeDepe[[#This Row],[Apropiación_]]</f>
        <v>0.86585832362706239</v>
      </c>
      <c r="G17" s="95">
        <v>13676068933.350004</v>
      </c>
      <c r="H17" s="83">
        <f>+MaeDepe[[#This Row],[CRP]]/MaeDepe[[#This Row],[Apropiación_]]</f>
        <v>0.86512711002652409</v>
      </c>
      <c r="I17" s="95">
        <v>13199707359.510004</v>
      </c>
      <c r="J17" s="83">
        <f>+MaeDepe[[#This Row],[Obligado]]/MaeDepe[[#This Row],[Apropiación_]]</f>
        <v>0.83499320870500326</v>
      </c>
    </row>
    <row r="18" spans="1:10" s="77" customFormat="1" ht="16.5" x14ac:dyDescent="0.3">
      <c r="A18" s="75">
        <v>1250</v>
      </c>
      <c r="B18" s="76" t="s">
        <v>43</v>
      </c>
      <c r="C18" s="93">
        <v>18264238885.880322</v>
      </c>
      <c r="D18" s="94">
        <f>+MaeDepe[[#This Row],[Apropiación_]]-MaeDepe[[#This Row],[CDP]]</f>
        <v>880822756.56032181</v>
      </c>
      <c r="E18" s="95">
        <v>17383416129.32</v>
      </c>
      <c r="F18" s="83">
        <f>+MaeDepe[[#This Row],[CDP]]/MaeDepe[[#This Row],[Apropiación_]]</f>
        <v>0.9517733664094119</v>
      </c>
      <c r="G18" s="95">
        <v>17196401669.980003</v>
      </c>
      <c r="H18" s="83">
        <f>+MaeDepe[[#This Row],[CRP]]/MaeDepe[[#This Row],[Apropiación_]]</f>
        <v>0.94153398766997953</v>
      </c>
      <c r="I18" s="95">
        <v>13015539994.809969</v>
      </c>
      <c r="J18" s="83">
        <f>+MaeDepe[[#This Row],[Obligado]]/MaeDepe[[#This Row],[Apropiación_]]</f>
        <v>0.71262427501821579</v>
      </c>
    </row>
    <row r="19" spans="1:10" s="77" customFormat="1" ht="16.5" x14ac:dyDescent="0.3">
      <c r="A19" s="75">
        <v>2000</v>
      </c>
      <c r="B19" s="76" t="s">
        <v>44</v>
      </c>
      <c r="C19" s="93">
        <v>9512910396.0196705</v>
      </c>
      <c r="D19" s="94">
        <f>+MaeDepe[[#This Row],[Apropiación_]]-MaeDepe[[#This Row],[CDP]]</f>
        <v>7616850688.9079227</v>
      </c>
      <c r="E19" s="95">
        <v>1896059707.1117477</v>
      </c>
      <c r="F19" s="83">
        <f>+MaeDepe[[#This Row],[CDP]]/MaeDepe[[#This Row],[Apropiación_]]</f>
        <v>0.19931436628532573</v>
      </c>
      <c r="G19" s="95">
        <v>1883421284.6275098</v>
      </c>
      <c r="H19" s="83">
        <f>+MaeDepe[[#This Row],[CRP]]/MaeDepe[[#This Row],[Apropiación_]]</f>
        <v>0.19798581151521816</v>
      </c>
      <c r="I19" s="95">
        <v>1620405526.4921107</v>
      </c>
      <c r="J19" s="83">
        <f>+MaeDepe[[#This Row],[Obligado]]/MaeDepe[[#This Row],[Apropiación_]]</f>
        <v>0.17033751596883642</v>
      </c>
    </row>
    <row r="20" spans="1:10" s="77" customFormat="1" ht="16.5" hidden="1" x14ac:dyDescent="0.3">
      <c r="A20" s="75">
        <v>9100</v>
      </c>
      <c r="B20" s="76" t="s">
        <v>45</v>
      </c>
      <c r="C20" s="93">
        <v>0</v>
      </c>
      <c r="D20" s="94">
        <f>+MaeDepe[[#This Row],[Apropiación_]]-MaeDepe[[#This Row],[CDP]]</f>
        <v>0</v>
      </c>
      <c r="E20" s="95">
        <v>0</v>
      </c>
      <c r="F20" s="83" t="e">
        <f>+MaeDepe[[#This Row],[CDP]]/MaeDepe[[#This Row],[Apropiación_]]</f>
        <v>#DIV/0!</v>
      </c>
      <c r="G20" s="95">
        <v>0</v>
      </c>
      <c r="H20" s="83" t="e">
        <f>+MaeDepe[[#This Row],[CRP]]/MaeDepe[[#This Row],[Apropiación_]]</f>
        <v>#DIV/0!</v>
      </c>
      <c r="I20" s="95">
        <v>0</v>
      </c>
      <c r="J20" s="83" t="e">
        <f>+MaeDepe[[#This Row],[Obligado]]/MaeDepe[[#This Row],[Apropiación_]]</f>
        <v>#DIV/0!</v>
      </c>
    </row>
    <row r="21" spans="1:10" s="77" customFormat="1" ht="16.5" x14ac:dyDescent="0.3">
      <c r="A21" s="75">
        <v>9000</v>
      </c>
      <c r="B21" s="76" t="s">
        <v>46</v>
      </c>
      <c r="C21" s="93">
        <v>2856678856.7666626</v>
      </c>
      <c r="D21" s="94">
        <f>+MaeDepe[[#This Row],[Apropiación_]]-MaeDepe[[#This Row],[CDP]]</f>
        <v>-51406608.832258224</v>
      </c>
      <c r="E21" s="95">
        <v>2908085465.5989208</v>
      </c>
      <c r="F21" s="83">
        <f>+MaeDepe[[#This Row],[CDP]]/MaeDepe[[#This Row],[Apropiación_]]</f>
        <v>1.0179952355199082</v>
      </c>
      <c r="G21" s="95">
        <v>2886296859.7600002</v>
      </c>
      <c r="H21" s="83">
        <f>+MaeDepe[[#This Row],[CRP]]/MaeDepe[[#This Row],[Apropiación_]]</f>
        <v>1.0103679848097664</v>
      </c>
      <c r="I21" s="95">
        <v>1917811750.8300378</v>
      </c>
      <c r="J21" s="83">
        <f>+MaeDepe[[#This Row],[Obligado]]/MaeDepe[[#This Row],[Apropiación_]]</f>
        <v>0.67134313900468212</v>
      </c>
    </row>
    <row r="22" spans="1:10" s="77" customFormat="1" ht="16.5" x14ac:dyDescent="0.3">
      <c r="A22" s="130" t="s">
        <v>25</v>
      </c>
      <c r="B22" s="130"/>
      <c r="C22" s="97">
        <f>SUM(C5:C21)</f>
        <v>89000000000.000015</v>
      </c>
      <c r="D22" s="98">
        <f>SUM(D5:D21)</f>
        <v>15450648562.790003</v>
      </c>
      <c r="E22" s="98">
        <f>SUM(E5:E21)</f>
        <v>73549351437.210007</v>
      </c>
      <c r="F22" s="102">
        <f>+E22/C22</f>
        <v>0.82639720715966281</v>
      </c>
      <c r="G22" s="98">
        <f>SUM(G5:G21)</f>
        <v>72845806103.490005</v>
      </c>
      <c r="H22" s="104">
        <f>+G22/C22</f>
        <v>0.81849220340999995</v>
      </c>
      <c r="I22" s="98">
        <f>SUM(I5:I21)</f>
        <v>63812916178.580002</v>
      </c>
      <c r="J22" s="104">
        <f>+I22/C22</f>
        <v>0.71699905818629206</v>
      </c>
    </row>
    <row r="23" spans="1:10" s="33" customFormat="1" ht="15.75" customHeight="1" x14ac:dyDescent="0.2">
      <c r="A23" s="131" t="s">
        <v>372</v>
      </c>
      <c r="B23" s="131"/>
      <c r="C23" s="31">
        <f>+C22-Proyectos!E10</f>
        <v>0</v>
      </c>
      <c r="D23" s="31">
        <f>+D22-Proyectos!F10</f>
        <v>0</v>
      </c>
      <c r="E23" s="31">
        <f>+E22-Proyectos!G10</f>
        <v>0</v>
      </c>
      <c r="F23" s="31">
        <f>+F22-Proyectos!H10</f>
        <v>0</v>
      </c>
      <c r="G23" s="31">
        <f>+G22-Proyectos!I10</f>
        <v>0</v>
      </c>
      <c r="H23" s="31">
        <f>+H22-Proyectos!J10</f>
        <v>0</v>
      </c>
      <c r="I23" s="31">
        <f>+I22-Proyectos!K10</f>
        <v>0</v>
      </c>
      <c r="J23" s="31">
        <f>+J22-Proyectos!L10</f>
        <v>0</v>
      </c>
    </row>
    <row r="24" spans="1:10" x14ac:dyDescent="0.25">
      <c r="A24" s="20"/>
      <c r="B24" s="31"/>
      <c r="C24" s="31"/>
      <c r="D24" s="31"/>
      <c r="E24" s="31"/>
      <c r="F24" s="31"/>
      <c r="G24" s="31"/>
      <c r="H24" s="31"/>
      <c r="I24" s="31"/>
      <c r="J24" s="31"/>
    </row>
    <row r="25" spans="1:10" x14ac:dyDescent="0.25">
      <c r="A25" s="20"/>
      <c r="B25" s="16"/>
      <c r="C25" s="16"/>
      <c r="D25" s="31"/>
      <c r="E25" s="31"/>
      <c r="F25" s="103"/>
      <c r="G25" s="31"/>
      <c r="H25" s="107"/>
      <c r="I25" s="31"/>
      <c r="J25" s="107"/>
    </row>
    <row r="26" spans="1:10" x14ac:dyDescent="0.25">
      <c r="A26" s="20"/>
      <c r="B26" s="16"/>
      <c r="C26" s="16"/>
      <c r="D26" s="31"/>
      <c r="E26" s="31"/>
      <c r="F26" s="103"/>
      <c r="G26" s="31"/>
      <c r="H26" s="107"/>
      <c r="I26" s="31"/>
      <c r="J26" s="107"/>
    </row>
    <row r="27" spans="1:10" x14ac:dyDescent="0.25">
      <c r="A27" s="20"/>
      <c r="B27" s="16"/>
      <c r="C27" s="16"/>
      <c r="D27" s="31"/>
      <c r="E27" s="31"/>
      <c r="F27" s="103"/>
      <c r="G27" s="31"/>
      <c r="H27" s="107"/>
      <c r="I27" s="31"/>
      <c r="J27" s="107"/>
    </row>
    <row r="28" spans="1:10" x14ac:dyDescent="0.25">
      <c r="A28" s="20"/>
      <c r="B28" s="16"/>
      <c r="C28" s="16"/>
      <c r="D28" s="31"/>
      <c r="E28" s="31"/>
      <c r="F28" s="103"/>
      <c r="G28" s="31"/>
      <c r="H28" s="107"/>
      <c r="I28" s="31"/>
      <c r="J28" s="107"/>
    </row>
    <row r="29" spans="1:10" x14ac:dyDescent="0.25">
      <c r="A29" s="20"/>
      <c r="B29" s="16"/>
      <c r="C29" s="16"/>
      <c r="D29" s="31"/>
      <c r="E29" s="31"/>
      <c r="F29" s="103"/>
      <c r="G29" s="31"/>
      <c r="H29" s="107"/>
      <c r="I29" s="31"/>
      <c r="J29" s="107"/>
    </row>
    <row r="30" spans="1:10" x14ac:dyDescent="0.25">
      <c r="A30" s="20"/>
      <c r="B30" s="16"/>
      <c r="C30" s="16"/>
      <c r="D30" s="31"/>
      <c r="E30" s="31"/>
      <c r="F30" s="103"/>
      <c r="G30" s="31"/>
      <c r="H30" s="107"/>
      <c r="I30" s="31"/>
      <c r="J30" s="107"/>
    </row>
    <row r="31" spans="1:10" x14ac:dyDescent="0.25">
      <c r="D31" s="34"/>
      <c r="E31" s="34"/>
      <c r="G31" s="34"/>
      <c r="I31" s="34"/>
    </row>
    <row r="32" spans="1:1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6" ht="15" customHeight="1" x14ac:dyDescent="0.25"/>
    <row r="57" ht="15" customHeight="1" x14ac:dyDescent="0.25"/>
    <row r="58" ht="15" customHeight="1" x14ac:dyDescent="0.25"/>
    <row r="59" ht="15" customHeight="1" x14ac:dyDescent="0.25"/>
    <row r="60" ht="15" customHeight="1" x14ac:dyDescent="0.25"/>
  </sheetData>
  <mergeCells count="2">
    <mergeCell ref="A22:B22"/>
    <mergeCell ref="A23:B23"/>
  </mergeCells>
  <conditionalFormatting sqref="F5:F15 H5:H15 J5:J15 J17:J21 H17:H21 F17:F21">
    <cfRule type="cellIs" dxfId="34" priority="10" operator="between">
      <formula>0.75</formula>
      <formula>1</formula>
    </cfRule>
    <cfRule type="cellIs" dxfId="33" priority="11" operator="between">
      <formula>45.0001%</formula>
      <formula>74.99%</formula>
    </cfRule>
    <cfRule type="cellIs" dxfId="32" priority="12" operator="between">
      <formula>0</formula>
      <formula>0.45</formula>
    </cfRule>
  </conditionalFormatting>
  <conditionalFormatting sqref="F22">
    <cfRule type="cellIs" dxfId="31" priority="7" operator="between">
      <formula>0.75</formula>
      <formula>1</formula>
    </cfRule>
    <cfRule type="cellIs" dxfId="30" priority="8" operator="between">
      <formula>45.0001%</formula>
      <formula>74.99%</formula>
    </cfRule>
    <cfRule type="cellIs" dxfId="29" priority="9" operator="between">
      <formula>0</formula>
      <formula>0.45</formula>
    </cfRule>
  </conditionalFormatting>
  <conditionalFormatting sqref="H22">
    <cfRule type="cellIs" dxfId="28" priority="4" operator="between">
      <formula>0.75</formula>
      <formula>1</formula>
    </cfRule>
    <cfRule type="cellIs" dxfId="27" priority="5" operator="between">
      <formula>45.0001%</formula>
      <formula>74.99%</formula>
    </cfRule>
    <cfRule type="cellIs" dxfId="26" priority="6" operator="between">
      <formula>0</formula>
      <formula>0.45</formula>
    </cfRule>
  </conditionalFormatting>
  <conditionalFormatting sqref="J22">
    <cfRule type="cellIs" dxfId="25" priority="1" operator="between">
      <formula>0.75</formula>
      <formula>1</formula>
    </cfRule>
    <cfRule type="cellIs" dxfId="24" priority="2" operator="between">
      <formula>45.0001%</formula>
      <formula>74.99%</formula>
    </cfRule>
    <cfRule type="cellIs" dxfId="23" priority="3" operator="between">
      <formula>0</formula>
      <formula>0.45</formula>
    </cfRule>
  </conditionalFormatting>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56"/>
  <sheetViews>
    <sheetView showGridLines="0" tabSelected="1" view="pageBreakPreview" topLeftCell="H1" zoomScale="85" zoomScaleNormal="100" zoomScaleSheetLayoutView="85" workbookViewId="0">
      <pane ySplit="8" topLeftCell="A9" activePane="bottomLeft" state="frozen"/>
      <selection activeCell="E1" sqref="E1"/>
      <selection pane="bottomLeft" activeCell="J131" sqref="J131"/>
    </sheetView>
  </sheetViews>
  <sheetFormatPr baseColWidth="10" defaultColWidth="11.42578125" defaultRowHeight="15" x14ac:dyDescent="0.25"/>
  <cols>
    <col min="1" max="1" width="34.140625" customWidth="1"/>
    <col min="2" max="2" width="14.85546875" customWidth="1"/>
    <col min="3" max="3" width="20.85546875" customWidth="1"/>
    <col min="4" max="4" width="21.42578125" customWidth="1"/>
    <col min="5" max="5" width="27.28515625" customWidth="1"/>
    <col min="6" max="7" width="18.42578125" customWidth="1"/>
    <col min="8" max="8" width="50" style="38" bestFit="1" customWidth="1"/>
    <col min="9" max="9" width="20" bestFit="1" customWidth="1"/>
    <col min="10" max="10" width="20.7109375" bestFit="1" customWidth="1"/>
    <col min="11" max="11" width="21.140625" bestFit="1" customWidth="1"/>
    <col min="12" max="12" width="23.140625" bestFit="1" customWidth="1"/>
    <col min="13" max="13" width="20" customWidth="1"/>
    <col min="14" max="14" width="20.42578125" bestFit="1" customWidth="1"/>
    <col min="15" max="15" width="8.140625" bestFit="1" customWidth="1"/>
    <col min="16" max="16" width="20.42578125" bestFit="1" customWidth="1"/>
    <col min="17" max="17" width="15" bestFit="1" customWidth="1"/>
    <col min="18" max="18" width="21.42578125" bestFit="1" customWidth="1"/>
    <col min="19" max="19" width="8.140625" bestFit="1" customWidth="1"/>
    <col min="20" max="20" width="24.42578125" customWidth="1"/>
    <col min="21" max="21" width="24" customWidth="1"/>
    <col min="22" max="22" width="6.5703125" customWidth="1"/>
  </cols>
  <sheetData>
    <row r="1" spans="1:21" x14ac:dyDescent="0.25">
      <c r="A1" s="132"/>
      <c r="B1" s="134" t="s">
        <v>47</v>
      </c>
      <c r="C1" s="135"/>
      <c r="D1" s="134"/>
      <c r="E1" s="134"/>
      <c r="F1" s="134"/>
      <c r="G1" s="134"/>
      <c r="H1" s="136"/>
      <c r="I1" s="137"/>
      <c r="J1" s="138" t="s">
        <v>48</v>
      </c>
      <c r="K1" s="139"/>
      <c r="L1" s="139"/>
      <c r="M1" s="139"/>
      <c r="N1" s="140"/>
      <c r="O1" s="139"/>
      <c r="P1" s="139"/>
      <c r="Q1" s="139"/>
      <c r="R1" s="139"/>
      <c r="S1" s="139"/>
      <c r="T1" s="139"/>
      <c r="U1" s="141"/>
    </row>
    <row r="2" spans="1:21" x14ac:dyDescent="0.25">
      <c r="A2" s="132"/>
      <c r="B2" s="142" t="s">
        <v>49</v>
      </c>
      <c r="C2" s="143"/>
      <c r="D2" s="144"/>
      <c r="E2" s="144"/>
      <c r="F2" s="144"/>
      <c r="G2" s="144"/>
      <c r="H2" s="144"/>
      <c r="I2" s="144"/>
      <c r="J2" s="144"/>
      <c r="K2" s="144"/>
      <c r="L2" s="144"/>
      <c r="M2" s="144"/>
      <c r="N2" s="145"/>
      <c r="O2" s="144"/>
      <c r="P2" s="144"/>
      <c r="Q2" s="144"/>
      <c r="R2" s="144"/>
      <c r="S2" s="144"/>
      <c r="T2" s="144"/>
      <c r="U2" s="146"/>
    </row>
    <row r="3" spans="1:21" ht="15.75" thickBot="1" x14ac:dyDescent="0.3">
      <c r="A3" s="133"/>
      <c r="B3" s="147" t="s">
        <v>50</v>
      </c>
      <c r="C3" s="148"/>
      <c r="D3" s="148"/>
      <c r="E3" s="149"/>
      <c r="F3" s="150" t="s">
        <v>51</v>
      </c>
      <c r="G3" s="151"/>
      <c r="H3" s="152"/>
      <c r="I3" s="150" t="s">
        <v>52</v>
      </c>
      <c r="J3" s="151"/>
      <c r="K3" s="151"/>
      <c r="L3" s="151"/>
      <c r="M3" s="151"/>
      <c r="N3" s="153"/>
      <c r="O3" s="151"/>
      <c r="P3" s="151"/>
      <c r="Q3" s="151"/>
      <c r="R3" s="151"/>
      <c r="S3" s="151"/>
      <c r="T3" s="151"/>
      <c r="U3" s="152"/>
    </row>
    <row r="4" spans="1:21" ht="15.75" thickTop="1" x14ac:dyDescent="0.25">
      <c r="A4" s="1"/>
      <c r="B4" s="2"/>
      <c r="C4" s="3"/>
      <c r="D4" s="2"/>
      <c r="E4" s="2"/>
      <c r="F4" s="4"/>
      <c r="G4" s="4"/>
      <c r="H4" s="36"/>
      <c r="I4" s="6"/>
      <c r="J4" s="5"/>
      <c r="K4" s="6"/>
      <c r="L4" s="6"/>
      <c r="M4" s="5"/>
      <c r="N4" s="7"/>
      <c r="O4" s="4"/>
      <c r="P4" s="4"/>
      <c r="Q4" s="10"/>
      <c r="R4" s="21"/>
      <c r="S4" s="10"/>
      <c r="T4" s="13"/>
      <c r="U4" s="10"/>
    </row>
    <row r="5" spans="1:21" x14ac:dyDescent="0.25">
      <c r="A5" s="157" t="s">
        <v>53</v>
      </c>
      <c r="B5" s="158"/>
      <c r="C5" s="159"/>
      <c r="D5" s="158"/>
      <c r="E5" s="158"/>
      <c r="F5" s="158"/>
      <c r="G5" s="158"/>
      <c r="H5" s="160"/>
      <c r="I5" s="161"/>
      <c r="J5" s="160"/>
      <c r="K5" s="161"/>
      <c r="L5" s="161"/>
      <c r="M5" s="160"/>
      <c r="N5" s="162"/>
      <c r="O5" s="158"/>
      <c r="P5" s="158"/>
      <c r="Q5" s="10"/>
      <c r="R5" s="10"/>
      <c r="S5" s="10"/>
      <c r="T5" s="10"/>
      <c r="U5" s="10"/>
    </row>
    <row r="6" spans="1:21" x14ac:dyDescent="0.25">
      <c r="A6" s="8" t="s">
        <v>0</v>
      </c>
      <c r="B6" s="166">
        <f>+Proyectos!D2</f>
        <v>44926</v>
      </c>
      <c r="C6" s="166"/>
      <c r="D6" s="9"/>
      <c r="E6" s="9"/>
      <c r="F6" s="9"/>
      <c r="G6" s="9"/>
      <c r="H6" s="37"/>
      <c r="I6" s="22" t="b">
        <f>+I7=I137</f>
        <v>1</v>
      </c>
      <c r="J6" s="24"/>
      <c r="K6" s="22" t="b">
        <f>+K7=K137</f>
        <v>0</v>
      </c>
      <c r="L6" s="22"/>
      <c r="M6" s="23">
        <v>1824735258.568423</v>
      </c>
      <c r="N6" s="23">
        <v>406060629.42999995</v>
      </c>
      <c r="O6" s="22"/>
      <c r="P6" s="23">
        <v>406060629.42999995</v>
      </c>
      <c r="Q6" s="22"/>
      <c r="R6" s="23">
        <v>406060629.42999995</v>
      </c>
      <c r="S6" s="10"/>
      <c r="T6" s="10"/>
      <c r="U6" s="10"/>
    </row>
    <row r="7" spans="1:21" x14ac:dyDescent="0.25">
      <c r="A7" s="11"/>
      <c r="B7" s="9"/>
      <c r="C7" s="12"/>
      <c r="D7" s="9"/>
      <c r="E7" s="9"/>
      <c r="F7" s="9"/>
      <c r="G7" s="9"/>
      <c r="H7" s="37"/>
      <c r="I7" s="23">
        <f>+SUBTOTAL(9,I8:I119)</f>
        <v>4580646813.8575001</v>
      </c>
      <c r="J7" s="23">
        <f>+SUBTOTAL(9,J8:J119)</f>
        <v>2856678856.7666626</v>
      </c>
      <c r="K7" s="23">
        <f>+SUBTOTAL(9,K8:K119)</f>
        <v>16189810756.618702</v>
      </c>
      <c r="L7" s="23"/>
      <c r="M7" s="23">
        <f>+SUBTOTAL(9,M8:M119)</f>
        <v>70940323388.633347</v>
      </c>
      <c r="N7" s="23">
        <f>+SUBTOTAL(9,N8:N119)</f>
        <v>55858703524.621078</v>
      </c>
      <c r="O7" s="23"/>
      <c r="P7" s="23">
        <f>+SUBTOTAL(9,P8:P119)</f>
        <v>55342142606.07</v>
      </c>
      <c r="Q7" s="23"/>
      <c r="R7" s="23">
        <f>+SUBTOTAL(9,R8:R119)</f>
        <v>51313030066.629974</v>
      </c>
      <c r="S7" s="13"/>
      <c r="T7" s="13"/>
      <c r="U7" s="13"/>
    </row>
    <row r="8" spans="1:21" s="56" customFormat="1" ht="45" x14ac:dyDescent="0.2">
      <c r="A8" s="50" t="s">
        <v>54</v>
      </c>
      <c r="B8" s="50" t="s">
        <v>55</v>
      </c>
      <c r="C8" s="50" t="s">
        <v>56</v>
      </c>
      <c r="D8" s="51" t="s">
        <v>57</v>
      </c>
      <c r="E8" s="50" t="s">
        <v>58</v>
      </c>
      <c r="F8" s="50" t="s">
        <v>59</v>
      </c>
      <c r="G8" s="50" t="s">
        <v>60</v>
      </c>
      <c r="H8" s="52" t="s">
        <v>61</v>
      </c>
      <c r="I8" s="50" t="s">
        <v>62</v>
      </c>
      <c r="J8" s="50" t="s">
        <v>63</v>
      </c>
      <c r="K8" s="53" t="s">
        <v>64</v>
      </c>
      <c r="L8" s="53" t="s">
        <v>65</v>
      </c>
      <c r="M8" s="54" t="s">
        <v>66</v>
      </c>
      <c r="N8" s="54" t="s">
        <v>7</v>
      </c>
      <c r="O8" s="55" t="s">
        <v>67</v>
      </c>
      <c r="P8" s="53" t="s">
        <v>9</v>
      </c>
      <c r="Q8" s="55" t="s">
        <v>67</v>
      </c>
      <c r="R8" s="53" t="s">
        <v>68</v>
      </c>
      <c r="S8" s="55" t="s">
        <v>67</v>
      </c>
      <c r="T8" s="50" t="s">
        <v>69</v>
      </c>
      <c r="U8" s="50" t="s">
        <v>70</v>
      </c>
    </row>
    <row r="9" spans="1:21" s="30" customFormat="1" ht="52.5" customHeight="1" x14ac:dyDescent="0.2">
      <c r="A9" s="39" t="s">
        <v>71</v>
      </c>
      <c r="B9" s="40" t="s">
        <v>72</v>
      </c>
      <c r="C9" s="40" t="s">
        <v>44</v>
      </c>
      <c r="D9" s="40" t="s">
        <v>73</v>
      </c>
      <c r="E9" s="40"/>
      <c r="F9" s="40" t="s">
        <v>74</v>
      </c>
      <c r="G9" s="40" t="s">
        <v>75</v>
      </c>
      <c r="H9" s="41" t="s">
        <v>76</v>
      </c>
      <c r="I9" s="40">
        <v>0</v>
      </c>
      <c r="J9" s="40">
        <v>0</v>
      </c>
      <c r="K9" s="40">
        <v>321548064</v>
      </c>
      <c r="L9" s="40">
        <v>11752966.8999939</v>
      </c>
      <c r="M9" s="40">
        <f>+I9+K9+L9</f>
        <v>333301030.8999939</v>
      </c>
      <c r="N9" s="42">
        <v>326037659.77611339</v>
      </c>
      <c r="O9" s="43">
        <f t="shared" ref="O9:O40" si="0">+N9/M9</f>
        <v>0.9782077748026532</v>
      </c>
      <c r="P9" s="42">
        <v>326037561.62751013</v>
      </c>
      <c r="Q9" s="43">
        <f t="shared" ref="Q9:Q40" si="1">+P9/M9</f>
        <v>0.97820748032830673</v>
      </c>
      <c r="R9" s="42">
        <v>324421905.45211089</v>
      </c>
      <c r="S9" s="43">
        <f t="shared" ref="S9:S40" si="2">+R9/M9</f>
        <v>0.97336004204995341</v>
      </c>
      <c r="T9" s="44" t="s">
        <v>77</v>
      </c>
      <c r="U9" s="44" t="s">
        <v>78</v>
      </c>
    </row>
    <row r="10" spans="1:21" s="30" customFormat="1" ht="52.5" customHeight="1" x14ac:dyDescent="0.2">
      <c r="A10" s="39" t="s">
        <v>79</v>
      </c>
      <c r="B10" s="40" t="s">
        <v>72</v>
      </c>
      <c r="C10" s="40" t="s">
        <v>31</v>
      </c>
      <c r="D10" s="40" t="s">
        <v>80</v>
      </c>
      <c r="E10" s="40"/>
      <c r="F10" s="40" t="s">
        <v>74</v>
      </c>
      <c r="G10" s="40" t="s">
        <v>81</v>
      </c>
      <c r="H10" s="41" t="s">
        <v>82</v>
      </c>
      <c r="I10" s="40">
        <v>9711000</v>
      </c>
      <c r="J10" s="40">
        <v>8429280</v>
      </c>
      <c r="K10" s="40">
        <v>0</v>
      </c>
      <c r="L10" s="40">
        <v>0</v>
      </c>
      <c r="M10" s="40">
        <f t="shared" ref="M10:M73" si="3">+I10+K10+L10</f>
        <v>9711000</v>
      </c>
      <c r="N10" s="42">
        <v>6362137.5422464656</v>
      </c>
      <c r="O10" s="43">
        <f t="shared" si="0"/>
        <v>0.65514751747981315</v>
      </c>
      <c r="P10" s="42">
        <v>6151310.5999999996</v>
      </c>
      <c r="Q10" s="43">
        <f t="shared" si="1"/>
        <v>0.63343740088559364</v>
      </c>
      <c r="R10" s="42">
        <v>6151310.5999999996</v>
      </c>
      <c r="S10" s="43">
        <f t="shared" si="2"/>
        <v>0.63343740088559364</v>
      </c>
      <c r="T10" s="44" t="s">
        <v>77</v>
      </c>
      <c r="U10" s="44" t="s">
        <v>78</v>
      </c>
    </row>
    <row r="11" spans="1:21" s="30" customFormat="1" ht="52.5" customHeight="1" x14ac:dyDescent="0.2">
      <c r="A11" s="39" t="s">
        <v>79</v>
      </c>
      <c r="B11" s="40" t="s">
        <v>72</v>
      </c>
      <c r="C11" s="40" t="s">
        <v>31</v>
      </c>
      <c r="D11" s="40" t="s">
        <v>80</v>
      </c>
      <c r="E11" s="40"/>
      <c r="F11" s="40" t="s">
        <v>74</v>
      </c>
      <c r="G11" s="40" t="s">
        <v>83</v>
      </c>
      <c r="H11" s="41" t="s">
        <v>84</v>
      </c>
      <c r="I11" s="40">
        <v>7864800</v>
      </c>
      <c r="J11" s="40">
        <v>11239040</v>
      </c>
      <c r="K11" s="40">
        <v>0</v>
      </c>
      <c r="L11" s="40">
        <v>0</v>
      </c>
      <c r="M11" s="40">
        <f t="shared" si="3"/>
        <v>7864800</v>
      </c>
      <c r="N11" s="42">
        <v>5152604.1954752337</v>
      </c>
      <c r="O11" s="43">
        <f t="shared" si="0"/>
        <v>0.65514751747981304</v>
      </c>
      <c r="P11" s="42">
        <v>2566192.4</v>
      </c>
      <c r="Q11" s="43">
        <f t="shared" si="1"/>
        <v>0.32628832265283286</v>
      </c>
      <c r="R11" s="42">
        <v>2566192.4</v>
      </c>
      <c r="S11" s="43">
        <f t="shared" si="2"/>
        <v>0.32628832265283286</v>
      </c>
      <c r="T11" s="44" t="s">
        <v>77</v>
      </c>
      <c r="U11" s="44" t="s">
        <v>78</v>
      </c>
    </row>
    <row r="12" spans="1:21" s="30" customFormat="1" ht="52.5" customHeight="1" x14ac:dyDescent="0.2">
      <c r="A12" s="39" t="s">
        <v>79</v>
      </c>
      <c r="B12" s="40" t="s">
        <v>72</v>
      </c>
      <c r="C12" s="40" t="s">
        <v>30</v>
      </c>
      <c r="D12" s="40" t="s">
        <v>80</v>
      </c>
      <c r="E12" s="40"/>
      <c r="F12" s="40" t="s">
        <v>74</v>
      </c>
      <c r="G12" s="40" t="s">
        <v>85</v>
      </c>
      <c r="H12" s="41" t="s">
        <v>86</v>
      </c>
      <c r="I12" s="40">
        <v>56164819</v>
      </c>
      <c r="J12" s="40">
        <v>19668320</v>
      </c>
      <c r="K12" s="40">
        <v>0</v>
      </c>
      <c r="L12" s="40">
        <v>0</v>
      </c>
      <c r="M12" s="40">
        <f t="shared" si="3"/>
        <v>56164819</v>
      </c>
      <c r="N12" s="42">
        <v>18568141.204670575</v>
      </c>
      <c r="O12" s="43">
        <f t="shared" si="0"/>
        <v>0.33060092661690182</v>
      </c>
      <c r="P12" s="42">
        <v>18568141.204670612</v>
      </c>
      <c r="Q12" s="43">
        <f t="shared" si="1"/>
        <v>0.33060092661690249</v>
      </c>
      <c r="R12" s="42">
        <v>18568141.204670612</v>
      </c>
      <c r="S12" s="43">
        <f t="shared" si="2"/>
        <v>0.33060092661690249</v>
      </c>
      <c r="T12" s="44" t="s">
        <v>77</v>
      </c>
      <c r="U12" s="44" t="s">
        <v>78</v>
      </c>
    </row>
    <row r="13" spans="1:21" s="30" customFormat="1" ht="52.5" customHeight="1" x14ac:dyDescent="0.2">
      <c r="A13" s="39" t="s">
        <v>79</v>
      </c>
      <c r="B13" s="40" t="s">
        <v>72</v>
      </c>
      <c r="C13" s="40" t="s">
        <v>30</v>
      </c>
      <c r="D13" s="40" t="s">
        <v>80</v>
      </c>
      <c r="E13" s="40"/>
      <c r="F13" s="40" t="s">
        <v>74</v>
      </c>
      <c r="G13" s="40" t="s">
        <v>87</v>
      </c>
      <c r="H13" s="41" t="s">
        <v>88</v>
      </c>
      <c r="I13" s="40">
        <v>5164780</v>
      </c>
      <c r="J13" s="40">
        <v>5619520</v>
      </c>
      <c r="K13" s="40">
        <v>0</v>
      </c>
      <c r="L13" s="40">
        <v>0</v>
      </c>
      <c r="M13" s="40">
        <f t="shared" si="3"/>
        <v>5164780</v>
      </c>
      <c r="N13" s="42">
        <v>3383692.7953293892</v>
      </c>
      <c r="O13" s="43">
        <f t="shared" si="0"/>
        <v>0.65514751747981315</v>
      </c>
      <c r="P13" s="42">
        <v>3383692.7953293901</v>
      </c>
      <c r="Q13" s="43">
        <f t="shared" si="1"/>
        <v>0.65514751747981326</v>
      </c>
      <c r="R13" s="42">
        <v>3383692.7953293892</v>
      </c>
      <c r="S13" s="43">
        <f t="shared" si="2"/>
        <v>0.65514751747981315</v>
      </c>
      <c r="T13" s="44" t="s">
        <v>77</v>
      </c>
      <c r="U13" s="44" t="s">
        <v>78</v>
      </c>
    </row>
    <row r="14" spans="1:21" s="30" customFormat="1" ht="52.5" customHeight="1" x14ac:dyDescent="0.2">
      <c r="A14" s="39" t="s">
        <v>79</v>
      </c>
      <c r="B14" s="40" t="s">
        <v>72</v>
      </c>
      <c r="C14" s="40" t="s">
        <v>30</v>
      </c>
      <c r="D14" s="40" t="s">
        <v>80</v>
      </c>
      <c r="E14" s="40"/>
      <c r="F14" s="40" t="s">
        <v>74</v>
      </c>
      <c r="G14" s="40" t="s">
        <v>89</v>
      </c>
      <c r="H14" s="41" t="s">
        <v>90</v>
      </c>
      <c r="I14" s="40">
        <v>115757550</v>
      </c>
      <c r="J14" s="40">
        <v>105366000</v>
      </c>
      <c r="K14" s="40">
        <v>0</v>
      </c>
      <c r="L14" s="40">
        <v>0</v>
      </c>
      <c r="M14" s="40">
        <f t="shared" si="3"/>
        <v>115757550</v>
      </c>
      <c r="N14" s="42">
        <v>106142505.99999996</v>
      </c>
      <c r="O14" s="43">
        <f t="shared" si="0"/>
        <v>0.91693808308831648</v>
      </c>
      <c r="P14" s="42">
        <v>106142506</v>
      </c>
      <c r="Q14" s="43">
        <f t="shared" si="1"/>
        <v>0.91693808308831692</v>
      </c>
      <c r="R14" s="42">
        <v>106142506</v>
      </c>
      <c r="S14" s="43">
        <f t="shared" si="2"/>
        <v>0.91693808308831692</v>
      </c>
      <c r="T14" s="44" t="s">
        <v>77</v>
      </c>
      <c r="U14" s="44" t="s">
        <v>78</v>
      </c>
    </row>
    <row r="15" spans="1:21" s="30" customFormat="1" ht="52.5" customHeight="1" x14ac:dyDescent="0.2">
      <c r="A15" s="39" t="s">
        <v>71</v>
      </c>
      <c r="B15" s="40" t="s">
        <v>72</v>
      </c>
      <c r="C15" s="40" t="s">
        <v>32</v>
      </c>
      <c r="D15" s="40" t="s">
        <v>80</v>
      </c>
      <c r="E15" s="40"/>
      <c r="F15" s="40" t="s">
        <v>74</v>
      </c>
      <c r="G15" s="40" t="s">
        <v>91</v>
      </c>
      <c r="H15" s="41" t="s">
        <v>92</v>
      </c>
      <c r="I15" s="40">
        <v>0</v>
      </c>
      <c r="J15" s="40">
        <v>0</v>
      </c>
      <c r="K15" s="40">
        <v>0</v>
      </c>
      <c r="L15" s="40">
        <v>0</v>
      </c>
      <c r="M15" s="40">
        <f t="shared" si="3"/>
        <v>0</v>
      </c>
      <c r="N15" s="42">
        <v>0</v>
      </c>
      <c r="O15" s="43" t="e">
        <f t="shared" si="0"/>
        <v>#DIV/0!</v>
      </c>
      <c r="P15" s="42">
        <v>0</v>
      </c>
      <c r="Q15" s="43" t="e">
        <f t="shared" si="1"/>
        <v>#DIV/0!</v>
      </c>
      <c r="R15" s="42">
        <v>0</v>
      </c>
      <c r="S15" s="43" t="e">
        <f t="shared" si="2"/>
        <v>#DIV/0!</v>
      </c>
      <c r="T15" s="44" t="s">
        <v>77</v>
      </c>
      <c r="U15" s="44" t="s">
        <v>78</v>
      </c>
    </row>
    <row r="16" spans="1:21" s="30" customFormat="1" ht="52.5" customHeight="1" x14ac:dyDescent="0.2">
      <c r="A16" s="39" t="s">
        <v>79</v>
      </c>
      <c r="B16" s="40" t="s">
        <v>72</v>
      </c>
      <c r="C16" s="40" t="s">
        <v>32</v>
      </c>
      <c r="D16" s="40" t="s">
        <v>80</v>
      </c>
      <c r="E16" s="40"/>
      <c r="F16" s="40" t="s">
        <v>74</v>
      </c>
      <c r="G16" s="40" t="s">
        <v>93</v>
      </c>
      <c r="H16" s="41" t="s">
        <v>94</v>
      </c>
      <c r="I16" s="40">
        <v>13374189</v>
      </c>
      <c r="J16" s="40">
        <v>23882960</v>
      </c>
      <c r="K16" s="40">
        <v>0</v>
      </c>
      <c r="L16" s="40">
        <v>0</v>
      </c>
      <c r="M16" s="40">
        <f t="shared" si="3"/>
        <v>13374189</v>
      </c>
      <c r="N16" s="42">
        <v>8762066.7216558233</v>
      </c>
      <c r="O16" s="43">
        <f t="shared" si="0"/>
        <v>0.65514751747981304</v>
      </c>
      <c r="P16" s="42">
        <v>8144775</v>
      </c>
      <c r="Q16" s="43">
        <f t="shared" si="1"/>
        <v>0.60899206673391559</v>
      </c>
      <c r="R16" s="42">
        <v>8144775</v>
      </c>
      <c r="S16" s="43">
        <f t="shared" si="2"/>
        <v>0.60899206673391559</v>
      </c>
      <c r="T16" s="44" t="s">
        <v>77</v>
      </c>
      <c r="U16" s="44" t="s">
        <v>78</v>
      </c>
    </row>
    <row r="17" spans="1:21" s="30" customFormat="1" ht="52.5" customHeight="1" x14ac:dyDescent="0.2">
      <c r="A17" s="39" t="s">
        <v>71</v>
      </c>
      <c r="B17" s="40" t="s">
        <v>72</v>
      </c>
      <c r="C17" s="40" t="s">
        <v>33</v>
      </c>
      <c r="D17" s="40" t="s">
        <v>80</v>
      </c>
      <c r="E17" s="40"/>
      <c r="F17" s="40" t="s">
        <v>74</v>
      </c>
      <c r="G17" s="40" t="s">
        <v>95</v>
      </c>
      <c r="H17" s="41" t="s">
        <v>96</v>
      </c>
      <c r="I17" s="40">
        <v>11350755</v>
      </c>
      <c r="J17" s="40">
        <v>12643920</v>
      </c>
      <c r="K17" s="40">
        <v>0</v>
      </c>
      <c r="L17" s="40">
        <v>0</v>
      </c>
      <c r="M17" s="40">
        <f t="shared" si="3"/>
        <v>11350755</v>
      </c>
      <c r="N17" s="42">
        <v>0</v>
      </c>
      <c r="O17" s="43">
        <f t="shared" si="0"/>
        <v>0</v>
      </c>
      <c r="P17" s="42">
        <v>0</v>
      </c>
      <c r="Q17" s="43">
        <f t="shared" si="1"/>
        <v>0</v>
      </c>
      <c r="R17" s="42">
        <v>0</v>
      </c>
      <c r="S17" s="43">
        <f t="shared" si="2"/>
        <v>0</v>
      </c>
      <c r="T17" s="44" t="s">
        <v>77</v>
      </c>
      <c r="U17" s="44" t="s">
        <v>78</v>
      </c>
    </row>
    <row r="18" spans="1:21" s="30" customFormat="1" ht="52.5" customHeight="1" x14ac:dyDescent="0.2">
      <c r="A18" s="39" t="s">
        <v>79</v>
      </c>
      <c r="B18" s="40" t="s">
        <v>97</v>
      </c>
      <c r="C18" s="40" t="s">
        <v>34</v>
      </c>
      <c r="D18" s="40" t="s">
        <v>80</v>
      </c>
      <c r="E18" s="40"/>
      <c r="F18" s="40" t="s">
        <v>74</v>
      </c>
      <c r="G18" s="40" t="s">
        <v>98</v>
      </c>
      <c r="H18" s="41" t="s">
        <v>99</v>
      </c>
      <c r="I18" s="40">
        <v>0</v>
      </c>
      <c r="J18" s="40">
        <v>0</v>
      </c>
      <c r="K18" s="40">
        <v>2326008791.662673</v>
      </c>
      <c r="L18" s="40">
        <v>150000000</v>
      </c>
      <c r="M18" s="40">
        <f t="shared" si="3"/>
        <v>2476008791.662673</v>
      </c>
      <c r="N18" s="42">
        <v>2057601774.8520904</v>
      </c>
      <c r="O18" s="43">
        <f t="shared" si="0"/>
        <v>0.83101553668974792</v>
      </c>
      <c r="P18" s="42">
        <v>2054373549.3333476</v>
      </c>
      <c r="Q18" s="43">
        <f t="shared" si="1"/>
        <v>0.82971173456690683</v>
      </c>
      <c r="R18" s="42">
        <v>2022405018.0108335</v>
      </c>
      <c r="S18" s="43">
        <f t="shared" si="2"/>
        <v>0.81680041881142174</v>
      </c>
      <c r="T18" s="44" t="s">
        <v>77</v>
      </c>
      <c r="U18" s="44" t="s">
        <v>78</v>
      </c>
    </row>
    <row r="19" spans="1:21" s="30" customFormat="1" ht="52.5" customHeight="1" x14ac:dyDescent="0.2">
      <c r="A19" s="39" t="s">
        <v>79</v>
      </c>
      <c r="B19" s="40" t="s">
        <v>72</v>
      </c>
      <c r="C19" s="40" t="s">
        <v>34</v>
      </c>
      <c r="D19" s="40" t="s">
        <v>80</v>
      </c>
      <c r="E19" s="40"/>
      <c r="F19" s="40" t="s">
        <v>74</v>
      </c>
      <c r="G19" s="40" t="s">
        <v>100</v>
      </c>
      <c r="H19" s="41" t="s">
        <v>101</v>
      </c>
      <c r="I19" s="40">
        <v>3783585</v>
      </c>
      <c r="J19" s="40">
        <v>1404880</v>
      </c>
      <c r="K19" s="40">
        <v>0</v>
      </c>
      <c r="L19" s="40">
        <v>0</v>
      </c>
      <c r="M19" s="40">
        <f t="shared" si="3"/>
        <v>3783585</v>
      </c>
      <c r="N19" s="42">
        <v>0</v>
      </c>
      <c r="O19" s="43">
        <f t="shared" si="0"/>
        <v>0</v>
      </c>
      <c r="P19" s="42">
        <v>0</v>
      </c>
      <c r="Q19" s="43">
        <f t="shared" si="1"/>
        <v>0</v>
      </c>
      <c r="R19" s="42">
        <v>0</v>
      </c>
      <c r="S19" s="43">
        <f t="shared" si="2"/>
        <v>0</v>
      </c>
      <c r="T19" s="44" t="s">
        <v>77</v>
      </c>
      <c r="U19" s="44" t="s">
        <v>78</v>
      </c>
    </row>
    <row r="20" spans="1:21" s="30" customFormat="1" ht="52.5" customHeight="1" x14ac:dyDescent="0.2">
      <c r="A20" s="39" t="s">
        <v>79</v>
      </c>
      <c r="B20" s="40" t="s">
        <v>72</v>
      </c>
      <c r="C20" s="40" t="s">
        <v>34</v>
      </c>
      <c r="D20" s="40" t="s">
        <v>80</v>
      </c>
      <c r="E20" s="40"/>
      <c r="F20" s="40" t="s">
        <v>74</v>
      </c>
      <c r="G20" s="40" t="s">
        <v>102</v>
      </c>
      <c r="H20" s="41" t="s">
        <v>103</v>
      </c>
      <c r="I20" s="40">
        <v>489595899</v>
      </c>
      <c r="J20" s="40">
        <v>237424720</v>
      </c>
      <c r="K20" s="40">
        <v>676866060</v>
      </c>
      <c r="L20" s="40">
        <v>1500000</v>
      </c>
      <c r="M20" s="40">
        <f t="shared" si="3"/>
        <v>1167961959</v>
      </c>
      <c r="N20" s="42">
        <v>975291786.20000017</v>
      </c>
      <c r="O20" s="43">
        <f t="shared" si="0"/>
        <v>0.83503728754576689</v>
      </c>
      <c r="P20" s="42">
        <v>975291786.20000005</v>
      </c>
      <c r="Q20" s="43">
        <f t="shared" si="1"/>
        <v>0.83503728754576678</v>
      </c>
      <c r="R20" s="42">
        <v>974043186.20000005</v>
      </c>
      <c r="S20" s="43">
        <f t="shared" si="2"/>
        <v>0.83396824587846019</v>
      </c>
      <c r="T20" s="44" t="s">
        <v>77</v>
      </c>
      <c r="U20" s="44" t="s">
        <v>78</v>
      </c>
    </row>
    <row r="21" spans="1:21" s="30" customFormat="1" ht="52.5" customHeight="1" x14ac:dyDescent="0.2">
      <c r="A21" s="39" t="s">
        <v>79</v>
      </c>
      <c r="B21" s="40" t="s">
        <v>72</v>
      </c>
      <c r="C21" s="40" t="s">
        <v>34</v>
      </c>
      <c r="D21" s="40" t="s">
        <v>80</v>
      </c>
      <c r="E21" s="40"/>
      <c r="F21" s="40" t="s">
        <v>74</v>
      </c>
      <c r="G21" s="40" t="s">
        <v>104</v>
      </c>
      <c r="H21" s="41" t="s">
        <v>105</v>
      </c>
      <c r="I21" s="40">
        <v>0</v>
      </c>
      <c r="J21" s="40">
        <v>0</v>
      </c>
      <c r="K21" s="40">
        <v>529656120</v>
      </c>
      <c r="L21" s="40">
        <v>0</v>
      </c>
      <c r="M21" s="40">
        <f t="shared" si="3"/>
        <v>529656120</v>
      </c>
      <c r="N21" s="42">
        <v>522164520</v>
      </c>
      <c r="O21" s="43">
        <f t="shared" si="0"/>
        <v>0.98585572842998581</v>
      </c>
      <c r="P21" s="42">
        <v>522164520</v>
      </c>
      <c r="Q21" s="43">
        <f t="shared" si="1"/>
        <v>0.98585572842998581</v>
      </c>
      <c r="R21" s="42">
        <v>522164520</v>
      </c>
      <c r="S21" s="43">
        <f t="shared" si="2"/>
        <v>0.98585572842998581</v>
      </c>
      <c r="T21" s="44" t="s">
        <v>77</v>
      </c>
      <c r="U21" s="44" t="s">
        <v>78</v>
      </c>
    </row>
    <row r="22" spans="1:21" s="30" customFormat="1" ht="52.5" customHeight="1" x14ac:dyDescent="0.2">
      <c r="A22" s="39" t="s">
        <v>79</v>
      </c>
      <c r="B22" s="40" t="s">
        <v>72</v>
      </c>
      <c r="C22" s="40" t="s">
        <v>34</v>
      </c>
      <c r="D22" s="40" t="s">
        <v>80</v>
      </c>
      <c r="E22" s="40"/>
      <c r="F22" s="40" t="s">
        <v>74</v>
      </c>
      <c r="G22" s="40" t="s">
        <v>106</v>
      </c>
      <c r="H22" s="41" t="s">
        <v>107</v>
      </c>
      <c r="I22" s="40">
        <v>0</v>
      </c>
      <c r="J22" s="40">
        <v>0</v>
      </c>
      <c r="K22" s="40">
        <v>0</v>
      </c>
      <c r="L22" s="40">
        <v>14520138325</v>
      </c>
      <c r="M22" s="40">
        <f t="shared" si="3"/>
        <v>14520138325</v>
      </c>
      <c r="N22" s="42">
        <v>14402407593.707945</v>
      </c>
      <c r="O22" s="43">
        <f t="shared" si="0"/>
        <v>0.99189190015570627</v>
      </c>
      <c r="P22" s="42">
        <v>14402407593.707939</v>
      </c>
      <c r="Q22" s="43">
        <f t="shared" si="1"/>
        <v>0.99189190015570594</v>
      </c>
      <c r="R22" s="42">
        <v>14246962736.366924</v>
      </c>
      <c r="S22" s="43">
        <f t="shared" si="2"/>
        <v>0.98118643345409895</v>
      </c>
      <c r="T22" s="44" t="s">
        <v>77</v>
      </c>
      <c r="U22" s="44" t="s">
        <v>78</v>
      </c>
    </row>
    <row r="23" spans="1:21" s="30" customFormat="1" ht="52.5" customHeight="1" x14ac:dyDescent="0.2">
      <c r="A23" s="39" t="s">
        <v>79</v>
      </c>
      <c r="B23" s="40" t="s">
        <v>72</v>
      </c>
      <c r="C23" s="40" t="s">
        <v>34</v>
      </c>
      <c r="D23" s="40" t="s">
        <v>80</v>
      </c>
      <c r="E23" s="40"/>
      <c r="F23" s="39" t="s">
        <v>108</v>
      </c>
      <c r="G23" s="40" t="s">
        <v>109</v>
      </c>
      <c r="H23" s="41" t="s">
        <v>110</v>
      </c>
      <c r="I23" s="40">
        <v>0</v>
      </c>
      <c r="J23" s="40">
        <v>0</v>
      </c>
      <c r="K23" s="40">
        <v>665210529.06000006</v>
      </c>
      <c r="L23" s="40">
        <v>0</v>
      </c>
      <c r="M23" s="40">
        <f t="shared" si="3"/>
        <v>665210529.06000006</v>
      </c>
      <c r="N23" s="42">
        <v>605587079.99000001</v>
      </c>
      <c r="O23" s="43">
        <f t="shared" si="0"/>
        <v>0.91036905390801148</v>
      </c>
      <c r="P23" s="42">
        <v>605587079.69000006</v>
      </c>
      <c r="Q23" s="43">
        <f t="shared" si="1"/>
        <v>0.91036905345702646</v>
      </c>
      <c r="R23" s="42">
        <v>605587079.68999982</v>
      </c>
      <c r="S23" s="43">
        <f t="shared" si="2"/>
        <v>0.91036905345702612</v>
      </c>
      <c r="T23" s="44" t="s">
        <v>77</v>
      </c>
      <c r="U23" s="44" t="s">
        <v>78</v>
      </c>
    </row>
    <row r="24" spans="1:21" s="30" customFormat="1" ht="52.5" customHeight="1" x14ac:dyDescent="0.2">
      <c r="A24" s="39" t="s">
        <v>79</v>
      </c>
      <c r="B24" s="40" t="s">
        <v>72</v>
      </c>
      <c r="C24" s="40" t="s">
        <v>34</v>
      </c>
      <c r="D24" s="40" t="s">
        <v>80</v>
      </c>
      <c r="E24" s="40"/>
      <c r="F24" s="40" t="s">
        <v>74</v>
      </c>
      <c r="G24" s="40" t="s">
        <v>111</v>
      </c>
      <c r="H24" s="41" t="s">
        <v>112</v>
      </c>
      <c r="I24" s="40">
        <v>0</v>
      </c>
      <c r="J24" s="40">
        <v>0</v>
      </c>
      <c r="K24" s="40">
        <v>0</v>
      </c>
      <c r="L24" s="40">
        <v>2091601676.98</v>
      </c>
      <c r="M24" s="40">
        <f t="shared" si="3"/>
        <v>2091601676.98</v>
      </c>
      <c r="N24" s="42">
        <v>2071597033.2920556</v>
      </c>
      <c r="O24" s="43">
        <f t="shared" si="0"/>
        <v>0.9904357297528904</v>
      </c>
      <c r="P24" s="42">
        <v>2071597033.2920556</v>
      </c>
      <c r="Q24" s="43">
        <f t="shared" si="1"/>
        <v>0.9904357297528904</v>
      </c>
      <c r="R24" s="42">
        <v>1516610280.6330726</v>
      </c>
      <c r="S24" s="43">
        <f t="shared" si="2"/>
        <v>0.72509517339021268</v>
      </c>
      <c r="T24" s="44" t="s">
        <v>77</v>
      </c>
      <c r="U24" s="44" t="s">
        <v>112</v>
      </c>
    </row>
    <row r="25" spans="1:21" s="30" customFormat="1" ht="52.5" customHeight="1" x14ac:dyDescent="0.2">
      <c r="A25" s="39" t="s">
        <v>79</v>
      </c>
      <c r="B25" s="40" t="s">
        <v>72</v>
      </c>
      <c r="C25" s="40" t="s">
        <v>31</v>
      </c>
      <c r="D25" s="40" t="s">
        <v>80</v>
      </c>
      <c r="E25" s="40"/>
      <c r="F25" s="40" t="s">
        <v>74</v>
      </c>
      <c r="G25" s="40" t="s">
        <v>113</v>
      </c>
      <c r="H25" s="41" t="s">
        <v>114</v>
      </c>
      <c r="I25" s="40">
        <v>3933585</v>
      </c>
      <c r="J25" s="40">
        <v>7024400</v>
      </c>
      <c r="K25" s="40">
        <v>0</v>
      </c>
      <c r="L25" s="40">
        <v>6616806.9999997616</v>
      </c>
      <c r="M25" s="40">
        <f t="shared" si="3"/>
        <v>10550391.999999762</v>
      </c>
      <c r="N25" s="42">
        <v>6864082.2293078825</v>
      </c>
      <c r="O25" s="43">
        <f t="shared" si="0"/>
        <v>0.65059973404855831</v>
      </c>
      <c r="P25" s="42">
        <v>6849072.7817620514</v>
      </c>
      <c r="Q25" s="43">
        <f t="shared" si="1"/>
        <v>0.64917709045902805</v>
      </c>
      <c r="R25" s="42">
        <v>2562069</v>
      </c>
      <c r="S25" s="43">
        <f t="shared" si="2"/>
        <v>0.24284111907880371</v>
      </c>
      <c r="T25" s="44" t="s">
        <v>77</v>
      </c>
      <c r="U25" s="44" t="s">
        <v>115</v>
      </c>
    </row>
    <row r="26" spans="1:21" s="30" customFormat="1" ht="52.5" customHeight="1" x14ac:dyDescent="0.2">
      <c r="A26" s="39" t="s">
        <v>79</v>
      </c>
      <c r="B26" s="40" t="s">
        <v>72</v>
      </c>
      <c r="C26" s="40" t="s">
        <v>30</v>
      </c>
      <c r="D26" s="40" t="s">
        <v>80</v>
      </c>
      <c r="E26" s="40" t="s">
        <v>116</v>
      </c>
      <c r="F26" s="39" t="s">
        <v>108</v>
      </c>
      <c r="G26" s="40" t="s">
        <v>117</v>
      </c>
      <c r="H26" s="41" t="s">
        <v>118</v>
      </c>
      <c r="I26" s="40">
        <v>1321195</v>
      </c>
      <c r="J26" s="40">
        <v>1404880</v>
      </c>
      <c r="K26" s="40">
        <v>0</v>
      </c>
      <c r="L26" s="40">
        <v>32612481</v>
      </c>
      <c r="M26" s="40">
        <f t="shared" si="3"/>
        <v>33933676</v>
      </c>
      <c r="N26" s="42">
        <v>592473</v>
      </c>
      <c r="O26" s="43">
        <f t="shared" si="0"/>
        <v>1.7459735278901115E-2</v>
      </c>
      <c r="P26" s="42">
        <v>592473</v>
      </c>
      <c r="Q26" s="43">
        <f t="shared" si="1"/>
        <v>1.7459735278901115E-2</v>
      </c>
      <c r="R26" s="42">
        <v>592473</v>
      </c>
      <c r="S26" s="43">
        <f t="shared" si="2"/>
        <v>1.7459735278901115E-2</v>
      </c>
      <c r="T26" s="44" t="s">
        <v>77</v>
      </c>
      <c r="U26" s="44" t="s">
        <v>115</v>
      </c>
    </row>
    <row r="27" spans="1:21" s="30" customFormat="1" ht="52.5" customHeight="1" x14ac:dyDescent="0.2">
      <c r="A27" s="39" t="s">
        <v>79</v>
      </c>
      <c r="B27" s="40" t="s">
        <v>72</v>
      </c>
      <c r="C27" s="40" t="s">
        <v>30</v>
      </c>
      <c r="D27" s="40" t="s">
        <v>80</v>
      </c>
      <c r="E27" s="40" t="s">
        <v>116</v>
      </c>
      <c r="F27" s="39" t="s">
        <v>108</v>
      </c>
      <c r="G27" s="40" t="s">
        <v>119</v>
      </c>
      <c r="H27" s="41" t="s">
        <v>120</v>
      </c>
      <c r="I27" s="40">
        <v>1981792.5</v>
      </c>
      <c r="J27" s="40">
        <v>2107320</v>
      </c>
      <c r="K27" s="40">
        <v>115013719</v>
      </c>
      <c r="L27" s="40">
        <v>783648336</v>
      </c>
      <c r="M27" s="40">
        <f t="shared" si="3"/>
        <v>900643847.5</v>
      </c>
      <c r="N27" s="42">
        <v>802336496.76633775</v>
      </c>
      <c r="O27" s="43">
        <f t="shared" si="0"/>
        <v>0.89084769633796645</v>
      </c>
      <c r="P27" s="42">
        <v>802336496.76633775</v>
      </c>
      <c r="Q27" s="43">
        <f t="shared" si="1"/>
        <v>0.89084769633796645</v>
      </c>
      <c r="R27" s="42">
        <v>123970414.85793947</v>
      </c>
      <c r="S27" s="43">
        <f t="shared" si="2"/>
        <v>0.1376464350498319</v>
      </c>
      <c r="T27" s="44" t="s">
        <v>77</v>
      </c>
      <c r="U27" s="44" t="s">
        <v>115</v>
      </c>
    </row>
    <row r="28" spans="1:21" s="30" customFormat="1" ht="52.5" customHeight="1" x14ac:dyDescent="0.2">
      <c r="A28" s="39" t="s">
        <v>79</v>
      </c>
      <c r="B28" s="40" t="s">
        <v>72</v>
      </c>
      <c r="C28" s="40" t="s">
        <v>30</v>
      </c>
      <c r="D28" s="40" t="s">
        <v>80</v>
      </c>
      <c r="E28" s="40" t="s">
        <v>116</v>
      </c>
      <c r="F28" s="39" t="s">
        <v>108</v>
      </c>
      <c r="G28" s="40" t="s">
        <v>121</v>
      </c>
      <c r="H28" s="41" t="s">
        <v>122</v>
      </c>
      <c r="I28" s="40">
        <v>2642390</v>
      </c>
      <c r="J28" s="40">
        <v>2809760</v>
      </c>
      <c r="K28" s="40">
        <v>0</v>
      </c>
      <c r="L28" s="40">
        <v>36901578</v>
      </c>
      <c r="M28" s="40">
        <f t="shared" si="3"/>
        <v>39543968</v>
      </c>
      <c r="N28" s="42">
        <v>2783547.9999999967</v>
      </c>
      <c r="O28" s="43">
        <f t="shared" si="0"/>
        <v>7.0391216177395161E-2</v>
      </c>
      <c r="P28" s="42">
        <v>2783548</v>
      </c>
      <c r="Q28" s="43">
        <f t="shared" si="1"/>
        <v>7.0391216177395244E-2</v>
      </c>
      <c r="R28" s="42">
        <v>2783548</v>
      </c>
      <c r="S28" s="43">
        <f t="shared" si="2"/>
        <v>7.0391216177395244E-2</v>
      </c>
      <c r="T28" s="44" t="s">
        <v>77</v>
      </c>
      <c r="U28" s="44" t="s">
        <v>115</v>
      </c>
    </row>
    <row r="29" spans="1:21" s="30" customFormat="1" ht="52.5" customHeight="1" x14ac:dyDescent="0.2">
      <c r="A29" s="39" t="s">
        <v>79</v>
      </c>
      <c r="B29" s="40" t="s">
        <v>72</v>
      </c>
      <c r="C29" s="40" t="s">
        <v>30</v>
      </c>
      <c r="D29" s="40" t="s">
        <v>80</v>
      </c>
      <c r="E29" s="40" t="s">
        <v>116</v>
      </c>
      <c r="F29" s="39" t="s">
        <v>108</v>
      </c>
      <c r="G29" s="40" t="s">
        <v>123</v>
      </c>
      <c r="H29" s="41" t="s">
        <v>124</v>
      </c>
      <c r="I29" s="40">
        <v>3302987.5</v>
      </c>
      <c r="J29" s="40">
        <v>3512200</v>
      </c>
      <c r="K29" s="40">
        <v>0</v>
      </c>
      <c r="L29" s="40">
        <v>241387714</v>
      </c>
      <c r="M29" s="40">
        <f t="shared" si="3"/>
        <v>244690701.5</v>
      </c>
      <c r="N29" s="42">
        <v>199119157.46898228</v>
      </c>
      <c r="O29" s="43">
        <f t="shared" si="0"/>
        <v>0.81375857868053181</v>
      </c>
      <c r="P29" s="42">
        <v>199119157.46898228</v>
      </c>
      <c r="Q29" s="43">
        <f t="shared" si="1"/>
        <v>0.81375857868053181</v>
      </c>
      <c r="R29" s="42">
        <v>1604935</v>
      </c>
      <c r="S29" s="43">
        <f t="shared" si="2"/>
        <v>6.5590355095696187E-3</v>
      </c>
      <c r="T29" s="44" t="s">
        <v>77</v>
      </c>
      <c r="U29" s="44" t="s">
        <v>115</v>
      </c>
    </row>
    <row r="30" spans="1:21" s="30" customFormat="1" ht="52.5" customHeight="1" x14ac:dyDescent="0.2">
      <c r="A30" s="39" t="s">
        <v>125</v>
      </c>
      <c r="B30" s="40" t="s">
        <v>72</v>
      </c>
      <c r="C30" s="40" t="s">
        <v>30</v>
      </c>
      <c r="D30" s="40" t="s">
        <v>80</v>
      </c>
      <c r="E30" s="40" t="s">
        <v>116</v>
      </c>
      <c r="F30" s="39" t="s">
        <v>108</v>
      </c>
      <c r="G30" s="40" t="s">
        <v>126</v>
      </c>
      <c r="H30" s="41" t="s">
        <v>127</v>
      </c>
      <c r="I30" s="40">
        <v>0</v>
      </c>
      <c r="J30" s="40">
        <v>0</v>
      </c>
      <c r="K30" s="40">
        <v>0</v>
      </c>
      <c r="L30" s="40">
        <v>2802850</v>
      </c>
      <c r="M30" s="40">
        <f t="shared" si="3"/>
        <v>2802850</v>
      </c>
      <c r="N30" s="42">
        <v>0</v>
      </c>
      <c r="O30" s="43">
        <f t="shared" si="0"/>
        <v>0</v>
      </c>
      <c r="P30" s="42">
        <v>0</v>
      </c>
      <c r="Q30" s="43">
        <f t="shared" si="1"/>
        <v>0</v>
      </c>
      <c r="R30" s="42">
        <v>0</v>
      </c>
      <c r="S30" s="43">
        <f t="shared" si="2"/>
        <v>0</v>
      </c>
      <c r="T30" s="44" t="s">
        <v>77</v>
      </c>
      <c r="U30" s="44" t="s">
        <v>115</v>
      </c>
    </row>
    <row r="31" spans="1:21" s="30" customFormat="1" ht="52.5" customHeight="1" x14ac:dyDescent="0.2">
      <c r="A31" s="39" t="s">
        <v>79</v>
      </c>
      <c r="B31" s="40" t="s">
        <v>72</v>
      </c>
      <c r="C31" s="40" t="s">
        <v>30</v>
      </c>
      <c r="D31" s="40" t="s">
        <v>80</v>
      </c>
      <c r="E31" s="40" t="s">
        <v>116</v>
      </c>
      <c r="F31" s="39" t="s">
        <v>108</v>
      </c>
      <c r="G31" s="40" t="s">
        <v>128</v>
      </c>
      <c r="H31" s="41" t="s">
        <v>129</v>
      </c>
      <c r="I31" s="40">
        <v>0</v>
      </c>
      <c r="J31" s="40">
        <v>0</v>
      </c>
      <c r="K31" s="40">
        <v>0</v>
      </c>
      <c r="L31" s="40">
        <v>131684000</v>
      </c>
      <c r="M31" s="40">
        <f t="shared" si="3"/>
        <v>131684000</v>
      </c>
      <c r="N31" s="42">
        <v>116580000</v>
      </c>
      <c r="O31" s="43">
        <f t="shared" si="0"/>
        <v>0.88530117554144772</v>
      </c>
      <c r="P31" s="42">
        <v>116580000</v>
      </c>
      <c r="Q31" s="43">
        <f t="shared" si="1"/>
        <v>0.88530117554144772</v>
      </c>
      <c r="R31" s="42">
        <v>116580000</v>
      </c>
      <c r="S31" s="43">
        <f t="shared" si="2"/>
        <v>0.88530117554144772</v>
      </c>
      <c r="T31" s="44" t="s">
        <v>77</v>
      </c>
      <c r="U31" s="44" t="s">
        <v>115</v>
      </c>
    </row>
    <row r="32" spans="1:21" s="30" customFormat="1" ht="52.5" customHeight="1" x14ac:dyDescent="0.2">
      <c r="A32" s="39" t="s">
        <v>79</v>
      </c>
      <c r="B32" s="40" t="s">
        <v>72</v>
      </c>
      <c r="C32" s="40" t="s">
        <v>30</v>
      </c>
      <c r="D32" s="40" t="s">
        <v>80</v>
      </c>
      <c r="E32" s="40" t="s">
        <v>116</v>
      </c>
      <c r="F32" s="39" t="s">
        <v>108</v>
      </c>
      <c r="G32" s="40" t="s">
        <v>130</v>
      </c>
      <c r="H32" s="41" t="s">
        <v>131</v>
      </c>
      <c r="I32" s="40">
        <v>0</v>
      </c>
      <c r="J32" s="40">
        <v>0</v>
      </c>
      <c r="K32" s="40">
        <v>0</v>
      </c>
      <c r="L32" s="40">
        <v>27347328</v>
      </c>
      <c r="M32" s="40">
        <f t="shared" si="3"/>
        <v>27347328</v>
      </c>
      <c r="N32" s="42">
        <v>636127.32871087012</v>
      </c>
      <c r="O32" s="43">
        <f t="shared" si="0"/>
        <v>2.3261041397202319E-2</v>
      </c>
      <c r="P32" s="42">
        <v>636127.32871087012</v>
      </c>
      <c r="Q32" s="43">
        <f t="shared" si="1"/>
        <v>2.3261041397202319E-2</v>
      </c>
      <c r="R32" s="42">
        <v>636127.32871087012</v>
      </c>
      <c r="S32" s="43">
        <f t="shared" si="2"/>
        <v>2.3261041397202319E-2</v>
      </c>
      <c r="T32" s="44" t="s">
        <v>77</v>
      </c>
      <c r="U32" s="44" t="s">
        <v>115</v>
      </c>
    </row>
    <row r="33" spans="1:21" s="30" customFormat="1" ht="52.5" customHeight="1" x14ac:dyDescent="0.2">
      <c r="A33" s="39" t="s">
        <v>79</v>
      </c>
      <c r="B33" s="40" t="s">
        <v>72</v>
      </c>
      <c r="C33" s="40" t="s">
        <v>30</v>
      </c>
      <c r="D33" s="40" t="s">
        <v>80</v>
      </c>
      <c r="E33" s="40" t="s">
        <v>116</v>
      </c>
      <c r="F33" s="39" t="s">
        <v>108</v>
      </c>
      <c r="G33" s="40" t="s">
        <v>132</v>
      </c>
      <c r="H33" s="41" t="s">
        <v>133</v>
      </c>
      <c r="I33" s="40">
        <v>0</v>
      </c>
      <c r="J33" s="40">
        <v>0</v>
      </c>
      <c r="K33" s="40">
        <v>0</v>
      </c>
      <c r="L33" s="40">
        <v>1408156</v>
      </c>
      <c r="M33" s="40">
        <f t="shared" si="3"/>
        <v>1408156</v>
      </c>
      <c r="N33" s="42">
        <v>0</v>
      </c>
      <c r="O33" s="43">
        <f t="shared" si="0"/>
        <v>0</v>
      </c>
      <c r="P33" s="42">
        <v>0</v>
      </c>
      <c r="Q33" s="43">
        <f t="shared" si="1"/>
        <v>0</v>
      </c>
      <c r="R33" s="42">
        <v>0</v>
      </c>
      <c r="S33" s="43">
        <f t="shared" si="2"/>
        <v>0</v>
      </c>
      <c r="T33" s="44" t="s">
        <v>77</v>
      </c>
      <c r="U33" s="44" t="s">
        <v>115</v>
      </c>
    </row>
    <row r="34" spans="1:21" s="30" customFormat="1" ht="52.5" customHeight="1" x14ac:dyDescent="0.2">
      <c r="A34" s="39" t="s">
        <v>79</v>
      </c>
      <c r="B34" s="40" t="s">
        <v>72</v>
      </c>
      <c r="C34" s="40" t="s">
        <v>30</v>
      </c>
      <c r="D34" s="40" t="s">
        <v>80</v>
      </c>
      <c r="E34" s="40" t="s">
        <v>116</v>
      </c>
      <c r="F34" s="39" t="s">
        <v>108</v>
      </c>
      <c r="G34" s="40" t="s">
        <v>134</v>
      </c>
      <c r="H34" s="41" t="s">
        <v>135</v>
      </c>
      <c r="I34" s="40">
        <v>1225075.5</v>
      </c>
      <c r="J34" s="40">
        <v>2107320</v>
      </c>
      <c r="K34" s="40">
        <v>0</v>
      </c>
      <c r="L34" s="40">
        <v>19942540</v>
      </c>
      <c r="M34" s="40">
        <f t="shared" si="3"/>
        <v>21167615.5</v>
      </c>
      <c r="N34" s="42">
        <v>17742722.418240491</v>
      </c>
      <c r="O34" s="43">
        <f t="shared" si="0"/>
        <v>0.83820128054765974</v>
      </c>
      <c r="P34" s="42">
        <v>17742722.418240491</v>
      </c>
      <c r="Q34" s="43">
        <f t="shared" si="1"/>
        <v>0.83820128054765974</v>
      </c>
      <c r="R34" s="42">
        <v>115399.41237911907</v>
      </c>
      <c r="S34" s="43">
        <f t="shared" si="2"/>
        <v>5.451696360372715E-3</v>
      </c>
      <c r="T34" s="44" t="s">
        <v>77</v>
      </c>
      <c r="U34" s="44" t="s">
        <v>115</v>
      </c>
    </row>
    <row r="35" spans="1:21" s="30" customFormat="1" ht="52.5" customHeight="1" x14ac:dyDescent="0.2">
      <c r="A35" s="39" t="s">
        <v>79</v>
      </c>
      <c r="B35" s="40" t="s">
        <v>72</v>
      </c>
      <c r="C35" s="40" t="s">
        <v>30</v>
      </c>
      <c r="D35" s="40" t="s">
        <v>80</v>
      </c>
      <c r="E35" s="40" t="s">
        <v>116</v>
      </c>
      <c r="F35" s="39" t="s">
        <v>108</v>
      </c>
      <c r="G35" s="40" t="s">
        <v>136</v>
      </c>
      <c r="H35" s="41" t="s">
        <v>137</v>
      </c>
      <c r="I35" s="40">
        <v>35080653.068750001</v>
      </c>
      <c r="J35" s="40">
        <v>26816680</v>
      </c>
      <c r="K35" s="40">
        <v>164500334</v>
      </c>
      <c r="L35" s="40">
        <v>2499068529.6333299</v>
      </c>
      <c r="M35" s="40">
        <f t="shared" si="3"/>
        <v>2698649516.7020798</v>
      </c>
      <c r="N35" s="42">
        <v>1800410909.6627531</v>
      </c>
      <c r="O35" s="43">
        <f t="shared" si="0"/>
        <v>0.66715255112600502</v>
      </c>
      <c r="P35" s="42">
        <v>1800410909.6627531</v>
      </c>
      <c r="Q35" s="43">
        <f t="shared" si="1"/>
        <v>0.66715255112600502</v>
      </c>
      <c r="R35" s="42">
        <v>985272289.21802783</v>
      </c>
      <c r="S35" s="43">
        <f t="shared" si="2"/>
        <v>0.36509827716423615</v>
      </c>
      <c r="T35" s="44" t="s">
        <v>77</v>
      </c>
      <c r="U35" s="44" t="s">
        <v>115</v>
      </c>
    </row>
    <row r="36" spans="1:21" s="30" customFormat="1" ht="52.5" customHeight="1" x14ac:dyDescent="0.2">
      <c r="A36" s="39" t="s">
        <v>79</v>
      </c>
      <c r="B36" s="40" t="s">
        <v>72</v>
      </c>
      <c r="C36" s="40" t="s">
        <v>30</v>
      </c>
      <c r="D36" s="40" t="s">
        <v>80</v>
      </c>
      <c r="E36" s="40" t="s">
        <v>116</v>
      </c>
      <c r="F36" s="39" t="s">
        <v>108</v>
      </c>
      <c r="G36" s="40" t="s">
        <v>138</v>
      </c>
      <c r="H36" s="41" t="s">
        <v>139</v>
      </c>
      <c r="I36" s="40">
        <v>3302987.5</v>
      </c>
      <c r="J36" s="40">
        <v>3512200</v>
      </c>
      <c r="K36" s="40">
        <v>56141711.5</v>
      </c>
      <c r="L36" s="40">
        <v>26972596</v>
      </c>
      <c r="M36" s="40">
        <f t="shared" si="3"/>
        <v>86417295</v>
      </c>
      <c r="N36" s="42">
        <v>78428357.031014159</v>
      </c>
      <c r="O36" s="43">
        <f t="shared" si="0"/>
        <v>0.90755394543435042</v>
      </c>
      <c r="P36" s="42">
        <v>78428357.031014159</v>
      </c>
      <c r="Q36" s="43">
        <f t="shared" si="1"/>
        <v>0.90755394543435042</v>
      </c>
      <c r="R36" s="42">
        <v>66120467</v>
      </c>
      <c r="S36" s="43">
        <f t="shared" si="2"/>
        <v>0.76513002403049069</v>
      </c>
      <c r="T36" s="44" t="s">
        <v>77</v>
      </c>
      <c r="U36" s="44" t="s">
        <v>115</v>
      </c>
    </row>
    <row r="37" spans="1:21" s="30" customFormat="1" ht="52.5" customHeight="1" x14ac:dyDescent="0.2">
      <c r="A37" s="39" t="s">
        <v>79</v>
      </c>
      <c r="B37" s="40" t="s">
        <v>72</v>
      </c>
      <c r="C37" s="40" t="s">
        <v>30</v>
      </c>
      <c r="D37" s="40" t="s">
        <v>80</v>
      </c>
      <c r="E37" s="40"/>
      <c r="F37" s="40" t="s">
        <v>74</v>
      </c>
      <c r="G37" s="40" t="s">
        <v>140</v>
      </c>
      <c r="H37" s="41" t="s">
        <v>141</v>
      </c>
      <c r="I37" s="40">
        <v>0</v>
      </c>
      <c r="J37" s="40">
        <v>0</v>
      </c>
      <c r="K37" s="40">
        <v>0</v>
      </c>
      <c r="L37" s="40">
        <v>36482952.210000001</v>
      </c>
      <c r="M37" s="40">
        <f t="shared" si="3"/>
        <v>36482952.210000001</v>
      </c>
      <c r="N37" s="42">
        <v>27810093.75738119</v>
      </c>
      <c r="O37" s="43">
        <f t="shared" si="0"/>
        <v>0.762276407822019</v>
      </c>
      <c r="P37" s="42">
        <v>16129854.383651501</v>
      </c>
      <c r="Q37" s="43">
        <f t="shared" si="1"/>
        <v>0.44212031665656426</v>
      </c>
      <c r="R37" s="42">
        <v>16129854.383651499</v>
      </c>
      <c r="S37" s="43">
        <f t="shared" si="2"/>
        <v>0.44212031665656421</v>
      </c>
      <c r="T37" s="44" t="s">
        <v>77</v>
      </c>
      <c r="U37" s="44" t="s">
        <v>115</v>
      </c>
    </row>
    <row r="38" spans="1:21" s="30" customFormat="1" ht="52.5" customHeight="1" x14ac:dyDescent="0.2">
      <c r="A38" s="39" t="s">
        <v>79</v>
      </c>
      <c r="B38" s="40" t="s">
        <v>72</v>
      </c>
      <c r="C38" s="40" t="s">
        <v>30</v>
      </c>
      <c r="D38" s="40" t="s">
        <v>80</v>
      </c>
      <c r="E38" s="40" t="s">
        <v>142</v>
      </c>
      <c r="F38" s="39" t="s">
        <v>108</v>
      </c>
      <c r="G38" s="40" t="s">
        <v>143</v>
      </c>
      <c r="H38" s="41" t="s">
        <v>144</v>
      </c>
      <c r="I38" s="40">
        <v>0</v>
      </c>
      <c r="J38" s="40">
        <v>0</v>
      </c>
      <c r="K38" s="40">
        <v>0</v>
      </c>
      <c r="L38" s="40">
        <v>457432859</v>
      </c>
      <c r="M38" s="40">
        <f t="shared" si="3"/>
        <v>457432859</v>
      </c>
      <c r="N38" s="42">
        <v>407335491.43849349</v>
      </c>
      <c r="O38" s="43">
        <f t="shared" si="0"/>
        <v>0.89048148471225919</v>
      </c>
      <c r="P38" s="42">
        <v>407335491.43849349</v>
      </c>
      <c r="Q38" s="43">
        <f t="shared" si="1"/>
        <v>0.89048148471225919</v>
      </c>
      <c r="R38" s="42">
        <v>0</v>
      </c>
      <c r="S38" s="43">
        <f t="shared" si="2"/>
        <v>0</v>
      </c>
      <c r="T38" s="44" t="s">
        <v>77</v>
      </c>
      <c r="U38" s="44" t="s">
        <v>115</v>
      </c>
    </row>
    <row r="39" spans="1:21" s="30" customFormat="1" ht="52.5" customHeight="1" x14ac:dyDescent="0.2">
      <c r="A39" s="39" t="s">
        <v>79</v>
      </c>
      <c r="B39" s="40" t="s">
        <v>72</v>
      </c>
      <c r="C39" s="40" t="s">
        <v>30</v>
      </c>
      <c r="D39" s="40" t="s">
        <v>80</v>
      </c>
      <c r="E39" s="40" t="s">
        <v>142</v>
      </c>
      <c r="F39" s="39" t="s">
        <v>108</v>
      </c>
      <c r="G39" s="40" t="s">
        <v>145</v>
      </c>
      <c r="H39" s="41" t="s">
        <v>146</v>
      </c>
      <c r="I39" s="40">
        <v>1321195</v>
      </c>
      <c r="J39" s="40">
        <v>1404880</v>
      </c>
      <c r="K39" s="40">
        <v>0</v>
      </c>
      <c r="L39" s="40">
        <v>86967863</v>
      </c>
      <c r="M39" s="40">
        <f t="shared" si="3"/>
        <v>88289058</v>
      </c>
      <c r="N39" s="42">
        <v>76109091.304176256</v>
      </c>
      <c r="O39" s="43">
        <f t="shared" si="0"/>
        <v>0.86204443708274991</v>
      </c>
      <c r="P39" s="42">
        <v>75243513.679819509</v>
      </c>
      <c r="Q39" s="43">
        <f t="shared" si="1"/>
        <v>0.852240531095252</v>
      </c>
      <c r="R39" s="42">
        <v>0</v>
      </c>
      <c r="S39" s="43">
        <f t="shared" si="2"/>
        <v>0</v>
      </c>
      <c r="T39" s="44" t="s">
        <v>77</v>
      </c>
      <c r="U39" s="44" t="s">
        <v>115</v>
      </c>
    </row>
    <row r="40" spans="1:21" s="30" customFormat="1" ht="52.5" customHeight="1" x14ac:dyDescent="0.2">
      <c r="A40" s="39" t="s">
        <v>79</v>
      </c>
      <c r="B40" s="40" t="s">
        <v>72</v>
      </c>
      <c r="C40" s="40" t="s">
        <v>147</v>
      </c>
      <c r="D40" s="40" t="s">
        <v>80</v>
      </c>
      <c r="E40" s="40" t="s">
        <v>148</v>
      </c>
      <c r="F40" s="40" t="s">
        <v>108</v>
      </c>
      <c r="G40" s="40" t="s">
        <v>149</v>
      </c>
      <c r="H40" s="41" t="s">
        <v>150</v>
      </c>
      <c r="I40" s="40">
        <v>0</v>
      </c>
      <c r="J40" s="40">
        <v>0</v>
      </c>
      <c r="K40" s="40">
        <v>0</v>
      </c>
      <c r="L40" s="40">
        <v>0</v>
      </c>
      <c r="M40" s="40">
        <f t="shared" si="3"/>
        <v>0</v>
      </c>
      <c r="N40" s="42">
        <v>12092093.891085852</v>
      </c>
      <c r="O40" s="43" t="e">
        <f t="shared" si="0"/>
        <v>#DIV/0!</v>
      </c>
      <c r="P40" s="42">
        <v>12092093.891085852</v>
      </c>
      <c r="Q40" s="43" t="e">
        <f t="shared" si="1"/>
        <v>#DIV/0!</v>
      </c>
      <c r="R40" s="42">
        <v>0</v>
      </c>
      <c r="S40" s="43" t="e">
        <f t="shared" si="2"/>
        <v>#DIV/0!</v>
      </c>
      <c r="T40" s="44" t="s">
        <v>77</v>
      </c>
      <c r="U40" s="44" t="s">
        <v>115</v>
      </c>
    </row>
    <row r="41" spans="1:21" s="30" customFormat="1" ht="52.5" customHeight="1" x14ac:dyDescent="0.2">
      <c r="A41" s="39" t="s">
        <v>79</v>
      </c>
      <c r="B41" s="40" t="s">
        <v>72</v>
      </c>
      <c r="C41" s="40" t="s">
        <v>147</v>
      </c>
      <c r="D41" s="40" t="s">
        <v>80</v>
      </c>
      <c r="E41" s="40"/>
      <c r="F41" s="40" t="s">
        <v>74</v>
      </c>
      <c r="G41" s="40" t="s">
        <v>151</v>
      </c>
      <c r="H41" s="41" t="s">
        <v>152</v>
      </c>
      <c r="I41" s="40">
        <v>0</v>
      </c>
      <c r="J41" s="40">
        <v>0</v>
      </c>
      <c r="K41" s="40">
        <v>83741105</v>
      </c>
      <c r="L41" s="40">
        <v>0</v>
      </c>
      <c r="M41" s="40">
        <f t="shared" si="3"/>
        <v>83741105</v>
      </c>
      <c r="N41" s="42">
        <v>83741105</v>
      </c>
      <c r="O41" s="43">
        <f t="shared" ref="O41:O72" si="4">+N41/M41</f>
        <v>1</v>
      </c>
      <c r="P41" s="42">
        <v>83741105</v>
      </c>
      <c r="Q41" s="43">
        <f t="shared" ref="Q41:Q72" si="5">+P41/M41</f>
        <v>1</v>
      </c>
      <c r="R41" s="42">
        <v>83741105</v>
      </c>
      <c r="S41" s="43">
        <f t="shared" ref="S41:S72" si="6">+R41/M41</f>
        <v>1</v>
      </c>
      <c r="T41" s="44" t="s">
        <v>77</v>
      </c>
      <c r="U41" s="44" t="s">
        <v>115</v>
      </c>
    </row>
    <row r="42" spans="1:21" s="30" customFormat="1" ht="52.5" customHeight="1" x14ac:dyDescent="0.2">
      <c r="A42" s="39" t="s">
        <v>79</v>
      </c>
      <c r="B42" s="40" t="s">
        <v>72</v>
      </c>
      <c r="C42" s="40" t="s">
        <v>33</v>
      </c>
      <c r="D42" s="40" t="s">
        <v>80</v>
      </c>
      <c r="E42" s="40" t="s">
        <v>153</v>
      </c>
      <c r="F42" s="40" t="s">
        <v>108</v>
      </c>
      <c r="G42" s="40" t="s">
        <v>154</v>
      </c>
      <c r="H42" s="41" t="s">
        <v>155</v>
      </c>
      <c r="I42" s="40">
        <v>0</v>
      </c>
      <c r="J42" s="40">
        <v>0</v>
      </c>
      <c r="K42" s="40">
        <v>0</v>
      </c>
      <c r="L42" s="40">
        <v>268099781.85229689</v>
      </c>
      <c r="M42" s="40">
        <f t="shared" si="3"/>
        <v>268099781.85229689</v>
      </c>
      <c r="N42" s="42">
        <v>192603968.64193746</v>
      </c>
      <c r="O42" s="43">
        <f t="shared" si="4"/>
        <v>0.71840404834065841</v>
      </c>
      <c r="P42" s="42">
        <v>192603968.64193746</v>
      </c>
      <c r="Q42" s="43">
        <f t="shared" si="5"/>
        <v>0.71840404834065841</v>
      </c>
      <c r="R42" s="42">
        <v>140322950.69999999</v>
      </c>
      <c r="S42" s="43">
        <f t="shared" si="6"/>
        <v>0.52339822781843048</v>
      </c>
      <c r="T42" s="44" t="s">
        <v>77</v>
      </c>
      <c r="U42" s="44" t="s">
        <v>115</v>
      </c>
    </row>
    <row r="43" spans="1:21" s="30" customFormat="1" ht="52.5" customHeight="1" x14ac:dyDescent="0.2">
      <c r="A43" s="39" t="s">
        <v>79</v>
      </c>
      <c r="B43" s="40" t="s">
        <v>72</v>
      </c>
      <c r="C43" s="40" t="s">
        <v>33</v>
      </c>
      <c r="D43" s="40" t="s">
        <v>80</v>
      </c>
      <c r="E43" s="40" t="s">
        <v>153</v>
      </c>
      <c r="F43" s="40" t="s">
        <v>108</v>
      </c>
      <c r="G43" s="40" t="s">
        <v>156</v>
      </c>
      <c r="H43" s="41" t="s">
        <v>157</v>
      </c>
      <c r="I43" s="40">
        <v>0</v>
      </c>
      <c r="J43" s="40">
        <v>0</v>
      </c>
      <c r="K43" s="40">
        <v>0</v>
      </c>
      <c r="L43" s="40">
        <v>75529342</v>
      </c>
      <c r="M43" s="40">
        <f t="shared" si="3"/>
        <v>75529342</v>
      </c>
      <c r="N43" s="42">
        <v>16500000</v>
      </c>
      <c r="O43" s="43">
        <f t="shared" si="4"/>
        <v>0.21845814570978256</v>
      </c>
      <c r="P43" s="42">
        <v>16500000</v>
      </c>
      <c r="Q43" s="43">
        <f t="shared" si="5"/>
        <v>0.21845814570978256</v>
      </c>
      <c r="R43" s="42">
        <v>16500000</v>
      </c>
      <c r="S43" s="43">
        <f t="shared" si="6"/>
        <v>0.21845814570978256</v>
      </c>
      <c r="T43" s="44" t="s">
        <v>77</v>
      </c>
      <c r="U43" s="44" t="s">
        <v>115</v>
      </c>
    </row>
    <row r="44" spans="1:21" s="30" customFormat="1" ht="52.5" customHeight="1" x14ac:dyDescent="0.2">
      <c r="A44" s="39" t="s">
        <v>79</v>
      </c>
      <c r="B44" s="40" t="s">
        <v>72</v>
      </c>
      <c r="C44" s="40" t="s">
        <v>33</v>
      </c>
      <c r="D44" s="40" t="s">
        <v>80</v>
      </c>
      <c r="E44" s="40"/>
      <c r="F44" s="40" t="s">
        <v>74</v>
      </c>
      <c r="G44" s="40" t="s">
        <v>158</v>
      </c>
      <c r="H44" s="41" t="s">
        <v>159</v>
      </c>
      <c r="I44" s="40">
        <v>14755981.5</v>
      </c>
      <c r="J44" s="40">
        <v>9131720</v>
      </c>
      <c r="K44" s="40">
        <v>547183738.14770305</v>
      </c>
      <c r="L44" s="40">
        <v>0</v>
      </c>
      <c r="M44" s="40">
        <f t="shared" si="3"/>
        <v>561939719.64770305</v>
      </c>
      <c r="N44" s="42">
        <v>561939719.64770305</v>
      </c>
      <c r="O44" s="43">
        <f t="shared" si="4"/>
        <v>1</v>
      </c>
      <c r="P44" s="42">
        <v>562870926</v>
      </c>
      <c r="Q44" s="43">
        <f t="shared" si="5"/>
        <v>1.0016571285490921</v>
      </c>
      <c r="R44" s="42">
        <v>542893326</v>
      </c>
      <c r="S44" s="43">
        <f t="shared" si="6"/>
        <v>0.96610598435781725</v>
      </c>
      <c r="T44" s="44" t="s">
        <v>77</v>
      </c>
      <c r="U44" s="44" t="s">
        <v>115</v>
      </c>
    </row>
    <row r="45" spans="1:21" s="30" customFormat="1" ht="52.5" customHeight="1" x14ac:dyDescent="0.2">
      <c r="A45" s="39" t="s">
        <v>79</v>
      </c>
      <c r="B45" s="40" t="s">
        <v>72</v>
      </c>
      <c r="C45" s="40" t="s">
        <v>33</v>
      </c>
      <c r="D45" s="40" t="s">
        <v>80</v>
      </c>
      <c r="E45" s="40"/>
      <c r="F45" s="40" t="s">
        <v>74</v>
      </c>
      <c r="G45" s="40" t="s">
        <v>160</v>
      </c>
      <c r="H45" s="41" t="s">
        <v>161</v>
      </c>
      <c r="I45" s="40">
        <v>0</v>
      </c>
      <c r="J45" s="40">
        <v>0</v>
      </c>
      <c r="K45" s="40">
        <v>124860000</v>
      </c>
      <c r="L45" s="40">
        <v>59140000</v>
      </c>
      <c r="M45" s="40">
        <f t="shared" si="3"/>
        <v>184000000</v>
      </c>
      <c r="N45" s="42">
        <v>171628652.2426188</v>
      </c>
      <c r="O45" s="43">
        <f t="shared" si="4"/>
        <v>0.9327644143620587</v>
      </c>
      <c r="P45" s="42">
        <v>156583163.50634849</v>
      </c>
      <c r="Q45" s="43">
        <f t="shared" si="5"/>
        <v>0.85099545383885045</v>
      </c>
      <c r="R45" s="42">
        <v>156583163.50634849</v>
      </c>
      <c r="S45" s="43">
        <f t="shared" si="6"/>
        <v>0.85099545383885045</v>
      </c>
      <c r="T45" s="44" t="s">
        <v>77</v>
      </c>
      <c r="U45" s="44" t="s">
        <v>115</v>
      </c>
    </row>
    <row r="46" spans="1:21" s="30" customFormat="1" ht="52.5" customHeight="1" x14ac:dyDescent="0.2">
      <c r="A46" s="39" t="s">
        <v>79</v>
      </c>
      <c r="B46" s="40" t="s">
        <v>162</v>
      </c>
      <c r="C46" s="40" t="s">
        <v>44</v>
      </c>
      <c r="D46" s="40" t="s">
        <v>163</v>
      </c>
      <c r="E46" s="40"/>
      <c r="F46" s="40" t="s">
        <v>74</v>
      </c>
      <c r="G46" s="40" t="s">
        <v>164</v>
      </c>
      <c r="H46" s="41" t="s">
        <v>165</v>
      </c>
      <c r="I46" s="40">
        <v>0</v>
      </c>
      <c r="J46" s="40">
        <v>0</v>
      </c>
      <c r="K46" s="40">
        <v>0</v>
      </c>
      <c r="L46" s="40">
        <v>540702000</v>
      </c>
      <c r="M46" s="40">
        <f t="shared" si="3"/>
        <v>540702000</v>
      </c>
      <c r="N46" s="42">
        <v>0</v>
      </c>
      <c r="O46" s="43">
        <f t="shared" si="4"/>
        <v>0</v>
      </c>
      <c r="P46" s="42">
        <v>0</v>
      </c>
      <c r="Q46" s="43">
        <f t="shared" si="5"/>
        <v>0</v>
      </c>
      <c r="R46" s="42">
        <v>0</v>
      </c>
      <c r="S46" s="43">
        <f t="shared" si="6"/>
        <v>0</v>
      </c>
      <c r="T46" s="44" t="s">
        <v>77</v>
      </c>
      <c r="U46" s="44" t="s">
        <v>166</v>
      </c>
    </row>
    <row r="47" spans="1:21" s="30" customFormat="1" ht="52.5" customHeight="1" x14ac:dyDescent="0.2">
      <c r="A47" s="39" t="s">
        <v>79</v>
      </c>
      <c r="B47" s="40" t="s">
        <v>72</v>
      </c>
      <c r="C47" s="40" t="s">
        <v>39</v>
      </c>
      <c r="D47" s="40" t="s">
        <v>80</v>
      </c>
      <c r="E47" s="40" t="s">
        <v>167</v>
      </c>
      <c r="F47" s="40" t="s">
        <v>108</v>
      </c>
      <c r="G47" s="40" t="s">
        <v>168</v>
      </c>
      <c r="H47" s="41" t="s">
        <v>169</v>
      </c>
      <c r="I47" s="40">
        <v>19064818</v>
      </c>
      <c r="J47" s="40">
        <v>29750396.766662598</v>
      </c>
      <c r="K47" s="40">
        <v>37402506</v>
      </c>
      <c r="L47" s="40">
        <v>0</v>
      </c>
      <c r="M47" s="40">
        <f t="shared" si="3"/>
        <v>56467324</v>
      </c>
      <c r="N47" s="42">
        <v>52638194</v>
      </c>
      <c r="O47" s="43">
        <f t="shared" si="4"/>
        <v>0.9321885698001201</v>
      </c>
      <c r="P47" s="42">
        <v>52638194</v>
      </c>
      <c r="Q47" s="43">
        <f t="shared" si="5"/>
        <v>0.9321885698001201</v>
      </c>
      <c r="R47" s="42">
        <v>51861288</v>
      </c>
      <c r="S47" s="43">
        <f t="shared" si="6"/>
        <v>0.91843006408449601</v>
      </c>
      <c r="T47" s="44" t="s">
        <v>77</v>
      </c>
      <c r="U47" s="44" t="s">
        <v>170</v>
      </c>
    </row>
    <row r="48" spans="1:21" s="30" customFormat="1" ht="52.5" customHeight="1" x14ac:dyDescent="0.2">
      <c r="A48" s="39" t="s">
        <v>79</v>
      </c>
      <c r="B48" s="40" t="s">
        <v>72</v>
      </c>
      <c r="C48" s="40" t="s">
        <v>39</v>
      </c>
      <c r="D48" s="40" t="s">
        <v>80</v>
      </c>
      <c r="E48" s="40"/>
      <c r="F48" s="40" t="s">
        <v>74</v>
      </c>
      <c r="G48" s="40" t="s">
        <v>171</v>
      </c>
      <c r="H48" s="41" t="s">
        <v>172</v>
      </c>
      <c r="I48" s="40">
        <v>42725993.0625</v>
      </c>
      <c r="J48" s="40">
        <v>40080400</v>
      </c>
      <c r="K48" s="40">
        <v>0</v>
      </c>
      <c r="L48" s="40">
        <v>0</v>
      </c>
      <c r="M48" s="40">
        <f t="shared" si="3"/>
        <v>42725993.0625</v>
      </c>
      <c r="N48" s="42">
        <v>17395012</v>
      </c>
      <c r="O48" s="43">
        <f t="shared" si="4"/>
        <v>0.40712949549363092</v>
      </c>
      <c r="P48" s="42">
        <v>17395012</v>
      </c>
      <c r="Q48" s="43">
        <f t="shared" si="5"/>
        <v>0.40712949549363092</v>
      </c>
      <c r="R48" s="42">
        <v>17395012</v>
      </c>
      <c r="S48" s="43">
        <f t="shared" si="6"/>
        <v>0.40712949549363092</v>
      </c>
      <c r="T48" s="44" t="s">
        <v>77</v>
      </c>
      <c r="U48" s="44" t="s">
        <v>170</v>
      </c>
    </row>
    <row r="49" spans="1:21" s="30" customFormat="1" ht="52.5" customHeight="1" x14ac:dyDescent="0.2">
      <c r="A49" s="39" t="s">
        <v>79</v>
      </c>
      <c r="B49" s="40" t="s">
        <v>72</v>
      </c>
      <c r="C49" s="40" t="s">
        <v>39</v>
      </c>
      <c r="D49" s="40" t="s">
        <v>80</v>
      </c>
      <c r="E49" s="40"/>
      <c r="F49" s="40" t="s">
        <v>74</v>
      </c>
      <c r="G49" s="40" t="s">
        <v>173</v>
      </c>
      <c r="H49" s="41" t="s">
        <v>174</v>
      </c>
      <c r="I49" s="40">
        <v>57368124</v>
      </c>
      <c r="J49" s="40">
        <v>68281300</v>
      </c>
      <c r="K49" s="40">
        <v>0</v>
      </c>
      <c r="L49" s="40">
        <v>103272508.75</v>
      </c>
      <c r="M49" s="40">
        <f t="shared" si="3"/>
        <v>160640632.75</v>
      </c>
      <c r="N49" s="42">
        <v>70413404.069999993</v>
      </c>
      <c r="O49" s="43">
        <f t="shared" si="4"/>
        <v>0.43832872707605786</v>
      </c>
      <c r="P49" s="42">
        <v>70413404.069999993</v>
      </c>
      <c r="Q49" s="43">
        <f t="shared" si="5"/>
        <v>0.43832872707605786</v>
      </c>
      <c r="R49" s="42">
        <v>32766812</v>
      </c>
      <c r="S49" s="43">
        <f t="shared" si="6"/>
        <v>0.20397586487967814</v>
      </c>
      <c r="T49" s="44" t="s">
        <v>77</v>
      </c>
      <c r="U49" s="44" t="s">
        <v>170</v>
      </c>
    </row>
    <row r="50" spans="1:21" s="30" customFormat="1" ht="52.5" customHeight="1" x14ac:dyDescent="0.2">
      <c r="A50" s="39" t="s">
        <v>79</v>
      </c>
      <c r="B50" s="40" t="s">
        <v>72</v>
      </c>
      <c r="C50" s="40" t="s">
        <v>39</v>
      </c>
      <c r="D50" s="40" t="s">
        <v>80</v>
      </c>
      <c r="E50" s="40"/>
      <c r="F50" s="40" t="s">
        <v>74</v>
      </c>
      <c r="G50" s="40" t="s">
        <v>175</v>
      </c>
      <c r="H50" s="41" t="s">
        <v>176</v>
      </c>
      <c r="I50" s="40">
        <v>65339406</v>
      </c>
      <c r="J50" s="40">
        <v>90284200</v>
      </c>
      <c r="K50" s="40">
        <v>0</v>
      </c>
      <c r="L50" s="40">
        <v>0</v>
      </c>
      <c r="M50" s="40">
        <f t="shared" si="3"/>
        <v>65339406</v>
      </c>
      <c r="N50" s="42">
        <v>35789746</v>
      </c>
      <c r="O50" s="43">
        <f t="shared" si="4"/>
        <v>0.54775132176744923</v>
      </c>
      <c r="P50" s="42">
        <v>35789746</v>
      </c>
      <c r="Q50" s="43">
        <f t="shared" si="5"/>
        <v>0.54775132176744923</v>
      </c>
      <c r="R50" s="42">
        <v>35789746</v>
      </c>
      <c r="S50" s="43">
        <f t="shared" si="6"/>
        <v>0.54775132176744923</v>
      </c>
      <c r="T50" s="44" t="s">
        <v>77</v>
      </c>
      <c r="U50" s="44" t="s">
        <v>170</v>
      </c>
    </row>
    <row r="51" spans="1:21" s="30" customFormat="1" ht="52.5" customHeight="1" x14ac:dyDescent="0.2">
      <c r="A51" s="39" t="s">
        <v>79</v>
      </c>
      <c r="B51" s="40" t="s">
        <v>72</v>
      </c>
      <c r="C51" s="40" t="s">
        <v>39</v>
      </c>
      <c r="D51" s="40" t="s">
        <v>80</v>
      </c>
      <c r="E51" s="40"/>
      <c r="F51" s="40" t="s">
        <v>74</v>
      </c>
      <c r="G51" s="40" t="s">
        <v>177</v>
      </c>
      <c r="H51" s="41" t="s">
        <v>178</v>
      </c>
      <c r="I51" s="40">
        <v>88676589.375</v>
      </c>
      <c r="J51" s="40">
        <v>112803600</v>
      </c>
      <c r="K51" s="40">
        <v>0</v>
      </c>
      <c r="L51" s="40">
        <v>0</v>
      </c>
      <c r="M51" s="40">
        <f t="shared" si="3"/>
        <v>88676589.375</v>
      </c>
      <c r="N51" s="42">
        <v>12279113</v>
      </c>
      <c r="O51" s="43">
        <f t="shared" si="4"/>
        <v>0.13847074054769373</v>
      </c>
      <c r="P51" s="42">
        <v>12279113</v>
      </c>
      <c r="Q51" s="43">
        <f t="shared" si="5"/>
        <v>0.13847074054769373</v>
      </c>
      <c r="R51" s="42">
        <v>12279113</v>
      </c>
      <c r="S51" s="43">
        <f t="shared" si="6"/>
        <v>0.13847074054769373</v>
      </c>
      <c r="T51" s="44" t="s">
        <v>77</v>
      </c>
      <c r="U51" s="44" t="s">
        <v>170</v>
      </c>
    </row>
    <row r="52" spans="1:21" s="30" customFormat="1" ht="52.5" customHeight="1" x14ac:dyDescent="0.2">
      <c r="A52" s="39" t="s">
        <v>79</v>
      </c>
      <c r="B52" s="40" t="s">
        <v>72</v>
      </c>
      <c r="C52" s="40" t="s">
        <v>30</v>
      </c>
      <c r="D52" s="40" t="s">
        <v>80</v>
      </c>
      <c r="E52" s="40"/>
      <c r="F52" s="40" t="s">
        <v>74</v>
      </c>
      <c r="G52" s="40" t="s">
        <v>179</v>
      </c>
      <c r="H52" s="41" t="s">
        <v>180</v>
      </c>
      <c r="I52" s="40">
        <v>37396869.85125</v>
      </c>
      <c r="J52" s="40">
        <v>22312800</v>
      </c>
      <c r="K52" s="40">
        <v>0</v>
      </c>
      <c r="L52" s="40">
        <v>0</v>
      </c>
      <c r="M52" s="40">
        <f t="shared" si="3"/>
        <v>37396869.85125</v>
      </c>
      <c r="N52" s="42">
        <v>20324259</v>
      </c>
      <c r="O52" s="43">
        <f t="shared" si="4"/>
        <v>0.54347487051301047</v>
      </c>
      <c r="P52" s="42">
        <v>20324259</v>
      </c>
      <c r="Q52" s="43">
        <f t="shared" si="5"/>
        <v>0.54347487051301047</v>
      </c>
      <c r="R52" s="42">
        <v>20324259</v>
      </c>
      <c r="S52" s="43">
        <f t="shared" si="6"/>
        <v>0.54347487051301047</v>
      </c>
      <c r="T52" s="44" t="s">
        <v>77</v>
      </c>
      <c r="U52" s="44" t="s">
        <v>170</v>
      </c>
    </row>
    <row r="53" spans="1:21" s="30" customFormat="1" ht="52.5" customHeight="1" x14ac:dyDescent="0.2">
      <c r="A53" s="39" t="s">
        <v>79</v>
      </c>
      <c r="B53" s="40" t="s">
        <v>72</v>
      </c>
      <c r="C53" s="40" t="s">
        <v>38</v>
      </c>
      <c r="D53" s="40" t="s">
        <v>80</v>
      </c>
      <c r="E53" s="40" t="s">
        <v>181</v>
      </c>
      <c r="F53" s="39" t="s">
        <v>108</v>
      </c>
      <c r="G53" s="40" t="s">
        <v>182</v>
      </c>
      <c r="H53" s="41" t="s">
        <v>183</v>
      </c>
      <c r="I53" s="40">
        <v>0</v>
      </c>
      <c r="J53" s="40">
        <v>0</v>
      </c>
      <c r="K53" s="40">
        <v>111663804.2</v>
      </c>
      <c r="L53" s="40">
        <v>0</v>
      </c>
      <c r="M53" s="40">
        <f t="shared" si="3"/>
        <v>111663804.2</v>
      </c>
      <c r="N53" s="42">
        <v>111663804.2</v>
      </c>
      <c r="O53" s="43">
        <f t="shared" si="4"/>
        <v>1</v>
      </c>
      <c r="P53" s="42">
        <v>111663804.2</v>
      </c>
      <c r="Q53" s="43">
        <f t="shared" si="5"/>
        <v>1</v>
      </c>
      <c r="R53" s="42">
        <v>111663804.19999999</v>
      </c>
      <c r="S53" s="43">
        <f t="shared" si="6"/>
        <v>0.99999999999999989</v>
      </c>
      <c r="T53" s="44" t="s">
        <v>77</v>
      </c>
      <c r="U53" s="44" t="s">
        <v>170</v>
      </c>
    </row>
    <row r="54" spans="1:21" s="30" customFormat="1" ht="52.5" customHeight="1" x14ac:dyDescent="0.2">
      <c r="A54" s="39" t="s">
        <v>79</v>
      </c>
      <c r="B54" s="40" t="s">
        <v>72</v>
      </c>
      <c r="C54" s="40" t="s">
        <v>38</v>
      </c>
      <c r="D54" s="40" t="s">
        <v>80</v>
      </c>
      <c r="E54" s="40" t="s">
        <v>184</v>
      </c>
      <c r="F54" s="39" t="s">
        <v>108</v>
      </c>
      <c r="G54" s="40" t="s">
        <v>185</v>
      </c>
      <c r="H54" s="41" t="s">
        <v>186</v>
      </c>
      <c r="I54" s="40">
        <v>0</v>
      </c>
      <c r="J54" s="40">
        <v>0</v>
      </c>
      <c r="K54" s="40">
        <v>111332457.59999999</v>
      </c>
      <c r="L54" s="40">
        <v>0</v>
      </c>
      <c r="M54" s="40">
        <f t="shared" si="3"/>
        <v>111332457.59999999</v>
      </c>
      <c r="N54" s="42">
        <v>111332457.59999999</v>
      </c>
      <c r="O54" s="43">
        <f t="shared" si="4"/>
        <v>1</v>
      </c>
      <c r="P54" s="42">
        <v>111332457.59999999</v>
      </c>
      <c r="Q54" s="43">
        <f t="shared" si="5"/>
        <v>1</v>
      </c>
      <c r="R54" s="42">
        <v>111332457.60000001</v>
      </c>
      <c r="S54" s="43">
        <f t="shared" si="6"/>
        <v>1.0000000000000002</v>
      </c>
      <c r="T54" s="44" t="s">
        <v>77</v>
      </c>
      <c r="U54" s="44" t="s">
        <v>170</v>
      </c>
    </row>
    <row r="55" spans="1:21" s="30" customFormat="1" ht="52.5" customHeight="1" x14ac:dyDescent="0.2">
      <c r="A55" s="39" t="s">
        <v>71</v>
      </c>
      <c r="B55" s="40" t="s">
        <v>72</v>
      </c>
      <c r="C55" s="40" t="s">
        <v>42</v>
      </c>
      <c r="D55" s="40" t="s">
        <v>80</v>
      </c>
      <c r="E55" s="40"/>
      <c r="F55" s="40" t="s">
        <v>74</v>
      </c>
      <c r="G55" s="40" t="s">
        <v>187</v>
      </c>
      <c r="H55" s="41" t="s">
        <v>188</v>
      </c>
      <c r="I55" s="40">
        <v>0</v>
      </c>
      <c r="J55" s="40">
        <v>0</v>
      </c>
      <c r="K55" s="40">
        <v>0</v>
      </c>
      <c r="L55" s="40">
        <v>5000000</v>
      </c>
      <c r="M55" s="40">
        <f t="shared" si="3"/>
        <v>5000000</v>
      </c>
      <c r="N55" s="42">
        <v>1976875.6</v>
      </c>
      <c r="O55" s="43">
        <f t="shared" si="4"/>
        <v>0.39537512000000002</v>
      </c>
      <c r="P55" s="42">
        <v>1976875.6</v>
      </c>
      <c r="Q55" s="43">
        <f t="shared" si="5"/>
        <v>0.39537512000000002</v>
      </c>
      <c r="R55" s="42">
        <v>1976875.6</v>
      </c>
      <c r="S55" s="43">
        <f t="shared" si="6"/>
        <v>0.39537512000000002</v>
      </c>
      <c r="T55" s="44" t="s">
        <v>77</v>
      </c>
      <c r="U55" s="44" t="s">
        <v>189</v>
      </c>
    </row>
    <row r="56" spans="1:21" s="30" customFormat="1" ht="52.5" customHeight="1" x14ac:dyDescent="0.2">
      <c r="A56" s="39" t="s">
        <v>79</v>
      </c>
      <c r="B56" s="40" t="s">
        <v>72</v>
      </c>
      <c r="C56" s="40" t="s">
        <v>42</v>
      </c>
      <c r="D56" s="40" t="s">
        <v>80</v>
      </c>
      <c r="E56" s="40"/>
      <c r="F56" s="40" t="s">
        <v>74</v>
      </c>
      <c r="G56" s="40" t="s">
        <v>190</v>
      </c>
      <c r="H56" s="41" t="s">
        <v>191</v>
      </c>
      <c r="I56" s="40">
        <v>0</v>
      </c>
      <c r="J56" s="40">
        <v>0</v>
      </c>
      <c r="K56" s="40">
        <v>0</v>
      </c>
      <c r="L56" s="40">
        <v>97000000</v>
      </c>
      <c r="M56" s="40">
        <f t="shared" si="3"/>
        <v>97000000</v>
      </c>
      <c r="N56" s="42">
        <v>51212150.595472574</v>
      </c>
      <c r="O56" s="43">
        <f t="shared" si="4"/>
        <v>0.52796031541724309</v>
      </c>
      <c r="P56" s="42">
        <v>51212150.595472574</v>
      </c>
      <c r="Q56" s="43">
        <f t="shared" si="5"/>
        <v>0.52796031541724309</v>
      </c>
      <c r="R56" s="42">
        <v>51212150.595472597</v>
      </c>
      <c r="S56" s="43">
        <f t="shared" si="6"/>
        <v>0.52796031541724331</v>
      </c>
      <c r="T56" s="44" t="s">
        <v>77</v>
      </c>
      <c r="U56" s="44" t="s">
        <v>189</v>
      </c>
    </row>
    <row r="57" spans="1:21" s="30" customFormat="1" ht="52.5" customHeight="1" x14ac:dyDescent="0.2">
      <c r="A57" s="39" t="s">
        <v>79</v>
      </c>
      <c r="B57" s="40" t="s">
        <v>72</v>
      </c>
      <c r="C57" s="40" t="s">
        <v>42</v>
      </c>
      <c r="D57" s="40" t="s">
        <v>80</v>
      </c>
      <c r="E57" s="40"/>
      <c r="F57" s="39" t="s">
        <v>108</v>
      </c>
      <c r="G57" s="40" t="s">
        <v>192</v>
      </c>
      <c r="H57" s="41" t="s">
        <v>193</v>
      </c>
      <c r="I57" s="40">
        <v>0</v>
      </c>
      <c r="J57" s="40">
        <v>0</v>
      </c>
      <c r="K57" s="40">
        <v>118068070.40000001</v>
      </c>
      <c r="L57" s="40">
        <v>815871622</v>
      </c>
      <c r="M57" s="40">
        <f t="shared" si="3"/>
        <v>933939692.39999998</v>
      </c>
      <c r="N57" s="42">
        <v>871473661.59094679</v>
      </c>
      <c r="O57" s="43">
        <f t="shared" si="4"/>
        <v>0.93311556268849594</v>
      </c>
      <c r="P57" s="42">
        <v>868853057.89776516</v>
      </c>
      <c r="Q57" s="43">
        <f t="shared" si="5"/>
        <v>0.93030959597082996</v>
      </c>
      <c r="R57" s="42">
        <v>831516544.23370957</v>
      </c>
      <c r="S57" s="43">
        <f t="shared" si="6"/>
        <v>0.89033216063117782</v>
      </c>
      <c r="T57" s="44" t="s">
        <v>77</v>
      </c>
      <c r="U57" s="44" t="s">
        <v>194</v>
      </c>
    </row>
    <row r="58" spans="1:21" s="30" customFormat="1" ht="52.5" customHeight="1" x14ac:dyDescent="0.2">
      <c r="A58" s="39" t="s">
        <v>79</v>
      </c>
      <c r="B58" s="40" t="s">
        <v>72</v>
      </c>
      <c r="C58" s="40" t="s">
        <v>42</v>
      </c>
      <c r="D58" s="40" t="s">
        <v>80</v>
      </c>
      <c r="E58" s="40"/>
      <c r="F58" s="40" t="s">
        <v>74</v>
      </c>
      <c r="G58" s="40" t="s">
        <v>195</v>
      </c>
      <c r="H58" s="41" t="s">
        <v>196</v>
      </c>
      <c r="I58" s="40">
        <v>0</v>
      </c>
      <c r="J58" s="40">
        <v>0</v>
      </c>
      <c r="K58" s="40">
        <v>447718875</v>
      </c>
      <c r="L58" s="40">
        <v>4413940242</v>
      </c>
      <c r="M58" s="40">
        <f t="shared" si="3"/>
        <v>4861659117</v>
      </c>
      <c r="N58" s="42">
        <v>4607020657.4844236</v>
      </c>
      <c r="O58" s="43">
        <f t="shared" si="4"/>
        <v>0.94762313576754698</v>
      </c>
      <c r="P58" s="42">
        <v>4605912012.1248541</v>
      </c>
      <c r="Q58" s="43">
        <f t="shared" si="5"/>
        <v>0.9473950972866727</v>
      </c>
      <c r="R58" s="42">
        <v>4605912012.1248541</v>
      </c>
      <c r="S58" s="43">
        <f t="shared" si="6"/>
        <v>0.9473950972866727</v>
      </c>
      <c r="T58" s="44" t="s">
        <v>77</v>
      </c>
      <c r="U58" s="44" t="s">
        <v>194</v>
      </c>
    </row>
    <row r="59" spans="1:21" s="30" customFormat="1" ht="52.5" customHeight="1" x14ac:dyDescent="0.2">
      <c r="A59" s="39" t="s">
        <v>79</v>
      </c>
      <c r="B59" s="40" t="s">
        <v>72</v>
      </c>
      <c r="C59" s="40" t="s">
        <v>42</v>
      </c>
      <c r="D59" s="40" t="s">
        <v>80</v>
      </c>
      <c r="E59" s="40"/>
      <c r="F59" s="40" t="s">
        <v>74</v>
      </c>
      <c r="G59" s="40" t="s">
        <v>197</v>
      </c>
      <c r="H59" s="41" t="s">
        <v>198</v>
      </c>
      <c r="I59" s="40">
        <v>0</v>
      </c>
      <c r="J59" s="40">
        <v>0</v>
      </c>
      <c r="K59" s="40">
        <v>255574783</v>
      </c>
      <c r="L59" s="40">
        <v>3608612164</v>
      </c>
      <c r="M59" s="40">
        <f t="shared" si="3"/>
        <v>3864186947</v>
      </c>
      <c r="N59" s="42">
        <v>3508584517.430644</v>
      </c>
      <c r="O59" s="43">
        <f t="shared" si="4"/>
        <v>0.90797483805864221</v>
      </c>
      <c r="P59" s="42">
        <v>3505267855.6362371</v>
      </c>
      <c r="Q59" s="43">
        <f t="shared" si="5"/>
        <v>0.90711653025938266</v>
      </c>
      <c r="R59" s="42">
        <v>3388532614.6372781</v>
      </c>
      <c r="S59" s="43">
        <f t="shared" si="6"/>
        <v>0.87690700815290501</v>
      </c>
      <c r="T59" s="44" t="s">
        <v>77</v>
      </c>
      <c r="U59" s="44" t="s">
        <v>194</v>
      </c>
    </row>
    <row r="60" spans="1:21" s="30" customFormat="1" ht="52.5" customHeight="1" x14ac:dyDescent="0.2">
      <c r="A60" s="39" t="s">
        <v>71</v>
      </c>
      <c r="B60" s="40" t="s">
        <v>72</v>
      </c>
      <c r="C60" s="40" t="s">
        <v>42</v>
      </c>
      <c r="D60" s="40" t="s">
        <v>80</v>
      </c>
      <c r="E60" s="40"/>
      <c r="F60" s="40" t="s">
        <v>74</v>
      </c>
      <c r="G60" s="40" t="s">
        <v>199</v>
      </c>
      <c r="H60" s="41" t="s">
        <v>200</v>
      </c>
      <c r="I60" s="40">
        <v>0</v>
      </c>
      <c r="J60" s="40">
        <v>0</v>
      </c>
      <c r="K60" s="40">
        <v>34914836</v>
      </c>
      <c r="L60" s="40">
        <v>284830192</v>
      </c>
      <c r="M60" s="40">
        <f t="shared" si="3"/>
        <v>319745028</v>
      </c>
      <c r="N60" s="42">
        <v>159415609.90548441</v>
      </c>
      <c r="O60" s="43">
        <f t="shared" si="4"/>
        <v>0.49857103612408449</v>
      </c>
      <c r="P60" s="42">
        <v>158771517.77637291</v>
      </c>
      <c r="Q60" s="43">
        <f t="shared" si="5"/>
        <v>0.49655664317749115</v>
      </c>
      <c r="R60" s="42">
        <v>158771517.77226552</v>
      </c>
      <c r="S60" s="43">
        <f t="shared" si="6"/>
        <v>0.49655664316464532</v>
      </c>
      <c r="T60" s="44" t="s">
        <v>77</v>
      </c>
      <c r="U60" s="44" t="s">
        <v>194</v>
      </c>
    </row>
    <row r="61" spans="1:21" s="30" customFormat="1" ht="52.5" customHeight="1" x14ac:dyDescent="0.2">
      <c r="A61" s="39" t="s">
        <v>79</v>
      </c>
      <c r="B61" s="40" t="s">
        <v>72</v>
      </c>
      <c r="C61" s="40" t="s">
        <v>42</v>
      </c>
      <c r="D61" s="40" t="s">
        <v>80</v>
      </c>
      <c r="E61" s="40"/>
      <c r="F61" s="40" t="s">
        <v>74</v>
      </c>
      <c r="G61" s="40" t="s">
        <v>201</v>
      </c>
      <c r="H61" s="41" t="s">
        <v>202</v>
      </c>
      <c r="I61" s="40">
        <v>0</v>
      </c>
      <c r="J61" s="40">
        <v>0</v>
      </c>
      <c r="K61" s="40">
        <v>65793220</v>
      </c>
      <c r="L61" s="40">
        <v>961795479</v>
      </c>
      <c r="M61" s="40">
        <f t="shared" si="3"/>
        <v>1027588699</v>
      </c>
      <c r="N61" s="42">
        <v>920641869.95142865</v>
      </c>
      <c r="O61" s="43">
        <f t="shared" si="4"/>
        <v>0.89592447916890594</v>
      </c>
      <c r="P61" s="42">
        <v>919743183.42269254</v>
      </c>
      <c r="Q61" s="43">
        <f t="shared" si="5"/>
        <v>0.89504992057400246</v>
      </c>
      <c r="R61" s="42">
        <v>709744448.17557299</v>
      </c>
      <c r="S61" s="43">
        <f t="shared" si="6"/>
        <v>0.69068923088222189</v>
      </c>
      <c r="T61" s="44" t="s">
        <v>77</v>
      </c>
      <c r="U61" s="44" t="s">
        <v>194</v>
      </c>
    </row>
    <row r="62" spans="1:21" s="30" customFormat="1" ht="52.5" customHeight="1" x14ac:dyDescent="0.2">
      <c r="A62" s="39" t="s">
        <v>79</v>
      </c>
      <c r="B62" s="40" t="s">
        <v>72</v>
      </c>
      <c r="C62" s="40" t="s">
        <v>42</v>
      </c>
      <c r="D62" s="40" t="s">
        <v>80</v>
      </c>
      <c r="E62" s="40"/>
      <c r="F62" s="40" t="s">
        <v>74</v>
      </c>
      <c r="G62" s="40" t="s">
        <v>203</v>
      </c>
      <c r="H62" s="41" t="s">
        <v>204</v>
      </c>
      <c r="I62" s="40">
        <v>0</v>
      </c>
      <c r="J62" s="40">
        <v>0</v>
      </c>
      <c r="K62" s="40">
        <v>140720810</v>
      </c>
      <c r="L62" s="40">
        <v>2069674168</v>
      </c>
      <c r="M62" s="40">
        <f t="shared" si="3"/>
        <v>2210394978</v>
      </c>
      <c r="N62" s="42">
        <v>1579599584.11974</v>
      </c>
      <c r="O62" s="43">
        <f t="shared" si="4"/>
        <v>0.7146232233792833</v>
      </c>
      <c r="P62" s="42">
        <v>1578645133.1498382</v>
      </c>
      <c r="Q62" s="43">
        <f t="shared" si="5"/>
        <v>0.71419142228517962</v>
      </c>
      <c r="R62" s="42">
        <v>1516771507.0620391</v>
      </c>
      <c r="S62" s="43">
        <f t="shared" si="6"/>
        <v>0.68619930924491956</v>
      </c>
      <c r="T62" s="44" t="s">
        <v>77</v>
      </c>
      <c r="U62" s="44" t="s">
        <v>194</v>
      </c>
    </row>
    <row r="63" spans="1:21" s="30" customFormat="1" ht="52.5" customHeight="1" x14ac:dyDescent="0.2">
      <c r="A63" s="39" t="s">
        <v>79</v>
      </c>
      <c r="B63" s="40" t="s">
        <v>72</v>
      </c>
      <c r="C63" s="40" t="s">
        <v>42</v>
      </c>
      <c r="D63" s="40" t="s">
        <v>80</v>
      </c>
      <c r="E63" s="40"/>
      <c r="F63" s="40" t="s">
        <v>74</v>
      </c>
      <c r="G63" s="40" t="s">
        <v>205</v>
      </c>
      <c r="H63" s="41" t="s">
        <v>206</v>
      </c>
      <c r="I63" s="40">
        <v>0</v>
      </c>
      <c r="J63" s="40">
        <v>0</v>
      </c>
      <c r="K63" s="40">
        <v>0</v>
      </c>
      <c r="L63" s="40">
        <v>730152500</v>
      </c>
      <c r="M63" s="40">
        <f t="shared" si="3"/>
        <v>730152500</v>
      </c>
      <c r="N63" s="42">
        <v>659996629.75652838</v>
      </c>
      <c r="O63" s="43">
        <f t="shared" si="4"/>
        <v>0.90391614047274838</v>
      </c>
      <c r="P63" s="42">
        <v>658327295.59985101</v>
      </c>
      <c r="Q63" s="43">
        <f t="shared" si="5"/>
        <v>0.90162985896761427</v>
      </c>
      <c r="R63" s="42">
        <v>655449902.40365422</v>
      </c>
      <c r="S63" s="43">
        <f t="shared" si="6"/>
        <v>0.89768904770394431</v>
      </c>
      <c r="T63" s="44" t="s">
        <v>77</v>
      </c>
      <c r="U63" s="44" t="s">
        <v>194</v>
      </c>
    </row>
    <row r="64" spans="1:21" s="30" customFormat="1" ht="52.5" customHeight="1" x14ac:dyDescent="0.2">
      <c r="A64" s="39" t="s">
        <v>79</v>
      </c>
      <c r="B64" s="40" t="s">
        <v>72</v>
      </c>
      <c r="C64" s="40" t="s">
        <v>42</v>
      </c>
      <c r="D64" s="40" t="s">
        <v>80</v>
      </c>
      <c r="E64" s="40"/>
      <c r="F64" s="40" t="s">
        <v>74</v>
      </c>
      <c r="G64" s="40" t="s">
        <v>207</v>
      </c>
      <c r="H64" s="41" t="s">
        <v>208</v>
      </c>
      <c r="I64" s="40">
        <v>0</v>
      </c>
      <c r="J64" s="40">
        <v>0</v>
      </c>
      <c r="K64" s="40">
        <v>190514360.48000002</v>
      </c>
      <c r="L64" s="40">
        <v>1309770994.3200099</v>
      </c>
      <c r="M64" s="40">
        <f t="shared" si="3"/>
        <v>1500285354.80001</v>
      </c>
      <c r="N64" s="42">
        <v>1145156871.2279301</v>
      </c>
      <c r="O64" s="43">
        <f t="shared" si="4"/>
        <v>0.7632927079932611</v>
      </c>
      <c r="P64" s="42">
        <v>1144810203.289516</v>
      </c>
      <c r="Q64" s="43">
        <f t="shared" si="5"/>
        <v>0.76306163999189391</v>
      </c>
      <c r="R64" s="42">
        <v>1104080838.6477544</v>
      </c>
      <c r="S64" s="43">
        <f t="shared" si="6"/>
        <v>0.73591389472366731</v>
      </c>
      <c r="T64" s="44" t="s">
        <v>77</v>
      </c>
      <c r="U64" s="44" t="s">
        <v>194</v>
      </c>
    </row>
    <row r="65" spans="1:21" s="30" customFormat="1" ht="52.5" customHeight="1" x14ac:dyDescent="0.2">
      <c r="A65" s="39" t="s">
        <v>79</v>
      </c>
      <c r="B65" s="40" t="s">
        <v>72</v>
      </c>
      <c r="C65" s="40" t="s">
        <v>42</v>
      </c>
      <c r="D65" s="40" t="s">
        <v>80</v>
      </c>
      <c r="E65" s="40"/>
      <c r="F65" s="40" t="s">
        <v>74</v>
      </c>
      <c r="G65" s="40" t="s">
        <v>209</v>
      </c>
      <c r="H65" s="41" t="s">
        <v>210</v>
      </c>
      <c r="I65" s="40">
        <v>0</v>
      </c>
      <c r="J65" s="40">
        <v>0</v>
      </c>
      <c r="K65" s="40">
        <v>0</v>
      </c>
      <c r="L65" s="40">
        <v>113500000</v>
      </c>
      <c r="M65" s="40">
        <f t="shared" si="3"/>
        <v>113500000</v>
      </c>
      <c r="N65" s="42">
        <v>42029203.282874018</v>
      </c>
      <c r="O65" s="43">
        <f t="shared" si="4"/>
        <v>0.37030135050990326</v>
      </c>
      <c r="P65" s="42">
        <v>42029203.282874018</v>
      </c>
      <c r="Q65" s="43">
        <f t="shared" si="5"/>
        <v>0.37030135050990326</v>
      </c>
      <c r="R65" s="42">
        <v>42029203.282874018</v>
      </c>
      <c r="S65" s="43">
        <f t="shared" si="6"/>
        <v>0.37030135050990326</v>
      </c>
      <c r="T65" s="44" t="s">
        <v>77</v>
      </c>
      <c r="U65" s="44" t="s">
        <v>194</v>
      </c>
    </row>
    <row r="66" spans="1:21" s="30" customFormat="1" ht="52.5" customHeight="1" x14ac:dyDescent="0.2">
      <c r="A66" s="39" t="s">
        <v>79</v>
      </c>
      <c r="B66" s="40" t="s">
        <v>72</v>
      </c>
      <c r="C66" s="40" t="s">
        <v>42</v>
      </c>
      <c r="D66" s="40" t="s">
        <v>80</v>
      </c>
      <c r="E66" s="40"/>
      <c r="F66" s="40" t="s">
        <v>74</v>
      </c>
      <c r="G66" s="40" t="s">
        <v>211</v>
      </c>
      <c r="H66" s="41" t="s">
        <v>212</v>
      </c>
      <c r="I66" s="40">
        <v>0</v>
      </c>
      <c r="J66" s="40">
        <v>0</v>
      </c>
      <c r="K66" s="40">
        <v>72362143</v>
      </c>
      <c r="L66" s="40">
        <v>26803479</v>
      </c>
      <c r="M66" s="40">
        <f t="shared" si="3"/>
        <v>99165622</v>
      </c>
      <c r="N66" s="42">
        <v>98023281.503226072</v>
      </c>
      <c r="O66" s="43">
        <f t="shared" si="4"/>
        <v>0.98848047868066691</v>
      </c>
      <c r="P66" s="42">
        <v>98023281.503226072</v>
      </c>
      <c r="Q66" s="43">
        <f t="shared" si="5"/>
        <v>0.98848047868066691</v>
      </c>
      <c r="R66" s="42">
        <v>98023281.503226101</v>
      </c>
      <c r="S66" s="43">
        <f t="shared" si="6"/>
        <v>0.98848047868066724</v>
      </c>
      <c r="T66" s="44" t="s">
        <v>77</v>
      </c>
      <c r="U66" s="44" t="s">
        <v>194</v>
      </c>
    </row>
    <row r="67" spans="1:21" s="30" customFormat="1" ht="52.5" customHeight="1" x14ac:dyDescent="0.2">
      <c r="A67" s="39" t="s">
        <v>71</v>
      </c>
      <c r="B67" s="40" t="s">
        <v>72</v>
      </c>
      <c r="C67" s="40" t="s">
        <v>42</v>
      </c>
      <c r="D67" s="40" t="s">
        <v>80</v>
      </c>
      <c r="E67" s="40"/>
      <c r="F67" s="40" t="s">
        <v>74</v>
      </c>
      <c r="G67" s="40" t="s">
        <v>213</v>
      </c>
      <c r="H67" s="41" t="s">
        <v>214</v>
      </c>
      <c r="I67" s="40">
        <v>0</v>
      </c>
      <c r="J67" s="40">
        <v>0</v>
      </c>
      <c r="K67" s="40">
        <v>0</v>
      </c>
      <c r="L67" s="40">
        <v>15543400</v>
      </c>
      <c r="M67" s="40">
        <f t="shared" si="3"/>
        <v>15543400</v>
      </c>
      <c r="N67" s="42">
        <v>15543400</v>
      </c>
      <c r="O67" s="43">
        <f t="shared" si="4"/>
        <v>1</v>
      </c>
      <c r="P67" s="42">
        <v>15543400</v>
      </c>
      <c r="Q67" s="43">
        <f t="shared" si="5"/>
        <v>1</v>
      </c>
      <c r="R67" s="42">
        <v>8732700</v>
      </c>
      <c r="S67" s="43">
        <f t="shared" si="6"/>
        <v>0.5618268847227762</v>
      </c>
      <c r="T67" s="44" t="s">
        <v>77</v>
      </c>
      <c r="U67" s="44" t="s">
        <v>194</v>
      </c>
    </row>
    <row r="68" spans="1:21" s="30" customFormat="1" ht="52.5" customHeight="1" x14ac:dyDescent="0.2">
      <c r="A68" s="39" t="s">
        <v>79</v>
      </c>
      <c r="B68" s="40" t="s">
        <v>72</v>
      </c>
      <c r="C68" s="40" t="s">
        <v>42</v>
      </c>
      <c r="D68" s="40" t="s">
        <v>80</v>
      </c>
      <c r="E68" s="40"/>
      <c r="F68" s="40" t="s">
        <v>74</v>
      </c>
      <c r="G68" s="40" t="s">
        <v>215</v>
      </c>
      <c r="H68" s="41" t="s">
        <v>216</v>
      </c>
      <c r="I68" s="40">
        <v>0</v>
      </c>
      <c r="J68" s="40">
        <v>0</v>
      </c>
      <c r="K68" s="40">
        <v>0</v>
      </c>
      <c r="L68" s="40">
        <v>30000000</v>
      </c>
      <c r="M68" s="40">
        <f t="shared" si="3"/>
        <v>30000000</v>
      </c>
      <c r="N68" s="42">
        <v>26953763.471301354</v>
      </c>
      <c r="O68" s="43">
        <f t="shared" si="4"/>
        <v>0.89845878237671184</v>
      </c>
      <c r="P68" s="42">
        <v>26953763.471305966</v>
      </c>
      <c r="Q68" s="43">
        <f t="shared" si="5"/>
        <v>0.89845878237686549</v>
      </c>
      <c r="R68" s="42">
        <v>26953763.471301362</v>
      </c>
      <c r="S68" s="43">
        <f t="shared" si="6"/>
        <v>0.89845878237671206</v>
      </c>
      <c r="T68" s="44" t="s">
        <v>77</v>
      </c>
      <c r="U68" s="44" t="s">
        <v>217</v>
      </c>
    </row>
    <row r="69" spans="1:21" s="30" customFormat="1" ht="52.5" customHeight="1" x14ac:dyDescent="0.2">
      <c r="A69" s="39" t="s">
        <v>79</v>
      </c>
      <c r="B69" s="40" t="s">
        <v>72</v>
      </c>
      <c r="C69" s="40" t="s">
        <v>31</v>
      </c>
      <c r="D69" s="40" t="s">
        <v>80</v>
      </c>
      <c r="E69" s="40"/>
      <c r="F69" s="40" t="s">
        <v>74</v>
      </c>
      <c r="G69" s="40" t="s">
        <v>218</v>
      </c>
      <c r="H69" s="41" t="s">
        <v>219</v>
      </c>
      <c r="I69" s="40">
        <v>2360151</v>
      </c>
      <c r="J69" s="40">
        <v>4214640</v>
      </c>
      <c r="K69" s="40">
        <v>0</v>
      </c>
      <c r="L69" s="40">
        <v>0</v>
      </c>
      <c r="M69" s="40">
        <f t="shared" si="3"/>
        <v>2360151</v>
      </c>
      <c r="N69" s="42">
        <v>1546247.0685274983</v>
      </c>
      <c r="O69" s="43">
        <f t="shared" si="4"/>
        <v>0.65514751747981304</v>
      </c>
      <c r="P69" s="42">
        <v>1574244</v>
      </c>
      <c r="Q69" s="43">
        <f t="shared" si="5"/>
        <v>0.66700986504677029</v>
      </c>
      <c r="R69" s="42">
        <v>1574244</v>
      </c>
      <c r="S69" s="43">
        <f t="shared" si="6"/>
        <v>0.66700986504677029</v>
      </c>
      <c r="T69" s="44" t="s">
        <v>77</v>
      </c>
      <c r="U69" s="44" t="s">
        <v>220</v>
      </c>
    </row>
    <row r="70" spans="1:21" s="30" customFormat="1" ht="52.5" customHeight="1" x14ac:dyDescent="0.2">
      <c r="A70" s="39" t="s">
        <v>79</v>
      </c>
      <c r="B70" s="40" t="s">
        <v>72</v>
      </c>
      <c r="C70" s="40" t="s">
        <v>31</v>
      </c>
      <c r="D70" s="40" t="s">
        <v>80</v>
      </c>
      <c r="E70" s="40"/>
      <c r="F70" s="40" t="s">
        <v>74</v>
      </c>
      <c r="G70" s="40" t="s">
        <v>221</v>
      </c>
      <c r="H70" s="41" t="s">
        <v>222</v>
      </c>
      <c r="I70" s="40">
        <v>4720302</v>
      </c>
      <c r="J70" s="40">
        <v>8429280</v>
      </c>
      <c r="K70" s="40">
        <v>0</v>
      </c>
      <c r="L70" s="40">
        <v>0</v>
      </c>
      <c r="M70" s="40">
        <f t="shared" si="3"/>
        <v>4720302</v>
      </c>
      <c r="N70" s="42">
        <v>3092494.1370549966</v>
      </c>
      <c r="O70" s="43">
        <f t="shared" si="4"/>
        <v>0.65514751747981304</v>
      </c>
      <c r="P70" s="42">
        <v>4427526</v>
      </c>
      <c r="Q70" s="43">
        <f t="shared" si="5"/>
        <v>0.93797515497949069</v>
      </c>
      <c r="R70" s="42">
        <v>4427526</v>
      </c>
      <c r="S70" s="43">
        <f t="shared" si="6"/>
        <v>0.93797515497949069</v>
      </c>
      <c r="T70" s="44" t="s">
        <v>77</v>
      </c>
      <c r="U70" s="44" t="s">
        <v>220</v>
      </c>
    </row>
    <row r="71" spans="1:21" s="30" customFormat="1" ht="52.5" customHeight="1" x14ac:dyDescent="0.2">
      <c r="A71" s="39" t="s">
        <v>71</v>
      </c>
      <c r="B71" s="40" t="s">
        <v>72</v>
      </c>
      <c r="C71" s="40" t="s">
        <v>30</v>
      </c>
      <c r="D71" s="40" t="s">
        <v>80</v>
      </c>
      <c r="E71" s="40"/>
      <c r="F71" s="40" t="s">
        <v>74</v>
      </c>
      <c r="G71" s="40" t="s">
        <v>223</v>
      </c>
      <c r="H71" s="41" t="s">
        <v>224</v>
      </c>
      <c r="I71" s="40">
        <v>0</v>
      </c>
      <c r="J71" s="40">
        <v>0</v>
      </c>
      <c r="K71" s="40">
        <v>0</v>
      </c>
      <c r="L71" s="40">
        <v>0</v>
      </c>
      <c r="M71" s="40">
        <f t="shared" si="3"/>
        <v>0</v>
      </c>
      <c r="N71" s="42">
        <v>0</v>
      </c>
      <c r="O71" s="43" t="e">
        <f t="shared" si="4"/>
        <v>#DIV/0!</v>
      </c>
      <c r="P71" s="42">
        <v>0</v>
      </c>
      <c r="Q71" s="43" t="e">
        <f t="shared" si="5"/>
        <v>#DIV/0!</v>
      </c>
      <c r="R71" s="42">
        <v>0</v>
      </c>
      <c r="S71" s="43" t="e">
        <f t="shared" si="6"/>
        <v>#DIV/0!</v>
      </c>
      <c r="T71" s="44" t="s">
        <v>77</v>
      </c>
      <c r="U71" s="44" t="s">
        <v>220</v>
      </c>
    </row>
    <row r="72" spans="1:21" s="30" customFormat="1" ht="52.5" customHeight="1" x14ac:dyDescent="0.2">
      <c r="A72" s="39" t="s">
        <v>79</v>
      </c>
      <c r="B72" s="40" t="s">
        <v>72</v>
      </c>
      <c r="C72" s="40" t="s">
        <v>30</v>
      </c>
      <c r="D72" s="40" t="s">
        <v>80</v>
      </c>
      <c r="E72" s="40"/>
      <c r="F72" s="40" t="s">
        <v>74</v>
      </c>
      <c r="G72" s="40" t="s">
        <v>225</v>
      </c>
      <c r="H72" s="41" t="s">
        <v>219</v>
      </c>
      <c r="I72" s="40">
        <v>45239586</v>
      </c>
      <c r="J72" s="40">
        <v>40741520</v>
      </c>
      <c r="K72" s="40">
        <v>0</v>
      </c>
      <c r="L72" s="40">
        <v>0</v>
      </c>
      <c r="M72" s="40">
        <f t="shared" si="3"/>
        <v>45239586</v>
      </c>
      <c r="N72" s="42">
        <v>31479923.999999993</v>
      </c>
      <c r="O72" s="43">
        <f t="shared" si="4"/>
        <v>0.69584907341990243</v>
      </c>
      <c r="P72" s="42">
        <v>31479924</v>
      </c>
      <c r="Q72" s="43">
        <f t="shared" si="5"/>
        <v>0.69584907341990265</v>
      </c>
      <c r="R72" s="42">
        <v>30950222</v>
      </c>
      <c r="S72" s="43">
        <f t="shared" si="6"/>
        <v>0.68414025716327287</v>
      </c>
      <c r="T72" s="44" t="s">
        <v>77</v>
      </c>
      <c r="U72" s="44" t="s">
        <v>220</v>
      </c>
    </row>
    <row r="73" spans="1:21" s="30" customFormat="1" ht="52.5" customHeight="1" x14ac:dyDescent="0.2">
      <c r="A73" s="39" t="s">
        <v>79</v>
      </c>
      <c r="B73" s="40" t="s">
        <v>72</v>
      </c>
      <c r="C73" s="40" t="s">
        <v>30</v>
      </c>
      <c r="D73" s="40" t="s">
        <v>80</v>
      </c>
      <c r="E73" s="40"/>
      <c r="F73" s="40" t="s">
        <v>74</v>
      </c>
      <c r="G73" s="40" t="s">
        <v>226</v>
      </c>
      <c r="H73" s="41" t="s">
        <v>222</v>
      </c>
      <c r="I73" s="40">
        <v>33721070</v>
      </c>
      <c r="J73" s="40">
        <v>26692720</v>
      </c>
      <c r="K73" s="40">
        <v>0</v>
      </c>
      <c r="L73" s="40">
        <v>0</v>
      </c>
      <c r="M73" s="40">
        <f t="shared" si="3"/>
        <v>33721070</v>
      </c>
      <c r="N73" s="42">
        <v>22092275.297263</v>
      </c>
      <c r="O73" s="43">
        <f t="shared" ref="O73:O104" si="7">+N73/M73</f>
        <v>0.65514751747981304</v>
      </c>
      <c r="P73" s="42">
        <v>22383395</v>
      </c>
      <c r="Q73" s="43">
        <f t="shared" ref="Q73:Q104" si="8">+P73/M73</f>
        <v>0.66378068667453316</v>
      </c>
      <c r="R73" s="42">
        <v>22383395</v>
      </c>
      <c r="S73" s="43">
        <f t="shared" ref="S73:S104" si="9">+R73/M73</f>
        <v>0.66378068667453316</v>
      </c>
      <c r="T73" s="44" t="s">
        <v>77</v>
      </c>
      <c r="U73" s="44" t="s">
        <v>220</v>
      </c>
    </row>
    <row r="74" spans="1:21" s="30" customFormat="1" ht="52.5" customHeight="1" x14ac:dyDescent="0.2">
      <c r="A74" s="39" t="s">
        <v>79</v>
      </c>
      <c r="B74" s="40" t="s">
        <v>72</v>
      </c>
      <c r="C74" s="40" t="s">
        <v>30</v>
      </c>
      <c r="D74" s="40" t="s">
        <v>80</v>
      </c>
      <c r="E74" s="40" t="s">
        <v>181</v>
      </c>
      <c r="F74" s="39" t="s">
        <v>108</v>
      </c>
      <c r="G74" s="40" t="s">
        <v>227</v>
      </c>
      <c r="H74" s="41" t="s">
        <v>228</v>
      </c>
      <c r="I74" s="40">
        <v>0</v>
      </c>
      <c r="J74" s="40">
        <v>0</v>
      </c>
      <c r="K74" s="40">
        <v>171749763.32999998</v>
      </c>
      <c r="L74" s="40">
        <v>0</v>
      </c>
      <c r="M74" s="40">
        <f t="shared" ref="M74:M137" si="10">+I74+K74+L74</f>
        <v>171749763.32999998</v>
      </c>
      <c r="N74" s="42">
        <v>171408476.32999998</v>
      </c>
      <c r="O74" s="43">
        <f t="shared" si="7"/>
        <v>0.99801288226904716</v>
      </c>
      <c r="P74" s="42">
        <v>171408476.32999998</v>
      </c>
      <c r="Q74" s="43">
        <f t="shared" si="8"/>
        <v>0.99801288226904716</v>
      </c>
      <c r="R74" s="42">
        <v>171062306.87</v>
      </c>
      <c r="S74" s="43">
        <f t="shared" si="9"/>
        <v>0.99599733678421964</v>
      </c>
      <c r="T74" s="44" t="s">
        <v>77</v>
      </c>
      <c r="U74" s="44" t="s">
        <v>220</v>
      </c>
    </row>
    <row r="75" spans="1:21" s="30" customFormat="1" ht="52.5" customHeight="1" x14ac:dyDescent="0.2">
      <c r="A75" s="39" t="s">
        <v>79</v>
      </c>
      <c r="B75" s="40" t="s">
        <v>72</v>
      </c>
      <c r="C75" s="40" t="s">
        <v>30</v>
      </c>
      <c r="D75" s="40" t="s">
        <v>80</v>
      </c>
      <c r="E75" s="40" t="s">
        <v>181</v>
      </c>
      <c r="F75" s="39" t="s">
        <v>108</v>
      </c>
      <c r="G75" s="40" t="s">
        <v>229</v>
      </c>
      <c r="H75" s="41" t="s">
        <v>230</v>
      </c>
      <c r="I75" s="40">
        <v>18076730</v>
      </c>
      <c r="J75" s="40">
        <v>19668320</v>
      </c>
      <c r="K75" s="40">
        <v>54605920</v>
      </c>
      <c r="L75" s="40">
        <v>0</v>
      </c>
      <c r="M75" s="40">
        <f t="shared" si="10"/>
        <v>72682650</v>
      </c>
      <c r="N75" s="42">
        <v>63520745.476446927</v>
      </c>
      <c r="O75" s="43">
        <f t="shared" si="7"/>
        <v>0.87394647108280898</v>
      </c>
      <c r="P75" s="42">
        <v>63301646.5</v>
      </c>
      <c r="Q75" s="43">
        <f t="shared" si="8"/>
        <v>0.87093201059675174</v>
      </c>
      <c r="R75" s="42">
        <v>63301646.5</v>
      </c>
      <c r="S75" s="43">
        <f t="shared" si="9"/>
        <v>0.87093201059675174</v>
      </c>
      <c r="T75" s="44" t="s">
        <v>77</v>
      </c>
      <c r="U75" s="44" t="s">
        <v>220</v>
      </c>
    </row>
    <row r="76" spans="1:21" s="30" customFormat="1" ht="52.5" customHeight="1" x14ac:dyDescent="0.2">
      <c r="A76" s="39" t="s">
        <v>79</v>
      </c>
      <c r="B76" s="40" t="s">
        <v>72</v>
      </c>
      <c r="C76" s="40" t="s">
        <v>33</v>
      </c>
      <c r="D76" s="40" t="s">
        <v>80</v>
      </c>
      <c r="E76" s="40"/>
      <c r="F76" s="40" t="s">
        <v>74</v>
      </c>
      <c r="G76" s="40" t="s">
        <v>231</v>
      </c>
      <c r="H76" s="41" t="s">
        <v>232</v>
      </c>
      <c r="I76" s="40">
        <v>1891792.5</v>
      </c>
      <c r="J76" s="40">
        <v>10536600</v>
      </c>
      <c r="K76" s="40">
        <v>0</v>
      </c>
      <c r="L76" s="40">
        <v>0</v>
      </c>
      <c r="M76" s="40">
        <f t="shared" si="10"/>
        <v>1891792.5</v>
      </c>
      <c r="N76" s="42">
        <v>0</v>
      </c>
      <c r="O76" s="43">
        <f t="shared" si="7"/>
        <v>0</v>
      </c>
      <c r="P76" s="42">
        <v>0</v>
      </c>
      <c r="Q76" s="43">
        <f t="shared" si="8"/>
        <v>0</v>
      </c>
      <c r="R76" s="42">
        <v>0</v>
      </c>
      <c r="S76" s="43">
        <f t="shared" si="9"/>
        <v>0</v>
      </c>
      <c r="T76" s="44" t="s">
        <v>77</v>
      </c>
      <c r="U76" s="44" t="s">
        <v>220</v>
      </c>
    </row>
    <row r="77" spans="1:21" s="30" customFormat="1" ht="52.5" customHeight="1" x14ac:dyDescent="0.2">
      <c r="A77" s="39" t="s">
        <v>79</v>
      </c>
      <c r="B77" s="40" t="s">
        <v>72</v>
      </c>
      <c r="C77" s="40" t="s">
        <v>33</v>
      </c>
      <c r="D77" s="40" t="s">
        <v>80</v>
      </c>
      <c r="E77" s="40"/>
      <c r="F77" s="40" t="s">
        <v>74</v>
      </c>
      <c r="G77" s="40" t="s">
        <v>233</v>
      </c>
      <c r="H77" s="41" t="s">
        <v>222</v>
      </c>
      <c r="I77" s="40">
        <v>1891792.5</v>
      </c>
      <c r="J77" s="40">
        <v>10536600</v>
      </c>
      <c r="K77" s="40">
        <v>0</v>
      </c>
      <c r="L77" s="40">
        <v>0</v>
      </c>
      <c r="M77" s="40">
        <f t="shared" si="10"/>
        <v>1891792.5</v>
      </c>
      <c r="N77" s="42">
        <v>0</v>
      </c>
      <c r="O77" s="43">
        <f t="shared" si="7"/>
        <v>0</v>
      </c>
      <c r="P77" s="42">
        <v>0</v>
      </c>
      <c r="Q77" s="43">
        <f t="shared" si="8"/>
        <v>0</v>
      </c>
      <c r="R77" s="42">
        <v>0</v>
      </c>
      <c r="S77" s="43">
        <f t="shared" si="9"/>
        <v>0</v>
      </c>
      <c r="T77" s="44" t="s">
        <v>77</v>
      </c>
      <c r="U77" s="44" t="s">
        <v>220</v>
      </c>
    </row>
    <row r="78" spans="1:21" s="30" customFormat="1" ht="52.5" customHeight="1" x14ac:dyDescent="0.2">
      <c r="A78" s="39" t="s">
        <v>79</v>
      </c>
      <c r="B78" s="40" t="s">
        <v>72</v>
      </c>
      <c r="C78" s="40" t="s">
        <v>34</v>
      </c>
      <c r="D78" s="40" t="s">
        <v>80</v>
      </c>
      <c r="E78" s="40"/>
      <c r="F78" s="40" t="s">
        <v>74</v>
      </c>
      <c r="G78" s="40" t="s">
        <v>234</v>
      </c>
      <c r="H78" s="41" t="s">
        <v>219</v>
      </c>
      <c r="I78" s="40">
        <v>9458962.5</v>
      </c>
      <c r="J78" s="40">
        <v>7024400</v>
      </c>
      <c r="K78" s="40">
        <v>0</v>
      </c>
      <c r="L78" s="40">
        <v>0</v>
      </c>
      <c r="M78" s="40">
        <f t="shared" si="10"/>
        <v>9458962.5</v>
      </c>
      <c r="N78" s="42">
        <v>8675822.1197335087</v>
      </c>
      <c r="O78" s="43">
        <f t="shared" si="7"/>
        <v>0.91720652447173867</v>
      </c>
      <c r="P78" s="42">
        <v>9290219.0500000007</v>
      </c>
      <c r="Q78" s="43">
        <f t="shared" si="8"/>
        <v>0.98216046950180858</v>
      </c>
      <c r="R78" s="42">
        <v>9290219.0500000007</v>
      </c>
      <c r="S78" s="43">
        <f t="shared" si="9"/>
        <v>0.98216046950180858</v>
      </c>
      <c r="T78" s="44" t="s">
        <v>77</v>
      </c>
      <c r="U78" s="44" t="s">
        <v>220</v>
      </c>
    </row>
    <row r="79" spans="1:21" s="30" customFormat="1" ht="52.5" customHeight="1" x14ac:dyDescent="0.2">
      <c r="A79" s="39" t="s">
        <v>79</v>
      </c>
      <c r="B79" s="40" t="s">
        <v>72</v>
      </c>
      <c r="C79" s="40" t="s">
        <v>34</v>
      </c>
      <c r="D79" s="40" t="s">
        <v>80</v>
      </c>
      <c r="E79" s="40"/>
      <c r="F79" s="40" t="s">
        <v>74</v>
      </c>
      <c r="G79" s="40" t="s">
        <v>235</v>
      </c>
      <c r="H79" s="41" t="s">
        <v>222</v>
      </c>
      <c r="I79" s="40">
        <v>12611950</v>
      </c>
      <c r="J79" s="40">
        <v>4214640</v>
      </c>
      <c r="K79" s="40">
        <v>0</v>
      </c>
      <c r="L79" s="40">
        <v>0</v>
      </c>
      <c r="M79" s="40">
        <f t="shared" si="10"/>
        <v>12611950</v>
      </c>
      <c r="N79" s="42">
        <v>9368822.0000000019</v>
      </c>
      <c r="O79" s="43">
        <f t="shared" si="7"/>
        <v>0.74285277058662635</v>
      </c>
      <c r="P79" s="42">
        <v>9368822</v>
      </c>
      <c r="Q79" s="43">
        <f t="shared" si="8"/>
        <v>0.74285277058662613</v>
      </c>
      <c r="R79" s="42">
        <v>9368822</v>
      </c>
      <c r="S79" s="43">
        <f t="shared" si="9"/>
        <v>0.74285277058662613</v>
      </c>
      <c r="T79" s="44" t="s">
        <v>77</v>
      </c>
      <c r="U79" s="44" t="s">
        <v>220</v>
      </c>
    </row>
    <row r="80" spans="1:21" s="30" customFormat="1" ht="84" customHeight="1" x14ac:dyDescent="0.2">
      <c r="A80" s="39" t="s">
        <v>79</v>
      </c>
      <c r="B80" s="40" t="s">
        <v>72</v>
      </c>
      <c r="C80" s="40" t="s">
        <v>35</v>
      </c>
      <c r="D80" s="40" t="s">
        <v>80</v>
      </c>
      <c r="E80" s="40"/>
      <c r="F80" s="39" t="s">
        <v>108</v>
      </c>
      <c r="G80" s="40" t="s">
        <v>236</v>
      </c>
      <c r="H80" s="41" t="s">
        <v>237</v>
      </c>
      <c r="I80" s="40">
        <v>0</v>
      </c>
      <c r="J80" s="40">
        <v>0</v>
      </c>
      <c r="K80" s="40">
        <v>220499888</v>
      </c>
      <c r="L80" s="40">
        <v>0</v>
      </c>
      <c r="M80" s="40">
        <f t="shared" si="10"/>
        <v>220499888</v>
      </c>
      <c r="N80" s="42">
        <v>220416555</v>
      </c>
      <c r="O80" s="43">
        <f t="shared" si="7"/>
        <v>0.99962207237039502</v>
      </c>
      <c r="P80" s="42">
        <v>220416455</v>
      </c>
      <c r="Q80" s="43">
        <f t="shared" si="8"/>
        <v>0.99962161885542544</v>
      </c>
      <c r="R80" s="42">
        <v>220416455</v>
      </c>
      <c r="S80" s="43">
        <f t="shared" si="9"/>
        <v>0.99962161885542544</v>
      </c>
      <c r="T80" s="44" t="s">
        <v>77</v>
      </c>
      <c r="U80" s="44" t="s">
        <v>220</v>
      </c>
    </row>
    <row r="81" spans="1:21" s="30" customFormat="1" ht="52.5" customHeight="1" x14ac:dyDescent="0.2">
      <c r="A81" s="39" t="s">
        <v>238</v>
      </c>
      <c r="B81" s="40" t="s">
        <v>72</v>
      </c>
      <c r="C81" s="40" t="s">
        <v>36</v>
      </c>
      <c r="D81" s="40" t="s">
        <v>80</v>
      </c>
      <c r="E81" s="40" t="s">
        <v>239</v>
      </c>
      <c r="F81" s="39" t="s">
        <v>108</v>
      </c>
      <c r="G81" s="40" t="s">
        <v>240</v>
      </c>
      <c r="H81" s="41" t="s">
        <v>241</v>
      </c>
      <c r="I81" s="40">
        <v>0</v>
      </c>
      <c r="J81" s="40">
        <v>0</v>
      </c>
      <c r="K81" s="40">
        <v>0</v>
      </c>
      <c r="L81" s="40">
        <v>673054000</v>
      </c>
      <c r="M81" s="40">
        <f t="shared" si="10"/>
        <v>673054000</v>
      </c>
      <c r="N81" s="42">
        <v>0</v>
      </c>
      <c r="O81" s="43">
        <f t="shared" si="7"/>
        <v>0</v>
      </c>
      <c r="P81" s="42">
        <v>0</v>
      </c>
      <c r="Q81" s="43">
        <f t="shared" si="8"/>
        <v>0</v>
      </c>
      <c r="R81" s="42">
        <v>0</v>
      </c>
      <c r="S81" s="43">
        <f t="shared" si="9"/>
        <v>0</v>
      </c>
      <c r="T81" s="44" t="s">
        <v>77</v>
      </c>
      <c r="U81" s="44" t="s">
        <v>242</v>
      </c>
    </row>
    <row r="82" spans="1:21" s="30" customFormat="1" ht="52.5" customHeight="1" x14ac:dyDescent="0.2">
      <c r="A82" s="39" t="s">
        <v>238</v>
      </c>
      <c r="B82" s="40" t="s">
        <v>72</v>
      </c>
      <c r="C82" s="40" t="s">
        <v>36</v>
      </c>
      <c r="D82" s="40" t="s">
        <v>80</v>
      </c>
      <c r="E82" s="40"/>
      <c r="F82" s="40" t="s">
        <v>74</v>
      </c>
      <c r="G82" s="40" t="s">
        <v>243</v>
      </c>
      <c r="H82" s="41" t="s">
        <v>244</v>
      </c>
      <c r="I82" s="40">
        <v>0</v>
      </c>
      <c r="J82" s="40">
        <v>0</v>
      </c>
      <c r="K82" s="40">
        <v>0</v>
      </c>
      <c r="L82" s="40">
        <v>48925887.812109947</v>
      </c>
      <c r="M82" s="40">
        <f t="shared" si="10"/>
        <v>48925887.812109947</v>
      </c>
      <c r="N82" s="42">
        <v>32067314</v>
      </c>
      <c r="O82" s="43">
        <f t="shared" si="7"/>
        <v>0.65542630770744692</v>
      </c>
      <c r="P82" s="42">
        <v>18809042.100000001</v>
      </c>
      <c r="Q82" s="43">
        <f t="shared" si="8"/>
        <v>0.38443946428182058</v>
      </c>
      <c r="R82" s="42">
        <v>18309042.100000001</v>
      </c>
      <c r="S82" s="43">
        <f t="shared" si="9"/>
        <v>0.37421992566209944</v>
      </c>
      <c r="T82" s="44" t="s">
        <v>77</v>
      </c>
      <c r="U82" s="44" t="s">
        <v>242</v>
      </c>
    </row>
    <row r="83" spans="1:21" s="30" customFormat="1" ht="52.5" customHeight="1" x14ac:dyDescent="0.2">
      <c r="A83" s="39" t="s">
        <v>125</v>
      </c>
      <c r="B83" s="40" t="s">
        <v>72</v>
      </c>
      <c r="C83" s="40" t="s">
        <v>31</v>
      </c>
      <c r="D83" s="40" t="s">
        <v>80</v>
      </c>
      <c r="E83" s="40"/>
      <c r="F83" s="40" t="s">
        <v>74</v>
      </c>
      <c r="G83" s="40" t="s">
        <v>245</v>
      </c>
      <c r="H83" s="41" t="s">
        <v>246</v>
      </c>
      <c r="I83" s="40">
        <v>98160000</v>
      </c>
      <c r="J83" s="40">
        <v>134868480</v>
      </c>
      <c r="K83" s="40">
        <v>25547321</v>
      </c>
      <c r="L83" s="40">
        <v>0</v>
      </c>
      <c r="M83" s="40">
        <f t="shared" si="10"/>
        <v>123707321</v>
      </c>
      <c r="N83" s="42">
        <v>106864722.10000004</v>
      </c>
      <c r="O83" s="43">
        <f t="shared" si="7"/>
        <v>0.86385123561118937</v>
      </c>
      <c r="P83" s="42">
        <v>106864722.09999999</v>
      </c>
      <c r="Q83" s="43">
        <f t="shared" si="8"/>
        <v>0.86385123561118904</v>
      </c>
      <c r="R83" s="42">
        <v>106864722.09999999</v>
      </c>
      <c r="S83" s="43">
        <f t="shared" si="9"/>
        <v>0.86385123561118904</v>
      </c>
      <c r="T83" s="44" t="s">
        <v>77</v>
      </c>
      <c r="U83" s="44" t="s">
        <v>247</v>
      </c>
    </row>
    <row r="84" spans="1:21" s="30" customFormat="1" ht="52.5" customHeight="1" x14ac:dyDescent="0.2">
      <c r="A84" s="39" t="s">
        <v>125</v>
      </c>
      <c r="B84" s="40" t="s">
        <v>72</v>
      </c>
      <c r="C84" s="40" t="s">
        <v>30</v>
      </c>
      <c r="D84" s="40" t="s">
        <v>80</v>
      </c>
      <c r="E84" s="40"/>
      <c r="F84" s="40" t="s">
        <v>74</v>
      </c>
      <c r="G84" s="40" t="s">
        <v>248</v>
      </c>
      <c r="H84" s="41" t="s">
        <v>249</v>
      </c>
      <c r="I84" s="40">
        <v>103295600</v>
      </c>
      <c r="J84" s="40">
        <v>70244000</v>
      </c>
      <c r="K84" s="40">
        <v>0</v>
      </c>
      <c r="L84" s="40">
        <v>0</v>
      </c>
      <c r="M84" s="40">
        <f t="shared" si="10"/>
        <v>103295600</v>
      </c>
      <c r="N84" s="42">
        <v>90202084.000000015</v>
      </c>
      <c r="O84" s="43">
        <f t="shared" si="7"/>
        <v>0.87324226782166925</v>
      </c>
      <c r="P84" s="42">
        <v>90202084</v>
      </c>
      <c r="Q84" s="43">
        <f t="shared" si="8"/>
        <v>0.87324226782166903</v>
      </c>
      <c r="R84" s="42">
        <v>90202084</v>
      </c>
      <c r="S84" s="43">
        <f t="shared" si="9"/>
        <v>0.87324226782166903</v>
      </c>
      <c r="T84" s="44" t="s">
        <v>77</v>
      </c>
      <c r="U84" s="44" t="s">
        <v>247</v>
      </c>
    </row>
    <row r="85" spans="1:21" s="30" customFormat="1" ht="52.5" customHeight="1" x14ac:dyDescent="0.2">
      <c r="A85" s="39" t="s">
        <v>238</v>
      </c>
      <c r="B85" s="40" t="s">
        <v>72</v>
      </c>
      <c r="C85" s="40" t="s">
        <v>30</v>
      </c>
      <c r="D85" s="40" t="s">
        <v>80</v>
      </c>
      <c r="E85" s="40"/>
      <c r="F85" s="40" t="s">
        <v>74</v>
      </c>
      <c r="G85" s="40" t="s">
        <v>250</v>
      </c>
      <c r="H85" s="41" t="s">
        <v>251</v>
      </c>
      <c r="I85" s="40">
        <v>60474970</v>
      </c>
      <c r="J85" s="40">
        <v>64624480</v>
      </c>
      <c r="K85" s="40">
        <v>0</v>
      </c>
      <c r="L85" s="40">
        <v>0</v>
      </c>
      <c r="M85" s="40">
        <f t="shared" si="10"/>
        <v>60474970</v>
      </c>
      <c r="N85" s="42">
        <v>61717769.00000003</v>
      </c>
      <c r="O85" s="43">
        <f t="shared" si="7"/>
        <v>1.0205506344194968</v>
      </c>
      <c r="P85" s="42">
        <v>61717769</v>
      </c>
      <c r="Q85" s="43">
        <f t="shared" si="8"/>
        <v>1.0205506344194961</v>
      </c>
      <c r="R85" s="42">
        <v>61717769</v>
      </c>
      <c r="S85" s="43">
        <f t="shared" si="9"/>
        <v>1.0205506344194961</v>
      </c>
      <c r="T85" s="44" t="s">
        <v>77</v>
      </c>
      <c r="U85" s="44" t="s">
        <v>247</v>
      </c>
    </row>
    <row r="86" spans="1:21" s="30" customFormat="1" ht="52.5" customHeight="1" x14ac:dyDescent="0.2">
      <c r="A86" s="39" t="s">
        <v>238</v>
      </c>
      <c r="B86" s="40" t="s">
        <v>72</v>
      </c>
      <c r="C86" s="40" t="s">
        <v>30</v>
      </c>
      <c r="D86" s="40" t="s">
        <v>80</v>
      </c>
      <c r="E86" s="40"/>
      <c r="F86" s="40" t="s">
        <v>74</v>
      </c>
      <c r="G86" s="40" t="s">
        <v>252</v>
      </c>
      <c r="H86" s="41" t="s">
        <v>253</v>
      </c>
      <c r="I86" s="40">
        <v>35984731.5</v>
      </c>
      <c r="J86" s="40">
        <v>23242500</v>
      </c>
      <c r="K86" s="40">
        <v>41025250.200000003</v>
      </c>
      <c r="L86" s="40">
        <v>0</v>
      </c>
      <c r="M86" s="40">
        <f t="shared" si="10"/>
        <v>77009981.700000003</v>
      </c>
      <c r="N86" s="42">
        <v>52492062.200000003</v>
      </c>
      <c r="O86" s="43">
        <f t="shared" si="7"/>
        <v>0.68162673255121686</v>
      </c>
      <c r="P86" s="42">
        <v>52492062.200000003</v>
      </c>
      <c r="Q86" s="43">
        <f t="shared" si="8"/>
        <v>0.68162673255121686</v>
      </c>
      <c r="R86" s="42">
        <v>52492062.200000003</v>
      </c>
      <c r="S86" s="43">
        <f t="shared" si="9"/>
        <v>0.68162673255121686</v>
      </c>
      <c r="T86" s="44" t="s">
        <v>77</v>
      </c>
      <c r="U86" s="44" t="s">
        <v>247</v>
      </c>
    </row>
    <row r="87" spans="1:21" s="30" customFormat="1" ht="52.5" customHeight="1" x14ac:dyDescent="0.2">
      <c r="A87" s="39" t="s">
        <v>79</v>
      </c>
      <c r="B87" s="40" t="s">
        <v>72</v>
      </c>
      <c r="C87" s="40" t="s">
        <v>32</v>
      </c>
      <c r="D87" s="40" t="s">
        <v>80</v>
      </c>
      <c r="E87" s="40"/>
      <c r="F87" s="40" t="s">
        <v>74</v>
      </c>
      <c r="G87" s="40" t="s">
        <v>254</v>
      </c>
      <c r="H87" s="41" t="s">
        <v>255</v>
      </c>
      <c r="I87" s="40">
        <v>125157110</v>
      </c>
      <c r="J87" s="40">
        <v>73053760</v>
      </c>
      <c r="K87" s="40">
        <v>255875598</v>
      </c>
      <c r="L87" s="40">
        <v>0</v>
      </c>
      <c r="M87" s="40">
        <f t="shared" si="10"/>
        <v>381032708</v>
      </c>
      <c r="N87" s="42">
        <v>377306854.81999999</v>
      </c>
      <c r="O87" s="43">
        <f t="shared" si="7"/>
        <v>0.99022169724075237</v>
      </c>
      <c r="P87" s="42">
        <v>377306854.81999999</v>
      </c>
      <c r="Q87" s="43">
        <f t="shared" si="8"/>
        <v>0.99022169724075237</v>
      </c>
      <c r="R87" s="42">
        <v>377306854.81999999</v>
      </c>
      <c r="S87" s="43">
        <f t="shared" si="9"/>
        <v>0.99022169724075237</v>
      </c>
      <c r="T87" s="44" t="s">
        <v>77</v>
      </c>
      <c r="U87" s="44" t="s">
        <v>247</v>
      </c>
    </row>
    <row r="88" spans="1:21" s="30" customFormat="1" ht="52.5" customHeight="1" x14ac:dyDescent="0.2">
      <c r="A88" s="39" t="s">
        <v>79</v>
      </c>
      <c r="B88" s="40" t="s">
        <v>72</v>
      </c>
      <c r="C88" s="40" t="s">
        <v>32</v>
      </c>
      <c r="D88" s="40" t="s">
        <v>80</v>
      </c>
      <c r="E88" s="40"/>
      <c r="F88" s="40" t="s">
        <v>74</v>
      </c>
      <c r="G88" s="40" t="s">
        <v>256</v>
      </c>
      <c r="H88" s="41" t="s">
        <v>257</v>
      </c>
      <c r="I88" s="40">
        <v>17176132.5</v>
      </c>
      <c r="J88" s="40">
        <v>10536600</v>
      </c>
      <c r="K88" s="40">
        <v>42645933</v>
      </c>
      <c r="L88" s="40">
        <v>0</v>
      </c>
      <c r="M88" s="40">
        <f t="shared" si="10"/>
        <v>59822065.5</v>
      </c>
      <c r="N88" s="42">
        <v>59822065.5</v>
      </c>
      <c r="O88" s="43">
        <f t="shared" si="7"/>
        <v>1</v>
      </c>
      <c r="P88" s="42">
        <v>59822065.5</v>
      </c>
      <c r="Q88" s="43">
        <f t="shared" si="8"/>
        <v>1</v>
      </c>
      <c r="R88" s="42">
        <v>59655417</v>
      </c>
      <c r="S88" s="43">
        <f t="shared" si="9"/>
        <v>0.99721426369004262</v>
      </c>
      <c r="T88" s="44" t="s">
        <v>77</v>
      </c>
      <c r="U88" s="44" t="s">
        <v>247</v>
      </c>
    </row>
    <row r="89" spans="1:21" s="30" customFormat="1" ht="52.5" customHeight="1" x14ac:dyDescent="0.2">
      <c r="A89" s="39" t="s">
        <v>79</v>
      </c>
      <c r="B89" s="40" t="s">
        <v>72</v>
      </c>
      <c r="C89" s="40" t="s">
        <v>32</v>
      </c>
      <c r="D89" s="40" t="s">
        <v>80</v>
      </c>
      <c r="E89" s="40"/>
      <c r="F89" s="40" t="s">
        <v>74</v>
      </c>
      <c r="G89" s="40" t="s">
        <v>258</v>
      </c>
      <c r="H89" s="41" t="s">
        <v>259</v>
      </c>
      <c r="I89" s="40">
        <v>786717</v>
      </c>
      <c r="J89" s="40">
        <v>1404880</v>
      </c>
      <c r="K89" s="40">
        <v>42645933</v>
      </c>
      <c r="L89" s="40">
        <v>0</v>
      </c>
      <c r="M89" s="40">
        <f t="shared" si="10"/>
        <v>43432650</v>
      </c>
      <c r="N89" s="42">
        <v>43279291</v>
      </c>
      <c r="O89" s="43">
        <f t="shared" si="7"/>
        <v>0.99646903884520055</v>
      </c>
      <c r="P89" s="42">
        <v>43279291</v>
      </c>
      <c r="Q89" s="43">
        <f t="shared" si="8"/>
        <v>0.99646903884520055</v>
      </c>
      <c r="R89" s="42">
        <v>43279291</v>
      </c>
      <c r="S89" s="43">
        <f t="shared" si="9"/>
        <v>0.99646903884520055</v>
      </c>
      <c r="T89" s="44" t="s">
        <v>77</v>
      </c>
      <c r="U89" s="44" t="s">
        <v>247</v>
      </c>
    </row>
    <row r="90" spans="1:21" s="30" customFormat="1" ht="52.5" customHeight="1" x14ac:dyDescent="0.2">
      <c r="A90" s="39" t="s">
        <v>79</v>
      </c>
      <c r="B90" s="40" t="s">
        <v>72</v>
      </c>
      <c r="C90" s="40" t="s">
        <v>32</v>
      </c>
      <c r="D90" s="40" t="s">
        <v>80</v>
      </c>
      <c r="E90" s="40"/>
      <c r="F90" s="40" t="s">
        <v>74</v>
      </c>
      <c r="G90" s="40" t="s">
        <v>260</v>
      </c>
      <c r="H90" s="41" t="s">
        <v>261</v>
      </c>
      <c r="I90" s="40">
        <v>4438063</v>
      </c>
      <c r="J90" s="40">
        <v>7024400</v>
      </c>
      <c r="K90" s="40">
        <v>0</v>
      </c>
      <c r="L90" s="40">
        <v>0</v>
      </c>
      <c r="M90" s="40">
        <f t="shared" si="10"/>
        <v>4438063</v>
      </c>
      <c r="N90" s="42">
        <v>2660413.6463781781</v>
      </c>
      <c r="O90" s="43">
        <f t="shared" si="7"/>
        <v>0.5994537811604248</v>
      </c>
      <c r="P90" s="42">
        <v>2330962</v>
      </c>
      <c r="Q90" s="43">
        <f t="shared" si="8"/>
        <v>0.52522057483185791</v>
      </c>
      <c r="R90" s="42">
        <v>2330962</v>
      </c>
      <c r="S90" s="43">
        <f t="shared" si="9"/>
        <v>0.52522057483185791</v>
      </c>
      <c r="T90" s="44" t="s">
        <v>77</v>
      </c>
      <c r="U90" s="44" t="s">
        <v>247</v>
      </c>
    </row>
    <row r="91" spans="1:21" s="30" customFormat="1" ht="52.5" customHeight="1" x14ac:dyDescent="0.2">
      <c r="A91" s="39" t="s">
        <v>79</v>
      </c>
      <c r="B91" s="40" t="s">
        <v>72</v>
      </c>
      <c r="C91" s="40" t="s">
        <v>33</v>
      </c>
      <c r="D91" s="40" t="s">
        <v>80</v>
      </c>
      <c r="E91" s="40"/>
      <c r="F91" s="40" t="s">
        <v>74</v>
      </c>
      <c r="G91" s="40" t="s">
        <v>262</v>
      </c>
      <c r="H91" s="41" t="s">
        <v>263</v>
      </c>
      <c r="I91" s="40">
        <v>2447955694.5</v>
      </c>
      <c r="J91" s="40">
        <v>790678860</v>
      </c>
      <c r="K91" s="40">
        <v>595686260</v>
      </c>
      <c r="L91" s="40">
        <v>0</v>
      </c>
      <c r="M91" s="40">
        <f t="shared" si="10"/>
        <v>3043641954.5</v>
      </c>
      <c r="N91" s="42">
        <v>2520928983.5</v>
      </c>
      <c r="O91" s="43">
        <f t="shared" si="7"/>
        <v>0.82826068939312225</v>
      </c>
      <c r="P91" s="42">
        <v>2520928983.5</v>
      </c>
      <c r="Q91" s="43">
        <f t="shared" si="8"/>
        <v>0.82826068939312225</v>
      </c>
      <c r="R91" s="42">
        <v>2518391833</v>
      </c>
      <c r="S91" s="43">
        <f t="shared" si="9"/>
        <v>0.82742709906353407</v>
      </c>
      <c r="T91" s="44" t="s">
        <v>77</v>
      </c>
      <c r="U91" s="44" t="s">
        <v>247</v>
      </c>
    </row>
    <row r="92" spans="1:21" s="30" customFormat="1" ht="52.5" customHeight="1" x14ac:dyDescent="0.2">
      <c r="A92" s="39" t="s">
        <v>79</v>
      </c>
      <c r="B92" s="40" t="s">
        <v>72</v>
      </c>
      <c r="C92" s="40" t="s">
        <v>31</v>
      </c>
      <c r="D92" s="40" t="s">
        <v>80</v>
      </c>
      <c r="E92" s="40"/>
      <c r="F92" s="40" t="s">
        <v>74</v>
      </c>
      <c r="G92" s="40" t="s">
        <v>264</v>
      </c>
      <c r="H92" s="41" t="s">
        <v>265</v>
      </c>
      <c r="I92" s="40">
        <v>85752153</v>
      </c>
      <c r="J92" s="40">
        <v>153131920</v>
      </c>
      <c r="K92" s="40">
        <v>0</v>
      </c>
      <c r="L92" s="40">
        <v>0</v>
      </c>
      <c r="M92" s="40">
        <f t="shared" si="10"/>
        <v>85752153</v>
      </c>
      <c r="N92" s="42">
        <v>73076448.899999976</v>
      </c>
      <c r="O92" s="43">
        <f t="shared" si="7"/>
        <v>0.85218208923570671</v>
      </c>
      <c r="P92" s="42">
        <v>73076448.899999991</v>
      </c>
      <c r="Q92" s="43">
        <f t="shared" si="8"/>
        <v>0.85218208923570693</v>
      </c>
      <c r="R92" s="42">
        <v>73076448.899999991</v>
      </c>
      <c r="S92" s="43">
        <f t="shared" si="9"/>
        <v>0.85218208923570693</v>
      </c>
      <c r="T92" s="44" t="s">
        <v>77</v>
      </c>
      <c r="U92" s="44" t="s">
        <v>266</v>
      </c>
    </row>
    <row r="93" spans="1:21" s="30" customFormat="1" ht="52.5" customHeight="1" x14ac:dyDescent="0.2">
      <c r="A93" s="39" t="s">
        <v>79</v>
      </c>
      <c r="B93" s="40" t="s">
        <v>72</v>
      </c>
      <c r="C93" s="40" t="s">
        <v>30</v>
      </c>
      <c r="D93" s="40" t="s">
        <v>80</v>
      </c>
      <c r="E93" s="40"/>
      <c r="F93" s="40" t="s">
        <v>74</v>
      </c>
      <c r="G93" s="40" t="s">
        <v>267</v>
      </c>
      <c r="H93" s="41" t="s">
        <v>268</v>
      </c>
      <c r="I93" s="40">
        <v>51647800</v>
      </c>
      <c r="J93" s="40">
        <v>50575680</v>
      </c>
      <c r="K93" s="40">
        <v>0</v>
      </c>
      <c r="L93" s="40">
        <v>0</v>
      </c>
      <c r="M93" s="40">
        <f t="shared" si="10"/>
        <v>51647800</v>
      </c>
      <c r="N93" s="42">
        <v>37876045.000000007</v>
      </c>
      <c r="O93" s="43">
        <f t="shared" si="7"/>
        <v>0.73335253389302169</v>
      </c>
      <c r="P93" s="42">
        <v>37876045</v>
      </c>
      <c r="Q93" s="43">
        <f t="shared" si="8"/>
        <v>0.73335253389302157</v>
      </c>
      <c r="R93" s="42">
        <v>37876045</v>
      </c>
      <c r="S93" s="43">
        <f t="shared" si="9"/>
        <v>0.73335253389302157</v>
      </c>
      <c r="T93" s="44" t="s">
        <v>77</v>
      </c>
      <c r="U93" s="44" t="s">
        <v>266</v>
      </c>
    </row>
    <row r="94" spans="1:21" s="30" customFormat="1" ht="52.5" customHeight="1" x14ac:dyDescent="0.2">
      <c r="A94" s="39" t="s">
        <v>79</v>
      </c>
      <c r="B94" s="40" t="s">
        <v>72</v>
      </c>
      <c r="C94" s="40" t="s">
        <v>32</v>
      </c>
      <c r="D94" s="40" t="s">
        <v>80</v>
      </c>
      <c r="E94" s="40"/>
      <c r="F94" s="40" t="s">
        <v>74</v>
      </c>
      <c r="G94" s="40" t="s">
        <v>269</v>
      </c>
      <c r="H94" s="41" t="s">
        <v>270</v>
      </c>
      <c r="I94" s="40">
        <v>6455975</v>
      </c>
      <c r="J94" s="40">
        <v>7024400</v>
      </c>
      <c r="K94" s="40">
        <v>0</v>
      </c>
      <c r="L94" s="40">
        <v>0</v>
      </c>
      <c r="M94" s="40">
        <f t="shared" si="10"/>
        <v>6455975</v>
      </c>
      <c r="N94" s="42">
        <v>4219328.4702637363</v>
      </c>
      <c r="O94" s="43">
        <f t="shared" si="7"/>
        <v>0.65355402867324242</v>
      </c>
      <c r="P94" s="42">
        <v>3067793.18</v>
      </c>
      <c r="Q94" s="43">
        <f t="shared" si="8"/>
        <v>0.47518665732131865</v>
      </c>
      <c r="R94" s="42">
        <v>2482031</v>
      </c>
      <c r="S94" s="43">
        <f t="shared" si="9"/>
        <v>0.38445486545409485</v>
      </c>
      <c r="T94" s="44" t="s">
        <v>77</v>
      </c>
      <c r="U94" s="44" t="s">
        <v>266</v>
      </c>
    </row>
    <row r="95" spans="1:21" s="30" customFormat="1" ht="52.5" customHeight="1" x14ac:dyDescent="0.2">
      <c r="A95" s="39" t="s">
        <v>79</v>
      </c>
      <c r="B95" s="40" t="s">
        <v>72</v>
      </c>
      <c r="C95" s="40" t="s">
        <v>33</v>
      </c>
      <c r="D95" s="40" t="s">
        <v>80</v>
      </c>
      <c r="E95" s="40"/>
      <c r="F95" s="40" t="s">
        <v>74</v>
      </c>
      <c r="G95" s="40" t="s">
        <v>271</v>
      </c>
      <c r="H95" s="41" t="s">
        <v>272</v>
      </c>
      <c r="I95" s="40">
        <v>41619435</v>
      </c>
      <c r="J95" s="40">
        <v>68839120</v>
      </c>
      <c r="K95" s="40">
        <v>0</v>
      </c>
      <c r="L95" s="40">
        <v>0</v>
      </c>
      <c r="M95" s="40">
        <f t="shared" si="10"/>
        <v>41619435</v>
      </c>
      <c r="N95" s="42">
        <v>1568220.0000000037</v>
      </c>
      <c r="O95" s="43">
        <f t="shared" si="7"/>
        <v>3.7679992532335047E-2</v>
      </c>
      <c r="P95" s="42">
        <v>1568220</v>
      </c>
      <c r="Q95" s="43">
        <f t="shared" si="8"/>
        <v>3.7679992532334956E-2</v>
      </c>
      <c r="R95" s="42">
        <v>1568220</v>
      </c>
      <c r="S95" s="43">
        <f t="shared" si="9"/>
        <v>3.7679992532334956E-2</v>
      </c>
      <c r="T95" s="44" t="s">
        <v>77</v>
      </c>
      <c r="U95" s="44" t="s">
        <v>266</v>
      </c>
    </row>
    <row r="96" spans="1:21" s="30" customFormat="1" ht="52.5" customHeight="1" x14ac:dyDescent="0.2">
      <c r="A96" s="39" t="s">
        <v>79</v>
      </c>
      <c r="B96" s="40" t="s">
        <v>72</v>
      </c>
      <c r="C96" s="40" t="s">
        <v>30</v>
      </c>
      <c r="D96" s="40" t="s">
        <v>80</v>
      </c>
      <c r="E96" s="40"/>
      <c r="F96" s="40" t="s">
        <v>74</v>
      </c>
      <c r="G96" s="40" t="s">
        <v>273</v>
      </c>
      <c r="H96" s="41" t="s">
        <v>274</v>
      </c>
      <c r="I96" s="40">
        <v>0</v>
      </c>
      <c r="J96" s="40">
        <v>0</v>
      </c>
      <c r="K96" s="40">
        <v>0</v>
      </c>
      <c r="L96" s="40">
        <v>300004370.45999998</v>
      </c>
      <c r="M96" s="40">
        <f t="shared" si="10"/>
        <v>300004370.45999998</v>
      </c>
      <c r="N96" s="42">
        <v>180002622</v>
      </c>
      <c r="O96" s="43">
        <f t="shared" si="7"/>
        <v>0.59999999908001345</v>
      </c>
      <c r="P96" s="42">
        <v>139500000</v>
      </c>
      <c r="Q96" s="43">
        <f t="shared" si="8"/>
        <v>0.4649932258856867</v>
      </c>
      <c r="R96" s="42">
        <v>139500000</v>
      </c>
      <c r="S96" s="43">
        <f t="shared" si="9"/>
        <v>0.4649932258856867</v>
      </c>
      <c r="T96" s="44" t="s">
        <v>77</v>
      </c>
      <c r="U96" s="44" t="s">
        <v>275</v>
      </c>
    </row>
    <row r="97" spans="1:21" s="30" customFormat="1" ht="52.5" customHeight="1" x14ac:dyDescent="0.2">
      <c r="A97" s="39" t="s">
        <v>79</v>
      </c>
      <c r="B97" s="40" t="s">
        <v>72</v>
      </c>
      <c r="C97" s="40" t="s">
        <v>30</v>
      </c>
      <c r="D97" s="40" t="s">
        <v>80</v>
      </c>
      <c r="E97" s="40"/>
      <c r="F97" s="40" t="s">
        <v>74</v>
      </c>
      <c r="G97" s="40" t="s">
        <v>276</v>
      </c>
      <c r="H97" s="41" t="s">
        <v>277</v>
      </c>
      <c r="I97" s="40">
        <v>0</v>
      </c>
      <c r="J97" s="40">
        <v>0</v>
      </c>
      <c r="K97" s="40">
        <v>54435276.5</v>
      </c>
      <c r="L97" s="40">
        <v>0</v>
      </c>
      <c r="M97" s="40">
        <f t="shared" si="10"/>
        <v>54435276.5</v>
      </c>
      <c r="N97" s="42">
        <v>54435276.5</v>
      </c>
      <c r="O97" s="43">
        <f t="shared" si="7"/>
        <v>1</v>
      </c>
      <c r="P97" s="42">
        <v>54435276</v>
      </c>
      <c r="Q97" s="43">
        <f t="shared" si="8"/>
        <v>0.99999999081477986</v>
      </c>
      <c r="R97" s="42">
        <v>54264632.5</v>
      </c>
      <c r="S97" s="43">
        <f t="shared" si="9"/>
        <v>0.99686519457653533</v>
      </c>
      <c r="T97" s="44" t="s">
        <v>77</v>
      </c>
      <c r="U97" s="44" t="s">
        <v>275</v>
      </c>
    </row>
    <row r="98" spans="1:21" s="30" customFormat="1" ht="52.5" customHeight="1" x14ac:dyDescent="0.2">
      <c r="A98" s="39" t="s">
        <v>79</v>
      </c>
      <c r="B98" s="40" t="s">
        <v>72</v>
      </c>
      <c r="C98" s="40" t="s">
        <v>32</v>
      </c>
      <c r="D98" s="40" t="s">
        <v>80</v>
      </c>
      <c r="E98" s="40"/>
      <c r="F98" s="40" t="s">
        <v>74</v>
      </c>
      <c r="G98" s="40" t="s">
        <v>278</v>
      </c>
      <c r="H98" s="41" t="s">
        <v>279</v>
      </c>
      <c r="I98" s="40">
        <v>0</v>
      </c>
      <c r="J98" s="40">
        <v>0</v>
      </c>
      <c r="K98" s="40">
        <v>67025278</v>
      </c>
      <c r="L98" s="40">
        <v>0</v>
      </c>
      <c r="M98" s="40">
        <f t="shared" si="10"/>
        <v>67025278</v>
      </c>
      <c r="N98" s="42">
        <v>66722317</v>
      </c>
      <c r="O98" s="43">
        <f t="shared" si="7"/>
        <v>0.99547989938960046</v>
      </c>
      <c r="P98" s="42">
        <v>66722317</v>
      </c>
      <c r="Q98" s="43">
        <f t="shared" si="8"/>
        <v>0.99547989938960046</v>
      </c>
      <c r="R98" s="42">
        <v>66722317</v>
      </c>
      <c r="S98" s="43">
        <f t="shared" si="9"/>
        <v>0.99547989938960046</v>
      </c>
      <c r="T98" s="44" t="s">
        <v>77</v>
      </c>
      <c r="U98" s="44" t="s">
        <v>275</v>
      </c>
    </row>
    <row r="99" spans="1:21" s="30" customFormat="1" ht="52.5" customHeight="1" x14ac:dyDescent="0.2">
      <c r="A99" s="39" t="s">
        <v>79</v>
      </c>
      <c r="B99" s="40" t="s">
        <v>72</v>
      </c>
      <c r="C99" s="40" t="s">
        <v>32</v>
      </c>
      <c r="D99" s="40" t="s">
        <v>80</v>
      </c>
      <c r="E99" s="40"/>
      <c r="F99" s="40" t="s">
        <v>74</v>
      </c>
      <c r="G99" s="40" t="s">
        <v>280</v>
      </c>
      <c r="H99" s="41" t="s">
        <v>281</v>
      </c>
      <c r="I99" s="40">
        <v>0</v>
      </c>
      <c r="J99" s="40">
        <v>16858560</v>
      </c>
      <c r="K99" s="40">
        <v>0</v>
      </c>
      <c r="L99" s="40">
        <v>156002272.6392</v>
      </c>
      <c r="M99" s="40">
        <f t="shared" si="10"/>
        <v>156002272.6392</v>
      </c>
      <c r="N99" s="42">
        <v>156002268.99000001</v>
      </c>
      <c r="O99" s="43">
        <f t="shared" si="7"/>
        <v>0.99999997660803308</v>
      </c>
      <c r="P99" s="42">
        <v>155002213.66</v>
      </c>
      <c r="Q99" s="43">
        <f t="shared" si="8"/>
        <v>0.99358945890799344</v>
      </c>
      <c r="R99" s="42">
        <v>148502082.24000001</v>
      </c>
      <c r="S99" s="43">
        <f t="shared" si="9"/>
        <v>0.9519225568171924</v>
      </c>
      <c r="T99" s="44" t="s">
        <v>77</v>
      </c>
      <c r="U99" s="44" t="s">
        <v>275</v>
      </c>
    </row>
    <row r="100" spans="1:21" s="30" customFormat="1" ht="52.5" customHeight="1" x14ac:dyDescent="0.2">
      <c r="A100" s="39" t="s">
        <v>79</v>
      </c>
      <c r="B100" s="40" t="s">
        <v>72</v>
      </c>
      <c r="C100" s="40" t="s">
        <v>33</v>
      </c>
      <c r="D100" s="40" t="s">
        <v>80</v>
      </c>
      <c r="E100" s="40"/>
      <c r="F100" s="40" t="s">
        <v>74</v>
      </c>
      <c r="G100" s="40" t="s">
        <v>282</v>
      </c>
      <c r="H100" s="41" t="s">
        <v>274</v>
      </c>
      <c r="I100" s="40">
        <v>0</v>
      </c>
      <c r="J100" s="40">
        <v>121522120</v>
      </c>
      <c r="K100" s="40">
        <v>0</v>
      </c>
      <c r="L100" s="40">
        <v>1786026018.8051999</v>
      </c>
      <c r="M100" s="40">
        <f t="shared" si="10"/>
        <v>1786026018.8051999</v>
      </c>
      <c r="N100" s="42">
        <v>1645525223</v>
      </c>
      <c r="O100" s="43">
        <f t="shared" si="7"/>
        <v>0.92133328723889985</v>
      </c>
      <c r="P100" s="42">
        <v>1259017598</v>
      </c>
      <c r="Q100" s="43">
        <f t="shared" si="8"/>
        <v>0.70492679543506687</v>
      </c>
      <c r="R100" s="42">
        <v>1248517451</v>
      </c>
      <c r="S100" s="43">
        <f t="shared" si="9"/>
        <v>0.69904773942499576</v>
      </c>
      <c r="T100" s="44" t="s">
        <v>77</v>
      </c>
      <c r="U100" s="44" t="s">
        <v>275</v>
      </c>
    </row>
    <row r="101" spans="1:21" s="30" customFormat="1" ht="52.5" customHeight="1" x14ac:dyDescent="0.2">
      <c r="A101" s="39" t="s">
        <v>79</v>
      </c>
      <c r="B101" s="40" t="s">
        <v>72</v>
      </c>
      <c r="C101" s="40" t="s">
        <v>33</v>
      </c>
      <c r="D101" s="40" t="s">
        <v>80</v>
      </c>
      <c r="E101" s="40"/>
      <c r="F101" s="40" t="s">
        <v>74</v>
      </c>
      <c r="G101" s="40" t="s">
        <v>283</v>
      </c>
      <c r="H101" s="41" t="s">
        <v>284</v>
      </c>
      <c r="I101" s="40">
        <v>261401868</v>
      </c>
      <c r="J101" s="40">
        <v>248250560</v>
      </c>
      <c r="K101" s="40">
        <v>0</v>
      </c>
      <c r="L101" s="40">
        <v>0</v>
      </c>
      <c r="M101" s="40">
        <f t="shared" si="10"/>
        <v>261401868</v>
      </c>
      <c r="N101" s="42">
        <v>58207870.503451779</v>
      </c>
      <c r="O101" s="43">
        <f t="shared" si="7"/>
        <v>0.22267580162606865</v>
      </c>
      <c r="P101" s="42">
        <v>61681248</v>
      </c>
      <c r="Q101" s="43">
        <f t="shared" si="8"/>
        <v>0.23596330229744189</v>
      </c>
      <c r="R101" s="42">
        <v>61681248</v>
      </c>
      <c r="S101" s="43">
        <f t="shared" si="9"/>
        <v>0.23596330229744189</v>
      </c>
      <c r="T101" s="44" t="s">
        <v>77</v>
      </c>
      <c r="U101" s="44" t="s">
        <v>285</v>
      </c>
    </row>
    <row r="102" spans="1:21" s="30" customFormat="1" ht="52.5" customHeight="1" x14ac:dyDescent="0.2">
      <c r="A102" s="39" t="s">
        <v>79</v>
      </c>
      <c r="B102" s="40" t="s">
        <v>72</v>
      </c>
      <c r="C102" s="40" t="s">
        <v>31</v>
      </c>
      <c r="D102" s="40" t="s">
        <v>80</v>
      </c>
      <c r="E102" s="40"/>
      <c r="F102" s="40" t="s">
        <v>74</v>
      </c>
      <c r="G102" s="40" t="s">
        <v>286</v>
      </c>
      <c r="H102" s="41" t="s">
        <v>287</v>
      </c>
      <c r="I102" s="40">
        <v>0</v>
      </c>
      <c r="J102" s="40">
        <v>0</v>
      </c>
      <c r="K102" s="40">
        <v>325878660.13333333</v>
      </c>
      <c r="L102" s="40">
        <v>0</v>
      </c>
      <c r="M102" s="40">
        <f t="shared" si="10"/>
        <v>325878660.13333333</v>
      </c>
      <c r="N102" s="42">
        <v>301029935</v>
      </c>
      <c r="O102" s="43">
        <f t="shared" si="7"/>
        <v>0.92374853535003965</v>
      </c>
      <c r="P102" s="42">
        <v>301029934.99999994</v>
      </c>
      <c r="Q102" s="43">
        <f t="shared" si="8"/>
        <v>0.92374853535003942</v>
      </c>
      <c r="R102" s="42">
        <v>301029935</v>
      </c>
      <c r="S102" s="43">
        <f t="shared" si="9"/>
        <v>0.92374853535003965</v>
      </c>
      <c r="T102" s="44" t="s">
        <v>77</v>
      </c>
      <c r="U102" s="44" t="s">
        <v>287</v>
      </c>
    </row>
    <row r="103" spans="1:21" s="30" customFormat="1" ht="52.5" customHeight="1" x14ac:dyDescent="0.2">
      <c r="A103" s="39" t="s">
        <v>79</v>
      </c>
      <c r="B103" s="40" t="s">
        <v>72</v>
      </c>
      <c r="C103" s="40" t="s">
        <v>40</v>
      </c>
      <c r="D103" s="40" t="s">
        <v>80</v>
      </c>
      <c r="E103" s="40"/>
      <c r="F103" s="40" t="s">
        <v>74</v>
      </c>
      <c r="G103" s="40" t="s">
        <v>288</v>
      </c>
      <c r="H103" s="41" t="s">
        <v>289</v>
      </c>
      <c r="I103" s="40">
        <v>0</v>
      </c>
      <c r="J103" s="40">
        <v>0</v>
      </c>
      <c r="K103" s="40">
        <v>166999998</v>
      </c>
      <c r="L103" s="40">
        <v>0</v>
      </c>
      <c r="M103" s="40">
        <f t="shared" si="10"/>
        <v>166999998</v>
      </c>
      <c r="N103" s="42">
        <v>161000000</v>
      </c>
      <c r="O103" s="43">
        <f t="shared" si="7"/>
        <v>0.96407186783319598</v>
      </c>
      <c r="P103" s="42">
        <v>160999999.67000002</v>
      </c>
      <c r="Q103" s="43">
        <f t="shared" si="8"/>
        <v>0.96407186585714821</v>
      </c>
      <c r="R103" s="42">
        <v>160999999.66999999</v>
      </c>
      <c r="S103" s="43">
        <f t="shared" si="9"/>
        <v>0.96407186585714799</v>
      </c>
      <c r="T103" s="44" t="s">
        <v>77</v>
      </c>
      <c r="U103" s="44" t="s">
        <v>287</v>
      </c>
    </row>
    <row r="104" spans="1:21" s="30" customFormat="1" ht="52.5" customHeight="1" x14ac:dyDescent="0.2">
      <c r="A104" s="39" t="s">
        <v>79</v>
      </c>
      <c r="B104" s="40" t="s">
        <v>72</v>
      </c>
      <c r="C104" s="40" t="s">
        <v>32</v>
      </c>
      <c r="D104" s="40" t="s">
        <v>80</v>
      </c>
      <c r="E104" s="40"/>
      <c r="F104" s="40" t="s">
        <v>74</v>
      </c>
      <c r="G104" s="40" t="s">
        <v>290</v>
      </c>
      <c r="H104" s="41" t="s">
        <v>287</v>
      </c>
      <c r="I104" s="40">
        <v>0</v>
      </c>
      <c r="J104" s="40">
        <v>0</v>
      </c>
      <c r="K104" s="40">
        <v>901031027.0999999</v>
      </c>
      <c r="L104" s="40">
        <v>0</v>
      </c>
      <c r="M104" s="40">
        <f t="shared" si="10"/>
        <v>901031027.0999999</v>
      </c>
      <c r="N104" s="42">
        <v>885781876.70000005</v>
      </c>
      <c r="O104" s="43">
        <f t="shared" si="7"/>
        <v>0.98307588757616948</v>
      </c>
      <c r="P104" s="42">
        <v>885781876.70000005</v>
      </c>
      <c r="Q104" s="43">
        <f t="shared" si="8"/>
        <v>0.98307588757616948</v>
      </c>
      <c r="R104" s="42">
        <v>885781876.70000005</v>
      </c>
      <c r="S104" s="43">
        <f t="shared" si="9"/>
        <v>0.98307588757616948</v>
      </c>
      <c r="T104" s="44" t="s">
        <v>77</v>
      </c>
      <c r="U104" s="44" t="s">
        <v>287</v>
      </c>
    </row>
    <row r="105" spans="1:21" s="30" customFormat="1" ht="52.5" customHeight="1" x14ac:dyDescent="0.2">
      <c r="A105" s="39" t="s">
        <v>79</v>
      </c>
      <c r="B105" s="40" t="s">
        <v>72</v>
      </c>
      <c r="C105" s="40" t="s">
        <v>33</v>
      </c>
      <c r="D105" s="40" t="s">
        <v>80</v>
      </c>
      <c r="E105" s="40"/>
      <c r="F105" s="40" t="s">
        <v>74</v>
      </c>
      <c r="G105" s="40" t="s">
        <v>291</v>
      </c>
      <c r="H105" s="41" t="s">
        <v>292</v>
      </c>
      <c r="I105" s="40">
        <v>0</v>
      </c>
      <c r="J105" s="40">
        <v>0</v>
      </c>
      <c r="K105" s="40">
        <v>3892908361.5</v>
      </c>
      <c r="L105" s="40">
        <v>167000000</v>
      </c>
      <c r="M105" s="40">
        <f t="shared" si="10"/>
        <v>4059908361.5</v>
      </c>
      <c r="N105" s="42">
        <v>3602624440</v>
      </c>
      <c r="O105" s="43">
        <f t="shared" ref="O105:O134" si="11">+N105/M105</f>
        <v>0.88736594997157792</v>
      </c>
      <c r="P105" s="42">
        <v>3602624439.8699999</v>
      </c>
      <c r="Q105" s="43">
        <f t="shared" ref="Q105:Q134" si="12">+P105/M105</f>
        <v>0.88736594993955753</v>
      </c>
      <c r="R105" s="42">
        <v>3557624623.5799999</v>
      </c>
      <c r="S105" s="43">
        <f t="shared" ref="S105:S134" si="13">+R105/M105</f>
        <v>0.8762820011694985</v>
      </c>
      <c r="T105" s="44" t="s">
        <v>77</v>
      </c>
      <c r="U105" s="44" t="s">
        <v>287</v>
      </c>
    </row>
    <row r="106" spans="1:21" s="30" customFormat="1" ht="52.5" customHeight="1" x14ac:dyDescent="0.2">
      <c r="A106" s="39" t="s">
        <v>79</v>
      </c>
      <c r="B106" s="40" t="s">
        <v>72</v>
      </c>
      <c r="C106" s="40" t="s">
        <v>30</v>
      </c>
      <c r="D106" s="40" t="s">
        <v>80</v>
      </c>
      <c r="E106" s="40"/>
      <c r="F106" s="40" t="s">
        <v>74</v>
      </c>
      <c r="G106" s="40" t="s">
        <v>293</v>
      </c>
      <c r="H106" s="41" t="s">
        <v>287</v>
      </c>
      <c r="I106" s="40">
        <v>0</v>
      </c>
      <c r="J106" s="40">
        <v>0</v>
      </c>
      <c r="K106" s="40">
        <v>725336815.20000005</v>
      </c>
      <c r="L106" s="40">
        <v>0</v>
      </c>
      <c r="M106" s="40">
        <f t="shared" si="10"/>
        <v>725336815.20000005</v>
      </c>
      <c r="N106" s="42">
        <v>706560265.79999983</v>
      </c>
      <c r="O106" s="43">
        <f t="shared" si="11"/>
        <v>0.97411333740887962</v>
      </c>
      <c r="P106" s="42">
        <v>706560265.5999999</v>
      </c>
      <c r="Q106" s="43">
        <f t="shared" si="12"/>
        <v>0.97411333713314574</v>
      </c>
      <c r="R106" s="42">
        <v>703473725.5999999</v>
      </c>
      <c r="S106" s="43">
        <f t="shared" si="13"/>
        <v>0.96985801748671507</v>
      </c>
      <c r="T106" s="44" t="s">
        <v>77</v>
      </c>
      <c r="U106" s="44" t="s">
        <v>287</v>
      </c>
    </row>
    <row r="107" spans="1:21" s="30" customFormat="1" ht="52.5" customHeight="1" x14ac:dyDescent="0.2">
      <c r="A107" s="39" t="s">
        <v>238</v>
      </c>
      <c r="B107" s="40" t="s">
        <v>162</v>
      </c>
      <c r="C107" s="40" t="s">
        <v>294</v>
      </c>
      <c r="D107" s="40" t="s">
        <v>295</v>
      </c>
      <c r="E107" s="40"/>
      <c r="F107" s="40" t="s">
        <v>74</v>
      </c>
      <c r="G107" s="40" t="s">
        <v>296</v>
      </c>
      <c r="H107" s="41" t="s">
        <v>297</v>
      </c>
      <c r="I107" s="40">
        <v>0</v>
      </c>
      <c r="J107" s="40">
        <v>0</v>
      </c>
      <c r="K107" s="40">
        <v>222067428</v>
      </c>
      <c r="L107" s="40">
        <v>873639596</v>
      </c>
      <c r="M107" s="40">
        <f t="shared" si="10"/>
        <v>1095707024</v>
      </c>
      <c r="N107" s="42">
        <v>632990008.26140141</v>
      </c>
      <c r="O107" s="43">
        <f t="shared" si="11"/>
        <v>0.5777000552123881</v>
      </c>
      <c r="P107" s="42">
        <v>624189073.4091332</v>
      </c>
      <c r="Q107" s="43">
        <f t="shared" si="12"/>
        <v>0.56966785804700037</v>
      </c>
      <c r="R107" s="42">
        <v>624099635.80913317</v>
      </c>
      <c r="S107" s="43">
        <f t="shared" si="13"/>
        <v>0.56958623257774532</v>
      </c>
      <c r="T107" s="44" t="s">
        <v>298</v>
      </c>
      <c r="U107" s="44" t="s">
        <v>299</v>
      </c>
    </row>
    <row r="108" spans="1:21" s="30" customFormat="1" ht="52.5" customHeight="1" x14ac:dyDescent="0.2">
      <c r="A108" s="39" t="s">
        <v>238</v>
      </c>
      <c r="B108" s="40" t="s">
        <v>162</v>
      </c>
      <c r="C108" s="40" t="s">
        <v>294</v>
      </c>
      <c r="D108" s="40" t="s">
        <v>295</v>
      </c>
      <c r="E108" s="40" t="s">
        <v>300</v>
      </c>
      <c r="F108" s="39" t="s">
        <v>108</v>
      </c>
      <c r="G108" s="40" t="s">
        <v>301</v>
      </c>
      <c r="H108" s="41" t="s">
        <v>302</v>
      </c>
      <c r="I108" s="40">
        <v>0</v>
      </c>
      <c r="J108" s="40">
        <v>0</v>
      </c>
      <c r="K108" s="40">
        <v>28530594.399999999</v>
      </c>
      <c r="L108" s="40">
        <v>0</v>
      </c>
      <c r="M108" s="40">
        <f t="shared" si="10"/>
        <v>28530594.399999999</v>
      </c>
      <c r="N108" s="42">
        <v>28530594.399999999</v>
      </c>
      <c r="O108" s="43">
        <f t="shared" si="11"/>
        <v>1</v>
      </c>
      <c r="P108" s="42">
        <v>28530594.399999999</v>
      </c>
      <c r="Q108" s="43">
        <f t="shared" si="12"/>
        <v>1</v>
      </c>
      <c r="R108" s="42">
        <v>28441156.800000001</v>
      </c>
      <c r="S108" s="43">
        <f t="shared" si="13"/>
        <v>0.99686520376175558</v>
      </c>
      <c r="T108" s="44" t="s">
        <v>298</v>
      </c>
      <c r="U108" s="44" t="s">
        <v>299</v>
      </c>
    </row>
    <row r="109" spans="1:21" s="30" customFormat="1" ht="52.5" customHeight="1" x14ac:dyDescent="0.2">
      <c r="A109" s="39" t="s">
        <v>238</v>
      </c>
      <c r="B109" s="40" t="s">
        <v>162</v>
      </c>
      <c r="C109" s="40" t="s">
        <v>294</v>
      </c>
      <c r="D109" s="40" t="s">
        <v>295</v>
      </c>
      <c r="E109" s="40"/>
      <c r="F109" s="40" t="s">
        <v>74</v>
      </c>
      <c r="G109" s="40" t="s">
        <v>303</v>
      </c>
      <c r="H109" s="41" t="s">
        <v>304</v>
      </c>
      <c r="I109" s="40">
        <v>0</v>
      </c>
      <c r="J109" s="40">
        <v>0</v>
      </c>
      <c r="K109" s="40">
        <v>0</v>
      </c>
      <c r="L109" s="40">
        <v>1649471857.7610002</v>
      </c>
      <c r="M109" s="40">
        <f t="shared" si="10"/>
        <v>1649471857.7610002</v>
      </c>
      <c r="N109" s="42">
        <v>1654639391.8785985</v>
      </c>
      <c r="O109" s="43">
        <f t="shared" si="11"/>
        <v>1.0031328416385428</v>
      </c>
      <c r="P109" s="42">
        <v>1641621676.7208669</v>
      </c>
      <c r="Q109" s="43">
        <f t="shared" si="12"/>
        <v>0.99524079116403408</v>
      </c>
      <c r="R109" s="42">
        <v>1563898964.6208417</v>
      </c>
      <c r="S109" s="43">
        <f t="shared" si="13"/>
        <v>0.94812103477999599</v>
      </c>
      <c r="T109" s="44" t="s">
        <v>298</v>
      </c>
      <c r="U109" s="44" t="s">
        <v>305</v>
      </c>
    </row>
    <row r="110" spans="1:21" s="30" customFormat="1" ht="52.5" customHeight="1" x14ac:dyDescent="0.2">
      <c r="A110" s="39" t="s">
        <v>238</v>
      </c>
      <c r="B110" s="40" t="s">
        <v>162</v>
      </c>
      <c r="C110" s="40" t="s">
        <v>294</v>
      </c>
      <c r="D110" s="40" t="s">
        <v>295</v>
      </c>
      <c r="E110" s="40" t="s">
        <v>300</v>
      </c>
      <c r="F110" s="39" t="s">
        <v>108</v>
      </c>
      <c r="G110" s="40" t="s">
        <v>306</v>
      </c>
      <c r="H110" s="41" t="s">
        <v>307</v>
      </c>
      <c r="I110" s="40">
        <v>0</v>
      </c>
      <c r="J110" s="40">
        <v>0</v>
      </c>
      <c r="K110" s="40">
        <v>82019146</v>
      </c>
      <c r="L110" s="40">
        <v>101774951.145</v>
      </c>
      <c r="M110" s="40">
        <f t="shared" si="10"/>
        <v>183794097.14499998</v>
      </c>
      <c r="N110" s="42">
        <v>183794097.13</v>
      </c>
      <c r="O110" s="43">
        <f t="shared" si="11"/>
        <v>0.99999999991838706</v>
      </c>
      <c r="P110" s="42">
        <v>183794097.13</v>
      </c>
      <c r="Q110" s="43">
        <f t="shared" si="12"/>
        <v>0.99999999991838706</v>
      </c>
      <c r="R110" s="42">
        <v>116662459.13000001</v>
      </c>
      <c r="S110" s="43">
        <f t="shared" si="13"/>
        <v>0.63474540772635335</v>
      </c>
      <c r="T110" s="44" t="s">
        <v>298</v>
      </c>
      <c r="U110" s="44" t="s">
        <v>305</v>
      </c>
    </row>
    <row r="111" spans="1:21" s="30" customFormat="1" ht="52.5" customHeight="1" x14ac:dyDescent="0.2">
      <c r="A111" s="39" t="s">
        <v>238</v>
      </c>
      <c r="B111" s="40" t="s">
        <v>162</v>
      </c>
      <c r="C111" s="40" t="s">
        <v>294</v>
      </c>
      <c r="D111" s="40" t="s">
        <v>295</v>
      </c>
      <c r="E111" s="40" t="s">
        <v>300</v>
      </c>
      <c r="F111" s="39" t="s">
        <v>108</v>
      </c>
      <c r="G111" s="40" t="s">
        <v>308</v>
      </c>
      <c r="H111" s="41" t="s">
        <v>309</v>
      </c>
      <c r="I111" s="40">
        <v>0</v>
      </c>
      <c r="J111" s="40">
        <v>0</v>
      </c>
      <c r="K111" s="40">
        <v>64080437.574322507</v>
      </c>
      <c r="L111" s="40">
        <v>0</v>
      </c>
      <c r="M111" s="40">
        <f t="shared" si="10"/>
        <v>64080437.574322507</v>
      </c>
      <c r="N111" s="42">
        <v>63893068</v>
      </c>
      <c r="O111" s="43">
        <f t="shared" si="11"/>
        <v>0.99707602536101303</v>
      </c>
      <c r="P111" s="42">
        <v>63893068</v>
      </c>
      <c r="Q111" s="43">
        <f t="shared" si="12"/>
        <v>0.99707602536101303</v>
      </c>
      <c r="R111" s="42">
        <v>63893068</v>
      </c>
      <c r="S111" s="43">
        <f t="shared" si="13"/>
        <v>0.99707602536101303</v>
      </c>
      <c r="T111" s="44" t="s">
        <v>298</v>
      </c>
      <c r="U111" s="44" t="s">
        <v>305</v>
      </c>
    </row>
    <row r="112" spans="1:21" s="30" customFormat="1" ht="52.5" customHeight="1" x14ac:dyDescent="0.2">
      <c r="A112" s="39" t="s">
        <v>238</v>
      </c>
      <c r="B112" s="40" t="s">
        <v>162</v>
      </c>
      <c r="C112" s="40" t="s">
        <v>44</v>
      </c>
      <c r="D112" s="40" t="s">
        <v>15</v>
      </c>
      <c r="E112" s="40" t="s">
        <v>184</v>
      </c>
      <c r="F112" s="39" t="s">
        <v>108</v>
      </c>
      <c r="G112" s="40" t="s">
        <v>310</v>
      </c>
      <c r="H112" s="41" t="s">
        <v>311</v>
      </c>
      <c r="I112" s="40">
        <v>0</v>
      </c>
      <c r="J112" s="40">
        <v>0</v>
      </c>
      <c r="K112" s="40">
        <v>0</v>
      </c>
      <c r="L112" s="40">
        <v>990732632</v>
      </c>
      <c r="M112" s="40">
        <f t="shared" si="10"/>
        <v>990732632</v>
      </c>
      <c r="N112" s="42">
        <v>0</v>
      </c>
      <c r="O112" s="43">
        <f t="shared" si="11"/>
        <v>0</v>
      </c>
      <c r="P112" s="42">
        <v>0</v>
      </c>
      <c r="Q112" s="43">
        <f t="shared" si="12"/>
        <v>0</v>
      </c>
      <c r="R112" s="42">
        <v>0</v>
      </c>
      <c r="S112" s="43">
        <f t="shared" si="13"/>
        <v>0</v>
      </c>
      <c r="T112" s="44" t="s">
        <v>298</v>
      </c>
      <c r="U112" s="44" t="s">
        <v>311</v>
      </c>
    </row>
    <row r="113" spans="1:21" s="30" customFormat="1" ht="52.5" customHeight="1" x14ac:dyDescent="0.2">
      <c r="A113" s="39" t="s">
        <v>238</v>
      </c>
      <c r="B113" s="40" t="s">
        <v>162</v>
      </c>
      <c r="C113" s="40" t="s">
        <v>44</v>
      </c>
      <c r="D113" s="40" t="s">
        <v>15</v>
      </c>
      <c r="E113" s="40" t="s">
        <v>184</v>
      </c>
      <c r="F113" s="39" t="s">
        <v>108</v>
      </c>
      <c r="G113" s="40" t="s">
        <v>312</v>
      </c>
      <c r="H113" s="41" t="s">
        <v>313</v>
      </c>
      <c r="I113" s="40">
        <v>0</v>
      </c>
      <c r="J113" s="40">
        <v>0</v>
      </c>
      <c r="K113" s="40">
        <v>188509574.23066664</v>
      </c>
      <c r="L113" s="40">
        <v>2400718393.9200101</v>
      </c>
      <c r="M113" s="40">
        <f t="shared" si="10"/>
        <v>2589227968.1506767</v>
      </c>
      <c r="N113" s="42">
        <v>397753607.32999998</v>
      </c>
      <c r="O113" s="43">
        <f t="shared" si="11"/>
        <v>0.1536186122746428</v>
      </c>
      <c r="P113" s="42">
        <v>397230857.32999998</v>
      </c>
      <c r="Q113" s="43">
        <f t="shared" si="12"/>
        <v>0.15341671811683585</v>
      </c>
      <c r="R113" s="42">
        <v>136377139.03999999</v>
      </c>
      <c r="S113" s="43">
        <f t="shared" si="13"/>
        <v>5.2670966294793127E-2</v>
      </c>
      <c r="T113" s="44" t="s">
        <v>298</v>
      </c>
      <c r="U113" s="44" t="s">
        <v>313</v>
      </c>
    </row>
    <row r="114" spans="1:21" s="30" customFormat="1" ht="52.5" customHeight="1" x14ac:dyDescent="0.2">
      <c r="A114" s="39" t="s">
        <v>238</v>
      </c>
      <c r="B114" s="40" t="s">
        <v>162</v>
      </c>
      <c r="C114" s="40" t="s">
        <v>44</v>
      </c>
      <c r="D114" s="40" t="s">
        <v>163</v>
      </c>
      <c r="E114" s="40"/>
      <c r="F114" s="40" t="s">
        <v>74</v>
      </c>
      <c r="G114" s="40" t="s">
        <v>314</v>
      </c>
      <c r="H114" s="41" t="s">
        <v>315</v>
      </c>
      <c r="I114" s="40">
        <v>0</v>
      </c>
      <c r="J114" s="40">
        <v>0</v>
      </c>
      <c r="K114" s="40">
        <v>0</v>
      </c>
      <c r="L114" s="40">
        <v>265898000.21900001</v>
      </c>
      <c r="M114" s="40">
        <f t="shared" si="10"/>
        <v>265898000.21900001</v>
      </c>
      <c r="N114" s="42">
        <v>84199354</v>
      </c>
      <c r="O114" s="43">
        <f t="shared" si="11"/>
        <v>0.31666035070083781</v>
      </c>
      <c r="P114" s="42">
        <v>84199354</v>
      </c>
      <c r="Q114" s="43">
        <f t="shared" si="12"/>
        <v>0.31666035070083781</v>
      </c>
      <c r="R114" s="42">
        <v>84199354</v>
      </c>
      <c r="S114" s="43">
        <f t="shared" si="13"/>
        <v>0.31666035070083781</v>
      </c>
      <c r="T114" s="44" t="s">
        <v>298</v>
      </c>
      <c r="U114" s="44" t="s">
        <v>316</v>
      </c>
    </row>
    <row r="115" spans="1:21" s="30" customFormat="1" ht="52.5" customHeight="1" x14ac:dyDescent="0.2">
      <c r="A115" s="39" t="s">
        <v>238</v>
      </c>
      <c r="B115" s="40" t="s">
        <v>162</v>
      </c>
      <c r="C115" s="40" t="s">
        <v>44</v>
      </c>
      <c r="D115" s="40" t="s">
        <v>163</v>
      </c>
      <c r="E115" s="40"/>
      <c r="F115" s="40" t="s">
        <v>74</v>
      </c>
      <c r="G115" s="40" t="s">
        <v>317</v>
      </c>
      <c r="H115" s="41" t="s">
        <v>318</v>
      </c>
      <c r="I115" s="40">
        <v>0</v>
      </c>
      <c r="J115" s="40">
        <v>0</v>
      </c>
      <c r="K115" s="40">
        <v>0</v>
      </c>
      <c r="L115" s="40">
        <v>500000000</v>
      </c>
      <c r="M115" s="40">
        <f t="shared" si="10"/>
        <v>500000000</v>
      </c>
      <c r="N115" s="42">
        <v>500000000</v>
      </c>
      <c r="O115" s="43">
        <f t="shared" si="11"/>
        <v>1</v>
      </c>
      <c r="P115" s="42">
        <v>500000000</v>
      </c>
      <c r="Q115" s="43">
        <f t="shared" si="12"/>
        <v>1</v>
      </c>
      <c r="R115" s="42">
        <v>500000000</v>
      </c>
      <c r="S115" s="43">
        <f t="shared" si="13"/>
        <v>1</v>
      </c>
      <c r="T115" s="44" t="s">
        <v>298</v>
      </c>
      <c r="U115" s="44" t="s">
        <v>318</v>
      </c>
    </row>
    <row r="116" spans="1:21" s="30" customFormat="1" ht="52.5" customHeight="1" x14ac:dyDescent="0.2">
      <c r="A116" s="39" t="s">
        <v>238</v>
      </c>
      <c r="B116" s="40" t="s">
        <v>162</v>
      </c>
      <c r="C116" s="40" t="s">
        <v>44</v>
      </c>
      <c r="D116" s="40" t="s">
        <v>15</v>
      </c>
      <c r="E116" s="40" t="s">
        <v>184</v>
      </c>
      <c r="F116" s="39" t="s">
        <v>108</v>
      </c>
      <c r="G116" s="40" t="s">
        <v>319</v>
      </c>
      <c r="H116" s="41" t="s">
        <v>320</v>
      </c>
      <c r="I116" s="40">
        <v>18161208</v>
      </c>
      <c r="J116" s="40">
        <v>33717120</v>
      </c>
      <c r="K116" s="40">
        <v>588845960</v>
      </c>
      <c r="L116" s="40">
        <v>0</v>
      </c>
      <c r="M116" s="40">
        <f t="shared" si="10"/>
        <v>607007168</v>
      </c>
      <c r="N116" s="42">
        <v>493278367.33563453</v>
      </c>
      <c r="O116" s="43">
        <f t="shared" si="11"/>
        <v>0.81264010268760867</v>
      </c>
      <c r="P116" s="42">
        <v>481162793</v>
      </c>
      <c r="Q116" s="43">
        <f t="shared" si="12"/>
        <v>0.79268057836180283</v>
      </c>
      <c r="R116" s="42">
        <v>480675278.98000002</v>
      </c>
      <c r="S116" s="43">
        <f t="shared" si="13"/>
        <v>0.79187743460057458</v>
      </c>
      <c r="T116" s="44" t="s">
        <v>298</v>
      </c>
      <c r="U116" s="44" t="s">
        <v>320</v>
      </c>
    </row>
    <row r="117" spans="1:21" s="30" customFormat="1" ht="52.5" customHeight="1" x14ac:dyDescent="0.2">
      <c r="A117" s="39" t="s">
        <v>238</v>
      </c>
      <c r="B117" s="40" t="s">
        <v>162</v>
      </c>
      <c r="C117" s="40" t="s">
        <v>44</v>
      </c>
      <c r="D117" s="40" t="s">
        <v>15</v>
      </c>
      <c r="E117" s="40" t="s">
        <v>184</v>
      </c>
      <c r="F117" s="39" t="s">
        <v>108</v>
      </c>
      <c r="G117" s="40" t="s">
        <v>321</v>
      </c>
      <c r="H117" s="41" t="s">
        <v>322</v>
      </c>
      <c r="I117" s="40">
        <v>0</v>
      </c>
      <c r="J117" s="40">
        <v>0</v>
      </c>
      <c r="K117" s="40">
        <v>0</v>
      </c>
      <c r="L117" s="40">
        <v>2042922184.75</v>
      </c>
      <c r="M117" s="40">
        <f t="shared" si="10"/>
        <v>2042922184.75</v>
      </c>
      <c r="N117" s="42">
        <v>0</v>
      </c>
      <c r="O117" s="43">
        <f t="shared" si="11"/>
        <v>0</v>
      </c>
      <c r="P117" s="42">
        <v>0</v>
      </c>
      <c r="Q117" s="43">
        <f t="shared" si="12"/>
        <v>0</v>
      </c>
      <c r="R117" s="42">
        <v>0</v>
      </c>
      <c r="S117" s="43">
        <f t="shared" si="13"/>
        <v>0</v>
      </c>
      <c r="T117" s="44" t="s">
        <v>298</v>
      </c>
      <c r="U117" s="44" t="s">
        <v>322</v>
      </c>
    </row>
    <row r="118" spans="1:21" s="30" customFormat="1" ht="52.5" customHeight="1" x14ac:dyDescent="0.2">
      <c r="A118" s="39" t="s">
        <v>238</v>
      </c>
      <c r="B118" s="40" t="s">
        <v>162</v>
      </c>
      <c r="C118" s="40" t="s">
        <v>44</v>
      </c>
      <c r="D118" s="40" t="s">
        <v>15</v>
      </c>
      <c r="E118" s="40" t="s">
        <v>184</v>
      </c>
      <c r="F118" s="39" t="s">
        <v>108</v>
      </c>
      <c r="G118" s="40" t="s">
        <v>323</v>
      </c>
      <c r="H118" s="41" t="s">
        <v>324</v>
      </c>
      <c r="I118" s="40">
        <v>0</v>
      </c>
      <c r="J118" s="40">
        <v>0</v>
      </c>
      <c r="K118" s="40">
        <v>88543224</v>
      </c>
      <c r="L118" s="40">
        <v>1518188221</v>
      </c>
      <c r="M118" s="40">
        <f t="shared" si="10"/>
        <v>1606731445</v>
      </c>
      <c r="N118" s="42">
        <v>58402752</v>
      </c>
      <c r="O118" s="43">
        <f t="shared" si="11"/>
        <v>3.6348795053301519E-2</v>
      </c>
      <c r="P118" s="42">
        <v>58402752</v>
      </c>
      <c r="Q118" s="43">
        <f t="shared" si="12"/>
        <v>3.6348795053301519E-2</v>
      </c>
      <c r="R118" s="42">
        <v>58402752</v>
      </c>
      <c r="S118" s="43">
        <f t="shared" si="13"/>
        <v>3.6348795053301519E-2</v>
      </c>
      <c r="T118" s="44" t="s">
        <v>298</v>
      </c>
      <c r="U118" s="44" t="s">
        <v>324</v>
      </c>
    </row>
    <row r="119" spans="1:21" s="30" customFormat="1" ht="52.5" customHeight="1" x14ac:dyDescent="0.2">
      <c r="A119" s="39" t="s">
        <v>238</v>
      </c>
      <c r="B119" s="40" t="s">
        <v>162</v>
      </c>
      <c r="C119" s="40" t="s">
        <v>294</v>
      </c>
      <c r="D119" s="40" t="s">
        <v>295</v>
      </c>
      <c r="E119" s="40" t="s">
        <v>300</v>
      </c>
      <c r="F119" s="39" t="s">
        <v>108</v>
      </c>
      <c r="G119" s="40" t="s">
        <v>325</v>
      </c>
      <c r="H119" s="41" t="s">
        <v>326</v>
      </c>
      <c r="I119" s="40">
        <v>0</v>
      </c>
      <c r="J119" s="40">
        <v>0</v>
      </c>
      <c r="K119" s="40">
        <v>146521071.40000382</v>
      </c>
      <c r="L119" s="40">
        <v>0</v>
      </c>
      <c r="M119" s="40">
        <f t="shared" si="10"/>
        <v>146521071.40000382</v>
      </c>
      <c r="N119" s="42">
        <v>143870473.32999998</v>
      </c>
      <c r="O119" s="43">
        <f t="shared" si="11"/>
        <v>0.98190978236319548</v>
      </c>
      <c r="P119" s="42">
        <v>143870473.32999998</v>
      </c>
      <c r="Q119" s="43">
        <f t="shared" si="12"/>
        <v>0.98190978236319548</v>
      </c>
      <c r="R119" s="42">
        <v>143275430.34999999</v>
      </c>
      <c r="S119" s="43">
        <f t="shared" si="13"/>
        <v>0.97784863965986712</v>
      </c>
      <c r="T119" s="44" t="s">
        <v>327</v>
      </c>
      <c r="U119" s="44" t="s">
        <v>328</v>
      </c>
    </row>
    <row r="120" spans="1:21" s="30" customFormat="1" ht="52.5" customHeight="1" x14ac:dyDescent="0.2">
      <c r="A120" s="39" t="s">
        <v>238</v>
      </c>
      <c r="B120" s="40" t="s">
        <v>162</v>
      </c>
      <c r="C120" s="40" t="s">
        <v>37</v>
      </c>
      <c r="D120" s="40" t="s">
        <v>15</v>
      </c>
      <c r="E120" s="40" t="s">
        <v>184</v>
      </c>
      <c r="F120" s="39" t="s">
        <v>108</v>
      </c>
      <c r="G120" s="40" t="s">
        <v>329</v>
      </c>
      <c r="H120" s="41" t="s">
        <v>330</v>
      </c>
      <c r="I120" s="40">
        <v>0</v>
      </c>
      <c r="J120" s="40">
        <v>0</v>
      </c>
      <c r="K120" s="40">
        <v>70475984</v>
      </c>
      <c r="L120" s="40">
        <v>0</v>
      </c>
      <c r="M120" s="40">
        <f t="shared" si="10"/>
        <v>70475984</v>
      </c>
      <c r="N120" s="42">
        <v>70475984</v>
      </c>
      <c r="O120" s="43">
        <f t="shared" si="11"/>
        <v>1</v>
      </c>
      <c r="P120" s="42">
        <v>70475984</v>
      </c>
      <c r="Q120" s="43">
        <f t="shared" si="12"/>
        <v>1</v>
      </c>
      <c r="R120" s="42">
        <v>70475984</v>
      </c>
      <c r="S120" s="43">
        <f t="shared" si="13"/>
        <v>1</v>
      </c>
      <c r="T120" s="44" t="s">
        <v>327</v>
      </c>
      <c r="U120" s="44" t="s">
        <v>328</v>
      </c>
    </row>
    <row r="121" spans="1:21" s="30" customFormat="1" ht="52.5" customHeight="1" x14ac:dyDescent="0.2">
      <c r="A121" s="39" t="s">
        <v>238</v>
      </c>
      <c r="B121" s="40" t="s">
        <v>162</v>
      </c>
      <c r="C121" s="40" t="s">
        <v>294</v>
      </c>
      <c r="D121" s="40" t="s">
        <v>295</v>
      </c>
      <c r="E121" s="40"/>
      <c r="F121" s="40" t="s">
        <v>74</v>
      </c>
      <c r="G121" s="40" t="s">
        <v>331</v>
      </c>
      <c r="H121" s="41" t="s">
        <v>332</v>
      </c>
      <c r="I121" s="40">
        <v>0</v>
      </c>
      <c r="J121" s="40">
        <v>0</v>
      </c>
      <c r="K121" s="40">
        <v>0</v>
      </c>
      <c r="L121" s="40">
        <v>1624201782.184</v>
      </c>
      <c r="M121" s="40">
        <f t="shared" si="10"/>
        <v>1624201782.184</v>
      </c>
      <c r="N121" s="42">
        <v>1542151259.3045607</v>
      </c>
      <c r="O121" s="43">
        <f t="shared" si="11"/>
        <v>0.94948255581328744</v>
      </c>
      <c r="P121" s="42">
        <v>1410661478.2855108</v>
      </c>
      <c r="Q121" s="43">
        <f t="shared" si="12"/>
        <v>0.86852600074644049</v>
      </c>
      <c r="R121" s="42">
        <v>1410259057.767211</v>
      </c>
      <c r="S121" s="43">
        <f t="shared" si="13"/>
        <v>0.86827823564562978</v>
      </c>
      <c r="T121" s="44" t="s">
        <v>327</v>
      </c>
      <c r="U121" s="44" t="s">
        <v>333</v>
      </c>
    </row>
    <row r="122" spans="1:21" s="30" customFormat="1" ht="51" customHeight="1" x14ac:dyDescent="0.2">
      <c r="A122" s="39" t="s">
        <v>238</v>
      </c>
      <c r="B122" s="40" t="s">
        <v>162</v>
      </c>
      <c r="C122" s="40" t="s">
        <v>294</v>
      </c>
      <c r="D122" s="40" t="s">
        <v>295</v>
      </c>
      <c r="E122" s="40"/>
      <c r="F122" s="40" t="s">
        <v>74</v>
      </c>
      <c r="G122" s="40" t="s">
        <v>334</v>
      </c>
      <c r="H122" s="41" t="s">
        <v>335</v>
      </c>
      <c r="I122" s="40">
        <v>0</v>
      </c>
      <c r="J122" s="40">
        <v>0</v>
      </c>
      <c r="K122" s="40">
        <v>58040582.400000006</v>
      </c>
      <c r="L122" s="40">
        <v>6610603238.6033325</v>
      </c>
      <c r="M122" s="40">
        <f t="shared" si="10"/>
        <v>6668643821.0033321</v>
      </c>
      <c r="N122" s="42">
        <v>6447575464.055439</v>
      </c>
      <c r="O122" s="43">
        <f t="shared" si="11"/>
        <v>0.96684957798291404</v>
      </c>
      <c r="P122" s="42">
        <v>6413869436.0744934</v>
      </c>
      <c r="Q122" s="43">
        <f t="shared" si="12"/>
        <v>0.96179517278664517</v>
      </c>
      <c r="R122" s="42">
        <v>5146593969.1327868</v>
      </c>
      <c r="S122" s="43">
        <f t="shared" si="13"/>
        <v>0.77176021201241107</v>
      </c>
      <c r="T122" s="44" t="s">
        <v>327</v>
      </c>
      <c r="U122" s="44" t="s">
        <v>336</v>
      </c>
    </row>
    <row r="123" spans="1:21" s="30" customFormat="1" ht="52.5" customHeight="1" x14ac:dyDescent="0.2">
      <c r="A123" s="39" t="s">
        <v>238</v>
      </c>
      <c r="B123" s="40" t="s">
        <v>162</v>
      </c>
      <c r="C123" s="40" t="s">
        <v>294</v>
      </c>
      <c r="D123" s="40" t="s">
        <v>295</v>
      </c>
      <c r="E123" s="40" t="s">
        <v>300</v>
      </c>
      <c r="F123" s="39" t="s">
        <v>108</v>
      </c>
      <c r="G123" s="40" t="s">
        <v>337</v>
      </c>
      <c r="H123" s="41" t="s">
        <v>338</v>
      </c>
      <c r="I123" s="40">
        <v>0</v>
      </c>
      <c r="J123" s="40">
        <v>0</v>
      </c>
      <c r="K123" s="40">
        <v>482320039.90000004</v>
      </c>
      <c r="L123" s="40">
        <v>349681045.66666698</v>
      </c>
      <c r="M123" s="40">
        <f t="shared" si="10"/>
        <v>832001085.56666708</v>
      </c>
      <c r="N123" s="42">
        <v>823299016.85000002</v>
      </c>
      <c r="O123" s="43">
        <f t="shared" si="11"/>
        <v>0.98954079643929771</v>
      </c>
      <c r="P123" s="42">
        <v>823299016.85000002</v>
      </c>
      <c r="Q123" s="43">
        <f t="shared" si="12"/>
        <v>0.98954079643929771</v>
      </c>
      <c r="R123" s="42">
        <v>802123897.42999995</v>
      </c>
      <c r="S123" s="43">
        <f t="shared" si="13"/>
        <v>0.96408996495921861</v>
      </c>
      <c r="T123" s="44" t="s">
        <v>327</v>
      </c>
      <c r="U123" s="44" t="s">
        <v>336</v>
      </c>
    </row>
    <row r="124" spans="1:21" s="30" customFormat="1" ht="52.5" customHeight="1" x14ac:dyDescent="0.2">
      <c r="A124" s="39" t="s">
        <v>238</v>
      </c>
      <c r="B124" s="40" t="s">
        <v>162</v>
      </c>
      <c r="C124" s="40" t="s">
        <v>294</v>
      </c>
      <c r="D124" s="40" t="s">
        <v>295</v>
      </c>
      <c r="E124" s="40" t="s">
        <v>300</v>
      </c>
      <c r="F124" s="39" t="s">
        <v>108</v>
      </c>
      <c r="G124" s="40" t="s">
        <v>339</v>
      </c>
      <c r="H124" s="41" t="s">
        <v>340</v>
      </c>
      <c r="I124" s="40">
        <v>0</v>
      </c>
      <c r="J124" s="40">
        <v>0</v>
      </c>
      <c r="K124" s="40">
        <v>138351907.33000001</v>
      </c>
      <c r="L124" s="40">
        <v>3984748157.7860003</v>
      </c>
      <c r="M124" s="40">
        <f t="shared" si="10"/>
        <v>4123100065.1160002</v>
      </c>
      <c r="N124" s="42">
        <v>4121420799.7799997</v>
      </c>
      <c r="O124" s="43">
        <f t="shared" si="11"/>
        <v>0.99959271778286241</v>
      </c>
      <c r="P124" s="42">
        <v>4121420799.7799997</v>
      </c>
      <c r="Q124" s="43">
        <f t="shared" si="12"/>
        <v>0.99959271778286241</v>
      </c>
      <c r="R124" s="42">
        <v>2317792799.77</v>
      </c>
      <c r="S124" s="43">
        <f t="shared" si="13"/>
        <v>0.56214808352093459</v>
      </c>
      <c r="T124" s="44" t="s">
        <v>327</v>
      </c>
      <c r="U124" s="44" t="s">
        <v>336</v>
      </c>
    </row>
    <row r="125" spans="1:21" s="30" customFormat="1" ht="52.5" customHeight="1" x14ac:dyDescent="0.2">
      <c r="A125" s="39" t="s">
        <v>238</v>
      </c>
      <c r="B125" s="40" t="s">
        <v>162</v>
      </c>
      <c r="C125" s="40" t="s">
        <v>294</v>
      </c>
      <c r="D125" s="40" t="s">
        <v>295</v>
      </c>
      <c r="E125" s="40" t="s">
        <v>300</v>
      </c>
      <c r="F125" s="39" t="s">
        <v>108</v>
      </c>
      <c r="G125" s="40" t="s">
        <v>341</v>
      </c>
      <c r="H125" s="41" t="s">
        <v>342</v>
      </c>
      <c r="I125" s="40">
        <v>0</v>
      </c>
      <c r="J125" s="40">
        <v>0</v>
      </c>
      <c r="K125" s="40">
        <v>154513717.66666701</v>
      </c>
      <c r="L125" s="40">
        <v>1693673332.0633302</v>
      </c>
      <c r="M125" s="40">
        <f t="shared" si="10"/>
        <v>1848187049.7299972</v>
      </c>
      <c r="N125" s="42">
        <v>1741251956.3299999</v>
      </c>
      <c r="O125" s="43">
        <f t="shared" si="11"/>
        <v>0.94214054610131615</v>
      </c>
      <c r="P125" s="42">
        <v>1741251956</v>
      </c>
      <c r="Q125" s="43">
        <f t="shared" si="12"/>
        <v>0.94214054592276286</v>
      </c>
      <c r="R125" s="42">
        <v>798499556</v>
      </c>
      <c r="S125" s="43">
        <f t="shared" si="13"/>
        <v>0.43204477388620016</v>
      </c>
      <c r="T125" s="44" t="s">
        <v>327</v>
      </c>
      <c r="U125" s="44" t="s">
        <v>336</v>
      </c>
    </row>
    <row r="126" spans="1:21" s="30" customFormat="1" ht="52.5" customHeight="1" x14ac:dyDescent="0.2">
      <c r="A126" s="39" t="s">
        <v>238</v>
      </c>
      <c r="B126" s="40" t="s">
        <v>162</v>
      </c>
      <c r="C126" s="40" t="s">
        <v>294</v>
      </c>
      <c r="D126" s="40" t="s">
        <v>295</v>
      </c>
      <c r="E126" s="40" t="s">
        <v>343</v>
      </c>
      <c r="F126" s="39" t="s">
        <v>108</v>
      </c>
      <c r="G126" s="40" t="s">
        <v>344</v>
      </c>
      <c r="H126" s="41" t="s">
        <v>345</v>
      </c>
      <c r="I126" s="40">
        <v>0</v>
      </c>
      <c r="J126" s="40">
        <v>0</v>
      </c>
      <c r="K126" s="40">
        <v>0</v>
      </c>
      <c r="L126" s="40">
        <v>0</v>
      </c>
      <c r="M126" s="40">
        <f t="shared" si="10"/>
        <v>0</v>
      </c>
      <c r="N126" s="42">
        <v>0</v>
      </c>
      <c r="O126" s="43" t="e">
        <f t="shared" si="11"/>
        <v>#DIV/0!</v>
      </c>
      <c r="P126" s="42">
        <v>0</v>
      </c>
      <c r="Q126" s="43" t="e">
        <f t="shared" si="12"/>
        <v>#DIV/0!</v>
      </c>
      <c r="R126" s="42">
        <v>0</v>
      </c>
      <c r="S126" s="43" t="e">
        <f t="shared" si="13"/>
        <v>#DIV/0!</v>
      </c>
      <c r="T126" s="44" t="s">
        <v>327</v>
      </c>
      <c r="U126" s="44" t="s">
        <v>336</v>
      </c>
    </row>
    <row r="127" spans="1:21" s="30" customFormat="1" ht="52.5" customHeight="1" x14ac:dyDescent="0.2">
      <c r="A127" s="39" t="s">
        <v>71</v>
      </c>
      <c r="B127" s="40" t="s">
        <v>72</v>
      </c>
      <c r="C127" s="40" t="s">
        <v>44</v>
      </c>
      <c r="D127" s="40" t="s">
        <v>73</v>
      </c>
      <c r="E127" s="40" t="s">
        <v>346</v>
      </c>
      <c r="F127" s="39" t="s">
        <v>108</v>
      </c>
      <c r="G127" s="40" t="s">
        <v>347</v>
      </c>
      <c r="H127" s="41" t="s">
        <v>348</v>
      </c>
      <c r="I127" s="40">
        <v>0</v>
      </c>
      <c r="J127" s="40">
        <v>0</v>
      </c>
      <c r="K127" s="40">
        <v>36387967</v>
      </c>
      <c r="L127" s="40">
        <v>0</v>
      </c>
      <c r="M127" s="40">
        <f t="shared" si="10"/>
        <v>36387967</v>
      </c>
      <c r="N127" s="42">
        <v>36387966.670000002</v>
      </c>
      <c r="O127" s="43">
        <f t="shared" si="11"/>
        <v>0.99999999093106795</v>
      </c>
      <c r="P127" s="42">
        <v>36387966.670000002</v>
      </c>
      <c r="Q127" s="43">
        <f t="shared" si="12"/>
        <v>0.99999999093106795</v>
      </c>
      <c r="R127" s="42">
        <v>36329097.020000003</v>
      </c>
      <c r="S127" s="43">
        <f t="shared" si="13"/>
        <v>0.99838215803592445</v>
      </c>
      <c r="T127" s="44" t="s">
        <v>349</v>
      </c>
      <c r="U127" s="44" t="s">
        <v>350</v>
      </c>
    </row>
    <row r="128" spans="1:21" s="30" customFormat="1" ht="52.5" customHeight="1" x14ac:dyDescent="0.2">
      <c r="A128" s="39" t="s">
        <v>71</v>
      </c>
      <c r="B128" s="40" t="s">
        <v>72</v>
      </c>
      <c r="C128" s="40" t="s">
        <v>44</v>
      </c>
      <c r="D128" s="40" t="s">
        <v>73</v>
      </c>
      <c r="E128" s="40" t="s">
        <v>346</v>
      </c>
      <c r="F128" s="39" t="s">
        <v>108</v>
      </c>
      <c r="G128" s="40" t="s">
        <v>351</v>
      </c>
      <c r="H128" s="41" t="s">
        <v>348</v>
      </c>
      <c r="I128" s="40">
        <v>0</v>
      </c>
      <c r="J128" s="40">
        <v>0</v>
      </c>
      <c r="K128" s="40">
        <v>0</v>
      </c>
      <c r="L128" s="40">
        <v>0</v>
      </c>
      <c r="M128" s="40">
        <f t="shared" si="10"/>
        <v>0</v>
      </c>
      <c r="N128" s="42">
        <v>0</v>
      </c>
      <c r="O128" s="43" t="e">
        <f t="shared" si="11"/>
        <v>#DIV/0!</v>
      </c>
      <c r="P128" s="42">
        <v>0</v>
      </c>
      <c r="Q128" s="43" t="e">
        <f t="shared" si="12"/>
        <v>#DIV/0!</v>
      </c>
      <c r="R128" s="42">
        <v>0</v>
      </c>
      <c r="S128" s="43" t="e">
        <f t="shared" si="13"/>
        <v>#DIV/0!</v>
      </c>
      <c r="T128" s="44" t="s">
        <v>349</v>
      </c>
      <c r="U128" s="44" t="s">
        <v>352</v>
      </c>
    </row>
    <row r="129" spans="1:21" s="30" customFormat="1" ht="52.5" customHeight="1" x14ac:dyDescent="0.2">
      <c r="A129" s="39" t="s">
        <v>71</v>
      </c>
      <c r="B129" s="40" t="s">
        <v>72</v>
      </c>
      <c r="C129" s="40" t="s">
        <v>44</v>
      </c>
      <c r="D129" s="40" t="s">
        <v>73</v>
      </c>
      <c r="E129" s="40" t="s">
        <v>346</v>
      </c>
      <c r="F129" s="39" t="s">
        <v>108</v>
      </c>
      <c r="G129" s="40" t="s">
        <v>353</v>
      </c>
      <c r="H129" s="41" t="s">
        <v>348</v>
      </c>
      <c r="I129" s="40">
        <v>0</v>
      </c>
      <c r="J129" s="40">
        <v>0</v>
      </c>
      <c r="K129" s="40">
        <v>0</v>
      </c>
      <c r="L129" s="40">
        <v>0</v>
      </c>
      <c r="M129" s="40">
        <f t="shared" si="10"/>
        <v>0</v>
      </c>
      <c r="N129" s="42">
        <v>0</v>
      </c>
      <c r="O129" s="43" t="e">
        <f t="shared" si="11"/>
        <v>#DIV/0!</v>
      </c>
      <c r="P129" s="42">
        <v>0</v>
      </c>
      <c r="Q129" s="43" t="e">
        <f t="shared" si="12"/>
        <v>#DIV/0!</v>
      </c>
      <c r="R129" s="42">
        <v>0</v>
      </c>
      <c r="S129" s="43" t="e">
        <f t="shared" si="13"/>
        <v>#DIV/0!</v>
      </c>
      <c r="T129" s="44" t="s">
        <v>349</v>
      </c>
      <c r="U129" s="44" t="s">
        <v>354</v>
      </c>
    </row>
    <row r="130" spans="1:21" s="30" customFormat="1" ht="52.5" customHeight="1" x14ac:dyDescent="0.2">
      <c r="A130" s="39" t="s">
        <v>71</v>
      </c>
      <c r="B130" s="40" t="s">
        <v>72</v>
      </c>
      <c r="C130" s="40" t="s">
        <v>44</v>
      </c>
      <c r="D130" s="40" t="s">
        <v>73</v>
      </c>
      <c r="E130" s="40" t="s">
        <v>346</v>
      </c>
      <c r="F130" s="39" t="s">
        <v>108</v>
      </c>
      <c r="G130" s="40" t="s">
        <v>355</v>
      </c>
      <c r="H130" s="41" t="s">
        <v>348</v>
      </c>
      <c r="I130" s="40">
        <v>0</v>
      </c>
      <c r="J130" s="40">
        <v>0</v>
      </c>
      <c r="K130" s="40">
        <v>0</v>
      </c>
      <c r="L130" s="40">
        <v>0</v>
      </c>
      <c r="M130" s="40">
        <f t="shared" si="10"/>
        <v>0</v>
      </c>
      <c r="N130" s="42">
        <v>0</v>
      </c>
      <c r="O130" s="43" t="e">
        <f t="shared" si="11"/>
        <v>#DIV/0!</v>
      </c>
      <c r="P130" s="42">
        <v>0</v>
      </c>
      <c r="Q130" s="43" t="e">
        <f t="shared" si="12"/>
        <v>#DIV/0!</v>
      </c>
      <c r="R130" s="42">
        <v>0</v>
      </c>
      <c r="S130" s="43" t="e">
        <f t="shared" si="13"/>
        <v>#DIV/0!</v>
      </c>
      <c r="T130" s="44" t="s">
        <v>349</v>
      </c>
      <c r="U130" s="44" t="s">
        <v>356</v>
      </c>
    </row>
    <row r="131" spans="1:21" s="30" customFormat="1" ht="52.5" customHeight="1" x14ac:dyDescent="0.2">
      <c r="A131" s="39" t="s">
        <v>71</v>
      </c>
      <c r="B131" s="40" t="s">
        <v>72</v>
      </c>
      <c r="C131" s="40" t="s">
        <v>44</v>
      </c>
      <c r="D131" s="40" t="s">
        <v>73</v>
      </c>
      <c r="E131" s="40" t="s">
        <v>346</v>
      </c>
      <c r="F131" s="39" t="s">
        <v>108</v>
      </c>
      <c r="G131" s="40" t="s">
        <v>357</v>
      </c>
      <c r="H131" s="41" t="s">
        <v>348</v>
      </c>
      <c r="I131" s="40">
        <v>0</v>
      </c>
      <c r="J131" s="40">
        <v>0</v>
      </c>
      <c r="K131" s="40">
        <v>0</v>
      </c>
      <c r="L131" s="40">
        <v>0</v>
      </c>
      <c r="M131" s="40">
        <f t="shared" si="10"/>
        <v>0</v>
      </c>
      <c r="N131" s="42">
        <v>0</v>
      </c>
      <c r="O131" s="43" t="e">
        <f t="shared" si="11"/>
        <v>#DIV/0!</v>
      </c>
      <c r="P131" s="42">
        <v>0</v>
      </c>
      <c r="Q131" s="43" t="e">
        <f t="shared" si="12"/>
        <v>#DIV/0!</v>
      </c>
      <c r="R131" s="42">
        <v>0</v>
      </c>
      <c r="S131" s="43" t="e">
        <f t="shared" si="13"/>
        <v>#DIV/0!</v>
      </c>
      <c r="T131" s="44" t="s">
        <v>349</v>
      </c>
      <c r="U131" s="44" t="s">
        <v>358</v>
      </c>
    </row>
    <row r="132" spans="1:21" s="30" customFormat="1" ht="11.25" customHeight="1" x14ac:dyDescent="0.2">
      <c r="A132" s="39"/>
      <c r="B132" s="40" t="s">
        <v>359</v>
      </c>
      <c r="C132" s="40" t="s">
        <v>45</v>
      </c>
      <c r="D132" s="39"/>
      <c r="E132" s="39"/>
      <c r="F132" s="40" t="s">
        <v>359</v>
      </c>
      <c r="G132" s="40" t="s">
        <v>360</v>
      </c>
      <c r="H132" s="41" t="s">
        <v>361</v>
      </c>
      <c r="I132" s="40">
        <v>0</v>
      </c>
      <c r="J132" s="40">
        <v>0</v>
      </c>
      <c r="K132" s="40">
        <v>0</v>
      </c>
      <c r="L132" s="40">
        <v>0</v>
      </c>
      <c r="M132" s="40">
        <f t="shared" si="10"/>
        <v>0</v>
      </c>
      <c r="N132" s="42">
        <v>0</v>
      </c>
      <c r="O132" s="43" t="e">
        <f t="shared" si="11"/>
        <v>#DIV/0!</v>
      </c>
      <c r="P132" s="42">
        <v>0</v>
      </c>
      <c r="Q132" s="43" t="e">
        <f t="shared" si="12"/>
        <v>#DIV/0!</v>
      </c>
      <c r="R132" s="42">
        <v>0</v>
      </c>
      <c r="S132" s="43" t="e">
        <f t="shared" si="13"/>
        <v>#DIV/0!</v>
      </c>
      <c r="T132" s="44" t="s">
        <v>362</v>
      </c>
      <c r="U132" s="44" t="s">
        <v>363</v>
      </c>
    </row>
    <row r="133" spans="1:21" s="30" customFormat="1" ht="11.25" customHeight="1" x14ac:dyDescent="0.2">
      <c r="A133" s="39"/>
      <c r="B133" s="40" t="s">
        <v>359</v>
      </c>
      <c r="C133" s="40" t="s">
        <v>45</v>
      </c>
      <c r="D133" s="39"/>
      <c r="E133" s="39"/>
      <c r="F133" s="40" t="s">
        <v>359</v>
      </c>
      <c r="G133" s="40" t="s">
        <v>364</v>
      </c>
      <c r="H133" s="41" t="s">
        <v>361</v>
      </c>
      <c r="I133" s="40">
        <v>0</v>
      </c>
      <c r="J133" s="40">
        <v>0</v>
      </c>
      <c r="K133" s="40">
        <v>0</v>
      </c>
      <c r="L133" s="40">
        <v>0</v>
      </c>
      <c r="M133" s="40">
        <f t="shared" si="10"/>
        <v>0</v>
      </c>
      <c r="N133" s="42">
        <v>0</v>
      </c>
      <c r="O133" s="43" t="e">
        <f t="shared" si="11"/>
        <v>#DIV/0!</v>
      </c>
      <c r="P133" s="42">
        <v>0</v>
      </c>
      <c r="Q133" s="43" t="e">
        <f t="shared" si="12"/>
        <v>#DIV/0!</v>
      </c>
      <c r="R133" s="42">
        <v>0</v>
      </c>
      <c r="S133" s="43" t="e">
        <f t="shared" si="13"/>
        <v>#DIV/0!</v>
      </c>
      <c r="T133" s="44" t="s">
        <v>362</v>
      </c>
      <c r="U133" s="44" t="s">
        <v>78</v>
      </c>
    </row>
    <row r="134" spans="1:21" s="30" customFormat="1" ht="11.25" customHeight="1" x14ac:dyDescent="0.2">
      <c r="A134" s="39"/>
      <c r="B134" s="40" t="s">
        <v>359</v>
      </c>
      <c r="C134" s="40" t="s">
        <v>45</v>
      </c>
      <c r="D134" s="39"/>
      <c r="E134" s="39"/>
      <c r="F134" s="40" t="s">
        <v>359</v>
      </c>
      <c r="G134" s="40" t="s">
        <v>365</v>
      </c>
      <c r="H134" s="41" t="s">
        <v>361</v>
      </c>
      <c r="I134" s="40">
        <v>0</v>
      </c>
      <c r="J134" s="40">
        <v>0</v>
      </c>
      <c r="K134" s="40">
        <v>0</v>
      </c>
      <c r="L134" s="40">
        <v>0</v>
      </c>
      <c r="M134" s="40">
        <f t="shared" si="10"/>
        <v>0</v>
      </c>
      <c r="N134" s="42">
        <v>0</v>
      </c>
      <c r="O134" s="43" t="e">
        <f t="shared" si="11"/>
        <v>#DIV/0!</v>
      </c>
      <c r="P134" s="42">
        <v>0</v>
      </c>
      <c r="Q134" s="43" t="e">
        <f t="shared" si="12"/>
        <v>#DIV/0!</v>
      </c>
      <c r="R134" s="42">
        <v>0</v>
      </c>
      <c r="S134" s="43" t="e">
        <f t="shared" si="13"/>
        <v>#DIV/0!</v>
      </c>
      <c r="T134" s="44" t="s">
        <v>362</v>
      </c>
      <c r="U134" s="44" t="s">
        <v>275</v>
      </c>
    </row>
    <row r="135" spans="1:21" s="30" customFormat="1" ht="18.75" customHeight="1" x14ac:dyDescent="0.2">
      <c r="A135" s="163" t="s">
        <v>366</v>
      </c>
      <c r="B135" s="163"/>
      <c r="C135" s="163"/>
      <c r="D135" s="163"/>
      <c r="E135" s="163"/>
      <c r="F135" s="163"/>
      <c r="G135" s="45"/>
      <c r="H135" s="46"/>
      <c r="I135" s="47">
        <f>+I134+I133+I132+I122+I121+I115+I114+I109+I107+I106+I105+I104+I103+I102+I101+I100+I99+I98+I97+I96+I95+I94+I93+I92+I91+I90+I89+I88+I87+I86+I85+I84+I83+I82+I79+I78+I77+I76+I73+I72+I71+I70+I69+I68+I67+I66+I65+I64+I63+I62+I61+I60+I59+I58+I56+I55+I52+I51+I50+I49+I48+I46+I45++I44+I41+I37+I25+I24+I22+I21+I20+I19+I18+I17+I16+I15+I14+I13+I12+I11+I10+I9</f>
        <v>4475165781.7887497</v>
      </c>
      <c r="J135" s="47">
        <f t="shared" ref="J135:N135" si="14">+J134+J133+J132+J122+J121+J115+J114+J109+J107+J106+J105+J104+J103+J102+J101+J100+J99+J98+J97+J96+J95+J94+J93+J92+J91+J90+J89+J88+J87+J86+J85+J84+J83+J82+J79+J78+J77+J76+J73+J72+J71+J70+J69+J68+J67+J66+J65+J64+J63+J62+J61+J60+J59+J58+J56+J55+J52+J51+J50+J49+J48+J46+J45++J44+J41+J37+J25+J24+J22+J21+J20+J19+J18+J17+J16+J15+J14+J13+J12+J11+J10+J9</f>
        <v>2729867780</v>
      </c>
      <c r="K135" s="47">
        <f t="shared" si="14"/>
        <v>13234612628.323711</v>
      </c>
      <c r="L135" s="47">
        <f t="shared" si="14"/>
        <v>45169602879.643845</v>
      </c>
      <c r="M135" s="47">
        <f>+I135+K135+L135</f>
        <v>62879381289.756302</v>
      </c>
      <c r="N135" s="47">
        <f t="shared" si="14"/>
        <v>56547595877.316315</v>
      </c>
      <c r="O135" s="48">
        <f>IFERROR(N135/$M135,0)</f>
        <v>0.89930267628966798</v>
      </c>
      <c r="P135" s="47">
        <f>+P134+P133+P132+P122+P121+P115+P114+P109+P107+P106+P105+P104+P103+P102+P101+P100+P99+P98+P97+P96+P95+P94+P93+P92+P91+P90+P89+P88+P87+P86+P85+P84+P83+P82+P79+P78+P77+P76+P73+P72+P71+P70+P69+P68+P67+P66+P65+P64+P63+P62+P61+P60+P59+P58+P56+P55+P52+P51+P50+P49+P48+P46+P45++P44+P41+P37+P25+P24+P22+P21+P20+P19+P18+P17+P16+P15+P14+P13+P12+P11+P10+P9</f>
        <v>55882182854.694862</v>
      </c>
      <c r="Q135" s="48">
        <f>IFERROR(P135/$M135,0)</f>
        <v>0.88872030399253699</v>
      </c>
      <c r="R135" s="47">
        <f>+R134+R133+R132+R122+R121+R115+R114+R109+R107+R106+R105+R104+R103+R102+R101+R100+R99+R98+R97+R96+R95+R94+R93+R92+R91+R90+R89+R88+R87+R86+R85+R84+R83+R82+R79+R78+R77+R76+R73+R72+R71+R70+R69+R68+R67+R66+R65+R64+R63+R62+R61+R60+R59+R58+R56+R55+R52+R51+R50+R49+R48+R46+R45++R44+R41+R37+R25+R24+R22+R21+R20+R19+R18+R17+R16+R15+R14+R13+R12+R11+R10+R9</f>
        <v>53220915622.619209</v>
      </c>
      <c r="S135" s="48">
        <f t="shared" ref="S135" si="15">IFERROR(R135/$M135,0)</f>
        <v>0.84639693538602678</v>
      </c>
      <c r="T135" s="49"/>
      <c r="U135" s="49"/>
    </row>
    <row r="136" spans="1:21" s="30" customFormat="1" ht="23.25" customHeight="1" x14ac:dyDescent="0.2">
      <c r="A136" s="163" t="s">
        <v>367</v>
      </c>
      <c r="B136" s="163"/>
      <c r="C136" s="163"/>
      <c r="D136" s="163"/>
      <c r="E136" s="163"/>
      <c r="F136" s="163"/>
      <c r="G136" s="45"/>
      <c r="H136" s="46"/>
      <c r="I136" s="47">
        <f t="shared" ref="I136:N136" si="16">+I131+I130+I129+I128+I127+I126+I125+I124+I123+I120+I119+I118+I117+I116+I113+I112+I111+I110+I108+I81+I80+I75+I74+I57+I54+I53+I47+I43+I42+I40+I39+I38+I36+I35+I34+I33+I32+I31+I30+I29+I28+I27+I26+I23</f>
        <v>105481032.06874999</v>
      </c>
      <c r="J136" s="47">
        <f t="shared" si="16"/>
        <v>126811076.7666626</v>
      </c>
      <c r="K136" s="47">
        <f t="shared" si="16"/>
        <v>3895288326.59166</v>
      </c>
      <c r="L136" s="47">
        <f t="shared" si="16"/>
        <v>19263170494.816635</v>
      </c>
      <c r="M136" s="47">
        <f t="shared" si="10"/>
        <v>23263939853.477043</v>
      </c>
      <c r="N136" s="47">
        <f t="shared" si="16"/>
        <v>14093670094.294762</v>
      </c>
      <c r="O136" s="48">
        <f>IFERROR(N136/$M136,0)</f>
        <v>0.60581613359820963</v>
      </c>
      <c r="P136" s="47">
        <f>+P131+P130+P129+P128+P127+P126+P125+P124+P123+P120+P119+P118+P117+P116+P113+P112+P111+P110+P108+P81+P80+P75+P74+P57+P54+P53+P47+P43+P42+P40+P39+P38+P36+P35+P34+P33+P32+P31+P30+P29+P28+P27+P26+P23</f>
        <v>14077326389.035141</v>
      </c>
      <c r="Q136" s="48">
        <f>IFERROR(P136/$M136,0)</f>
        <v>0.60511359974699797</v>
      </c>
      <c r="R136" s="47">
        <f>+R131+R130+R129+R128+R127+R126+R125+R124+R123+R120+R119+R118+R117+R116+R113+R112+R111+R110+R108+R81+R80+R75+R74+R57+R54+R53+R47+R43+R42+R40+R39+R38+R36+R35+R34+R33+R32+R31+R30+R29+R28+R27+R26+R23</f>
        <v>8674188805.1307659</v>
      </c>
      <c r="S136" s="48">
        <f t="shared" ref="S136" si="17">IFERROR(R136/$M136,0)</f>
        <v>0.37285983628582653</v>
      </c>
      <c r="T136" s="49"/>
      <c r="U136" s="49"/>
    </row>
    <row r="137" spans="1:21" s="62" customFormat="1" ht="20.25" customHeight="1" x14ac:dyDescent="0.2">
      <c r="A137" s="164" t="s">
        <v>368</v>
      </c>
      <c r="B137" s="164"/>
      <c r="C137" s="164"/>
      <c r="D137" s="164"/>
      <c r="E137" s="164"/>
      <c r="F137" s="164"/>
      <c r="G137" s="57"/>
      <c r="H137" s="58"/>
      <c r="I137" s="59">
        <f>SUM(I135:I136)</f>
        <v>4580646813.8575001</v>
      </c>
      <c r="J137" s="59"/>
      <c r="K137" s="59">
        <f>SUM(K135:K136)</f>
        <v>17129900954.915371</v>
      </c>
      <c r="L137" s="59">
        <f>SUM(L135:L136)</f>
        <v>64432773374.46048</v>
      </c>
      <c r="M137" s="59">
        <f t="shared" si="10"/>
        <v>86143321143.233353</v>
      </c>
      <c r="N137" s="59">
        <f>SUM(N135:N136)</f>
        <v>70641265971.611084</v>
      </c>
      <c r="O137" s="60">
        <f>+N137/$M$137</f>
        <v>0.82004344659702066</v>
      </c>
      <c r="P137" s="59">
        <f>SUM(P135:P136)</f>
        <v>69959509243.730011</v>
      </c>
      <c r="Q137" s="60">
        <f>+P137/$M$137</f>
        <v>0.81212923202027487</v>
      </c>
      <c r="R137" s="59">
        <f>SUM(R135:R136)</f>
        <v>61895104427.749977</v>
      </c>
      <c r="S137" s="60">
        <f>+R137/$M$137</f>
        <v>0.71851309661993334</v>
      </c>
      <c r="T137" s="61"/>
      <c r="U137" s="61"/>
    </row>
    <row r="138" spans="1:21" s="62" customFormat="1" ht="26.25" customHeight="1" x14ac:dyDescent="0.2">
      <c r="A138" s="164" t="s">
        <v>369</v>
      </c>
      <c r="B138" s="164"/>
      <c r="C138" s="164"/>
      <c r="D138" s="164"/>
      <c r="E138" s="164"/>
      <c r="F138" s="164"/>
      <c r="G138" s="57"/>
      <c r="H138" s="58"/>
      <c r="I138" s="63"/>
      <c r="J138" s="59">
        <f>+J136+J135</f>
        <v>2856678856.7666626</v>
      </c>
      <c r="K138" s="64"/>
      <c r="L138" s="64"/>
      <c r="M138" s="63"/>
      <c r="N138" s="65">
        <f>+Dependencias!E21</f>
        <v>2908085465.5989208</v>
      </c>
      <c r="O138" s="66">
        <f>+N138/$J$138</f>
        <v>1.0179952355199082</v>
      </c>
      <c r="P138" s="65">
        <f>+Dependencias!G21</f>
        <v>2886296859.7600002</v>
      </c>
      <c r="Q138" s="66">
        <f>+P138/$J$138</f>
        <v>1.0103679848097664</v>
      </c>
      <c r="R138" s="65">
        <f>+Dependencias!I21</f>
        <v>1917811750.8300378</v>
      </c>
      <c r="S138" s="66">
        <f>+R138/$J$138</f>
        <v>0.67134313900468212</v>
      </c>
      <c r="T138" s="67"/>
      <c r="U138" s="67"/>
    </row>
    <row r="139" spans="1:21" s="30" customFormat="1" ht="11.25" x14ac:dyDescent="0.2">
      <c r="A139" s="163" t="s">
        <v>370</v>
      </c>
      <c r="B139" s="163"/>
      <c r="C139" s="163"/>
      <c r="D139" s="163"/>
      <c r="E139" s="163"/>
      <c r="F139" s="163"/>
      <c r="G139" s="163"/>
      <c r="H139" s="163"/>
      <c r="I139" s="165">
        <f>SUM(I137:L138)</f>
        <v>89000000000.000015</v>
      </c>
      <c r="J139" s="165"/>
      <c r="K139" s="165"/>
      <c r="L139" s="165"/>
      <c r="M139" s="165"/>
      <c r="N139" s="155">
        <f>SUM(N137:N138)</f>
        <v>73549351437.210007</v>
      </c>
      <c r="O139" s="154">
        <f>+N139/$I$139</f>
        <v>0.82639720715966281</v>
      </c>
      <c r="P139" s="155">
        <f>SUM(P137:P138)</f>
        <v>72845806103.490005</v>
      </c>
      <c r="Q139" s="154">
        <f>+P139/I139</f>
        <v>0.81849220340999995</v>
      </c>
      <c r="R139" s="155">
        <f>SUM(R137:R138)</f>
        <v>63812916178.580017</v>
      </c>
      <c r="S139" s="154">
        <f>+R139/I139</f>
        <v>0.71699905818629217</v>
      </c>
      <c r="T139" s="156"/>
      <c r="U139" s="156"/>
    </row>
    <row r="140" spans="1:21" s="30" customFormat="1" ht="11.25" x14ac:dyDescent="0.2">
      <c r="A140" s="163"/>
      <c r="B140" s="163"/>
      <c r="C140" s="163"/>
      <c r="D140" s="163"/>
      <c r="E140" s="163"/>
      <c r="F140" s="163"/>
      <c r="G140" s="163"/>
      <c r="H140" s="163"/>
      <c r="I140" s="165"/>
      <c r="J140" s="165"/>
      <c r="K140" s="165"/>
      <c r="L140" s="165"/>
      <c r="M140" s="165"/>
      <c r="N140" s="155"/>
      <c r="O140" s="154"/>
      <c r="P140" s="155"/>
      <c r="Q140" s="154"/>
      <c r="R140" s="155"/>
      <c r="S140" s="154"/>
      <c r="T140" s="156"/>
      <c r="U140" s="156"/>
    </row>
    <row r="141" spans="1:21" s="32" customFormat="1" ht="19.5" customHeight="1" x14ac:dyDescent="0.25">
      <c r="N141" s="32">
        <f>+N139-Proyectos!G10</f>
        <v>0</v>
      </c>
      <c r="P141" s="32">
        <f>+P139-Proyectos!I10</f>
        <v>0</v>
      </c>
      <c r="R141" s="32">
        <f>+R139-Proyectos!K10</f>
        <v>0</v>
      </c>
    </row>
    <row r="142" spans="1:21" s="32" customFormat="1" ht="20.25" customHeight="1" x14ac:dyDescent="0.25">
      <c r="M142" s="70" t="b">
        <f>+I139=Proyectos!E10</f>
        <v>1</v>
      </c>
      <c r="N142" s="70" t="b">
        <f>+N139=Proyectos!G10</f>
        <v>1</v>
      </c>
      <c r="O142" s="70"/>
      <c r="P142" s="70" t="b">
        <f>+P139=Proyectos!I10</f>
        <v>1</v>
      </c>
      <c r="Q142" s="70"/>
      <c r="R142" s="70" t="b">
        <f>+R139=Proyectos!K10</f>
        <v>1</v>
      </c>
    </row>
    <row r="143" spans="1:21" ht="10.5" customHeight="1" x14ac:dyDescent="0.25">
      <c r="M143" s="26"/>
      <c r="N143" s="26"/>
      <c r="O143" s="25"/>
      <c r="P143" s="26"/>
      <c r="Q143" s="25"/>
      <c r="R143" s="26"/>
    </row>
    <row r="144" spans="1:2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6.5" customHeight="1" x14ac:dyDescent="0.25"/>
    <row r="152" ht="16.5" customHeight="1" x14ac:dyDescent="0.25"/>
    <row r="153" ht="16.5" customHeight="1" x14ac:dyDescent="0.25"/>
    <row r="154" ht="18" customHeight="1" x14ac:dyDescent="0.25"/>
    <row r="155" ht="18" customHeight="1" x14ac:dyDescent="0.25"/>
    <row r="156" ht="18" customHeight="1" x14ac:dyDescent="0.25"/>
  </sheetData>
  <autoFilter ref="A8:V143" xr:uid="{00000000-0001-0000-0200-000000000000}"/>
  <mergeCells count="22">
    <mergeCell ref="Q139:Q140"/>
    <mergeCell ref="R139:R140"/>
    <mergeCell ref="S139:S140"/>
    <mergeCell ref="T139:U140"/>
    <mergeCell ref="A5:P5"/>
    <mergeCell ref="A135:F135"/>
    <mergeCell ref="A136:F136"/>
    <mergeCell ref="A137:F137"/>
    <mergeCell ref="A138:F138"/>
    <mergeCell ref="A139:H140"/>
    <mergeCell ref="I139:M140"/>
    <mergeCell ref="N139:N140"/>
    <mergeCell ref="O139:O140"/>
    <mergeCell ref="P139:P140"/>
    <mergeCell ref="B6:C6"/>
    <mergeCell ref="A1:A3"/>
    <mergeCell ref="B1:I1"/>
    <mergeCell ref="J1:U1"/>
    <mergeCell ref="B2:U2"/>
    <mergeCell ref="B3:E3"/>
    <mergeCell ref="F3:H3"/>
    <mergeCell ref="I3:U3"/>
  </mergeCells>
  <pageMargins left="0.7" right="0.7" top="0.75" bottom="0.75" header="0.3" footer="0.3"/>
  <pageSetup scale="19" orientation="portrait" r:id="rId1"/>
  <rowBreaks count="2" manualBreakCount="2">
    <brk id="104" max="21" man="1"/>
    <brk id="1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2F32-6EA9-4B80-9EB8-31BE2CFF770F}">
  <dimension ref="A2:K35"/>
  <sheetViews>
    <sheetView showGridLines="0" zoomScale="70" zoomScaleNormal="70" workbookViewId="0">
      <pane ySplit="4" topLeftCell="A5" activePane="bottomLeft" state="frozen"/>
      <selection pane="bottomLeft" activeCell="B4" sqref="B4:E10"/>
    </sheetView>
  </sheetViews>
  <sheetFormatPr baseColWidth="10" defaultRowHeight="16.5" x14ac:dyDescent="0.3"/>
  <cols>
    <col min="1" max="1" width="7.7109375" style="111" customWidth="1"/>
    <col min="2" max="2" width="38.7109375" style="109" customWidth="1"/>
    <col min="3" max="3" width="38.7109375" style="110" customWidth="1"/>
    <col min="4" max="4" width="33.7109375" style="109" customWidth="1"/>
    <col min="5" max="5" width="36.28515625" style="114" bestFit="1" customWidth="1"/>
    <col min="6" max="6" width="21.5703125" style="110" customWidth="1"/>
    <col min="7" max="7" width="24.85546875" style="109" bestFit="1" customWidth="1"/>
    <col min="8" max="8" width="103" style="121" customWidth="1"/>
    <col min="9" max="9" width="21.5703125" style="109" customWidth="1"/>
    <col min="10" max="256" width="11.42578125" style="109"/>
    <col min="257" max="257" width="7.7109375" style="109" customWidth="1"/>
    <col min="258" max="259" width="38.7109375" style="109" customWidth="1"/>
    <col min="260" max="260" width="33.7109375" style="109" customWidth="1"/>
    <col min="261" max="261" width="37.42578125" style="109" customWidth="1"/>
    <col min="262" max="262" width="21.5703125" style="109" customWidth="1"/>
    <col min="263" max="263" width="24.85546875" style="109" bestFit="1" customWidth="1"/>
    <col min="264" max="264" width="103" style="109" customWidth="1"/>
    <col min="265" max="265" width="21.5703125" style="109" customWidth="1"/>
    <col min="266" max="512" width="11.42578125" style="109"/>
    <col min="513" max="513" width="7.7109375" style="109" customWidth="1"/>
    <col min="514" max="515" width="38.7109375" style="109" customWidth="1"/>
    <col min="516" max="516" width="33.7109375" style="109" customWidth="1"/>
    <col min="517" max="517" width="37.42578125" style="109" customWidth="1"/>
    <col min="518" max="518" width="21.5703125" style="109" customWidth="1"/>
    <col min="519" max="519" width="24.85546875" style="109" bestFit="1" customWidth="1"/>
    <col min="520" max="520" width="103" style="109" customWidth="1"/>
    <col min="521" max="521" width="21.5703125" style="109" customWidth="1"/>
    <col min="522" max="768" width="11.42578125" style="109"/>
    <col min="769" max="769" width="7.7109375" style="109" customWidth="1"/>
    <col min="770" max="771" width="38.7109375" style="109" customWidth="1"/>
    <col min="772" max="772" width="33.7109375" style="109" customWidth="1"/>
    <col min="773" max="773" width="37.42578125" style="109" customWidth="1"/>
    <col min="774" max="774" width="21.5703125" style="109" customWidth="1"/>
    <col min="775" max="775" width="24.85546875" style="109" bestFit="1" customWidth="1"/>
    <col min="776" max="776" width="103" style="109" customWidth="1"/>
    <col min="777" max="777" width="21.5703125" style="109" customWidth="1"/>
    <col min="778" max="1024" width="11.42578125" style="109"/>
    <col min="1025" max="1025" width="7.7109375" style="109" customWidth="1"/>
    <col min="1026" max="1027" width="38.7109375" style="109" customWidth="1"/>
    <col min="1028" max="1028" width="33.7109375" style="109" customWidth="1"/>
    <col min="1029" max="1029" width="37.42578125" style="109" customWidth="1"/>
    <col min="1030" max="1030" width="21.5703125" style="109" customWidth="1"/>
    <col min="1031" max="1031" width="24.85546875" style="109" bestFit="1" customWidth="1"/>
    <col min="1032" max="1032" width="103" style="109" customWidth="1"/>
    <col min="1033" max="1033" width="21.5703125" style="109" customWidth="1"/>
    <col min="1034" max="1280" width="11.42578125" style="109"/>
    <col min="1281" max="1281" width="7.7109375" style="109" customWidth="1"/>
    <col min="1282" max="1283" width="38.7109375" style="109" customWidth="1"/>
    <col min="1284" max="1284" width="33.7109375" style="109" customWidth="1"/>
    <col min="1285" max="1285" width="37.42578125" style="109" customWidth="1"/>
    <col min="1286" max="1286" width="21.5703125" style="109" customWidth="1"/>
    <col min="1287" max="1287" width="24.85546875" style="109" bestFit="1" customWidth="1"/>
    <col min="1288" max="1288" width="103" style="109" customWidth="1"/>
    <col min="1289" max="1289" width="21.5703125" style="109" customWidth="1"/>
    <col min="1290" max="1536" width="11.42578125" style="109"/>
    <col min="1537" max="1537" width="7.7109375" style="109" customWidth="1"/>
    <col min="1538" max="1539" width="38.7109375" style="109" customWidth="1"/>
    <col min="1540" max="1540" width="33.7109375" style="109" customWidth="1"/>
    <col min="1541" max="1541" width="37.42578125" style="109" customWidth="1"/>
    <col min="1542" max="1542" width="21.5703125" style="109" customWidth="1"/>
    <col min="1543" max="1543" width="24.85546875" style="109" bestFit="1" customWidth="1"/>
    <col min="1544" max="1544" width="103" style="109" customWidth="1"/>
    <col min="1545" max="1545" width="21.5703125" style="109" customWidth="1"/>
    <col min="1546" max="1792" width="11.42578125" style="109"/>
    <col min="1793" max="1793" width="7.7109375" style="109" customWidth="1"/>
    <col min="1794" max="1795" width="38.7109375" style="109" customWidth="1"/>
    <col min="1796" max="1796" width="33.7109375" style="109" customWidth="1"/>
    <col min="1797" max="1797" width="37.42578125" style="109" customWidth="1"/>
    <col min="1798" max="1798" width="21.5703125" style="109" customWidth="1"/>
    <col min="1799" max="1799" width="24.85546875" style="109" bestFit="1" customWidth="1"/>
    <col min="1800" max="1800" width="103" style="109" customWidth="1"/>
    <col min="1801" max="1801" width="21.5703125" style="109" customWidth="1"/>
    <col min="1802" max="2048" width="11.42578125" style="109"/>
    <col min="2049" max="2049" width="7.7109375" style="109" customWidth="1"/>
    <col min="2050" max="2051" width="38.7109375" style="109" customWidth="1"/>
    <col min="2052" max="2052" width="33.7109375" style="109" customWidth="1"/>
    <col min="2053" max="2053" width="37.42578125" style="109" customWidth="1"/>
    <col min="2054" max="2054" width="21.5703125" style="109" customWidth="1"/>
    <col min="2055" max="2055" width="24.85546875" style="109" bestFit="1" customWidth="1"/>
    <col min="2056" max="2056" width="103" style="109" customWidth="1"/>
    <col min="2057" max="2057" width="21.5703125" style="109" customWidth="1"/>
    <col min="2058" max="2304" width="11.42578125" style="109"/>
    <col min="2305" max="2305" width="7.7109375" style="109" customWidth="1"/>
    <col min="2306" max="2307" width="38.7109375" style="109" customWidth="1"/>
    <col min="2308" max="2308" width="33.7109375" style="109" customWidth="1"/>
    <col min="2309" max="2309" width="37.42578125" style="109" customWidth="1"/>
    <col min="2310" max="2310" width="21.5703125" style="109" customWidth="1"/>
    <col min="2311" max="2311" width="24.85546875" style="109" bestFit="1" customWidth="1"/>
    <col min="2312" max="2312" width="103" style="109" customWidth="1"/>
    <col min="2313" max="2313" width="21.5703125" style="109" customWidth="1"/>
    <col min="2314" max="2560" width="11.42578125" style="109"/>
    <col min="2561" max="2561" width="7.7109375" style="109" customWidth="1"/>
    <col min="2562" max="2563" width="38.7109375" style="109" customWidth="1"/>
    <col min="2564" max="2564" width="33.7109375" style="109" customWidth="1"/>
    <col min="2565" max="2565" width="37.42578125" style="109" customWidth="1"/>
    <col min="2566" max="2566" width="21.5703125" style="109" customWidth="1"/>
    <col min="2567" max="2567" width="24.85546875" style="109" bestFit="1" customWidth="1"/>
    <col min="2568" max="2568" width="103" style="109" customWidth="1"/>
    <col min="2569" max="2569" width="21.5703125" style="109" customWidth="1"/>
    <col min="2570" max="2816" width="11.42578125" style="109"/>
    <col min="2817" max="2817" width="7.7109375" style="109" customWidth="1"/>
    <col min="2818" max="2819" width="38.7109375" style="109" customWidth="1"/>
    <col min="2820" max="2820" width="33.7109375" style="109" customWidth="1"/>
    <col min="2821" max="2821" width="37.42578125" style="109" customWidth="1"/>
    <col min="2822" max="2822" width="21.5703125" style="109" customWidth="1"/>
    <col min="2823" max="2823" width="24.85546875" style="109" bestFit="1" customWidth="1"/>
    <col min="2824" max="2824" width="103" style="109" customWidth="1"/>
    <col min="2825" max="2825" width="21.5703125" style="109" customWidth="1"/>
    <col min="2826" max="3072" width="11.42578125" style="109"/>
    <col min="3073" max="3073" width="7.7109375" style="109" customWidth="1"/>
    <col min="3074" max="3075" width="38.7109375" style="109" customWidth="1"/>
    <col min="3076" max="3076" width="33.7109375" style="109" customWidth="1"/>
    <col min="3077" max="3077" width="37.42578125" style="109" customWidth="1"/>
    <col min="3078" max="3078" width="21.5703125" style="109" customWidth="1"/>
    <col min="3079" max="3079" width="24.85546875" style="109" bestFit="1" customWidth="1"/>
    <col min="3080" max="3080" width="103" style="109" customWidth="1"/>
    <col min="3081" max="3081" width="21.5703125" style="109" customWidth="1"/>
    <col min="3082" max="3328" width="11.42578125" style="109"/>
    <col min="3329" max="3329" width="7.7109375" style="109" customWidth="1"/>
    <col min="3330" max="3331" width="38.7109375" style="109" customWidth="1"/>
    <col min="3332" max="3332" width="33.7109375" style="109" customWidth="1"/>
    <col min="3333" max="3333" width="37.42578125" style="109" customWidth="1"/>
    <col min="3334" max="3334" width="21.5703125" style="109" customWidth="1"/>
    <col min="3335" max="3335" width="24.85546875" style="109" bestFit="1" customWidth="1"/>
    <col min="3336" max="3336" width="103" style="109" customWidth="1"/>
    <col min="3337" max="3337" width="21.5703125" style="109" customWidth="1"/>
    <col min="3338" max="3584" width="11.42578125" style="109"/>
    <col min="3585" max="3585" width="7.7109375" style="109" customWidth="1"/>
    <col min="3586" max="3587" width="38.7109375" style="109" customWidth="1"/>
    <col min="3588" max="3588" width="33.7109375" style="109" customWidth="1"/>
    <col min="3589" max="3589" width="37.42578125" style="109" customWidth="1"/>
    <col min="3590" max="3590" width="21.5703125" style="109" customWidth="1"/>
    <col min="3591" max="3591" width="24.85546875" style="109" bestFit="1" customWidth="1"/>
    <col min="3592" max="3592" width="103" style="109" customWidth="1"/>
    <col min="3593" max="3593" width="21.5703125" style="109" customWidth="1"/>
    <col min="3594" max="3840" width="11.42578125" style="109"/>
    <col min="3841" max="3841" width="7.7109375" style="109" customWidth="1"/>
    <col min="3842" max="3843" width="38.7109375" style="109" customWidth="1"/>
    <col min="3844" max="3844" width="33.7109375" style="109" customWidth="1"/>
    <col min="3845" max="3845" width="37.42578125" style="109" customWidth="1"/>
    <col min="3846" max="3846" width="21.5703125" style="109" customWidth="1"/>
    <col min="3847" max="3847" width="24.85546875" style="109" bestFit="1" customWidth="1"/>
    <col min="3848" max="3848" width="103" style="109" customWidth="1"/>
    <col min="3849" max="3849" width="21.5703125" style="109" customWidth="1"/>
    <col min="3850" max="4096" width="11.42578125" style="109"/>
    <col min="4097" max="4097" width="7.7109375" style="109" customWidth="1"/>
    <col min="4098" max="4099" width="38.7109375" style="109" customWidth="1"/>
    <col min="4100" max="4100" width="33.7109375" style="109" customWidth="1"/>
    <col min="4101" max="4101" width="37.42578125" style="109" customWidth="1"/>
    <col min="4102" max="4102" width="21.5703125" style="109" customWidth="1"/>
    <col min="4103" max="4103" width="24.85546875" style="109" bestFit="1" customWidth="1"/>
    <col min="4104" max="4104" width="103" style="109" customWidth="1"/>
    <col min="4105" max="4105" width="21.5703125" style="109" customWidth="1"/>
    <col min="4106" max="4352" width="11.42578125" style="109"/>
    <col min="4353" max="4353" width="7.7109375" style="109" customWidth="1"/>
    <col min="4354" max="4355" width="38.7109375" style="109" customWidth="1"/>
    <col min="4356" max="4356" width="33.7109375" style="109" customWidth="1"/>
    <col min="4357" max="4357" width="37.42578125" style="109" customWidth="1"/>
    <col min="4358" max="4358" width="21.5703125" style="109" customWidth="1"/>
    <col min="4359" max="4359" width="24.85546875" style="109" bestFit="1" customWidth="1"/>
    <col min="4360" max="4360" width="103" style="109" customWidth="1"/>
    <col min="4361" max="4361" width="21.5703125" style="109" customWidth="1"/>
    <col min="4362" max="4608" width="11.42578125" style="109"/>
    <col min="4609" max="4609" width="7.7109375" style="109" customWidth="1"/>
    <col min="4610" max="4611" width="38.7109375" style="109" customWidth="1"/>
    <col min="4612" max="4612" width="33.7109375" style="109" customWidth="1"/>
    <col min="4613" max="4613" width="37.42578125" style="109" customWidth="1"/>
    <col min="4614" max="4614" width="21.5703125" style="109" customWidth="1"/>
    <col min="4615" max="4615" width="24.85546875" style="109" bestFit="1" customWidth="1"/>
    <col min="4616" max="4616" width="103" style="109" customWidth="1"/>
    <col min="4617" max="4617" width="21.5703125" style="109" customWidth="1"/>
    <col min="4618" max="4864" width="11.42578125" style="109"/>
    <col min="4865" max="4865" width="7.7109375" style="109" customWidth="1"/>
    <col min="4866" max="4867" width="38.7109375" style="109" customWidth="1"/>
    <col min="4868" max="4868" width="33.7109375" style="109" customWidth="1"/>
    <col min="4869" max="4869" width="37.42578125" style="109" customWidth="1"/>
    <col min="4870" max="4870" width="21.5703125" style="109" customWidth="1"/>
    <col min="4871" max="4871" width="24.85546875" style="109" bestFit="1" customWidth="1"/>
    <col min="4872" max="4872" width="103" style="109" customWidth="1"/>
    <col min="4873" max="4873" width="21.5703125" style="109" customWidth="1"/>
    <col min="4874" max="5120" width="11.42578125" style="109"/>
    <col min="5121" max="5121" width="7.7109375" style="109" customWidth="1"/>
    <col min="5122" max="5123" width="38.7109375" style="109" customWidth="1"/>
    <col min="5124" max="5124" width="33.7109375" style="109" customWidth="1"/>
    <col min="5125" max="5125" width="37.42578125" style="109" customWidth="1"/>
    <col min="5126" max="5126" width="21.5703125" style="109" customWidth="1"/>
    <col min="5127" max="5127" width="24.85546875" style="109" bestFit="1" customWidth="1"/>
    <col min="5128" max="5128" width="103" style="109" customWidth="1"/>
    <col min="5129" max="5129" width="21.5703125" style="109" customWidth="1"/>
    <col min="5130" max="5376" width="11.42578125" style="109"/>
    <col min="5377" max="5377" width="7.7109375" style="109" customWidth="1"/>
    <col min="5378" max="5379" width="38.7109375" style="109" customWidth="1"/>
    <col min="5380" max="5380" width="33.7109375" style="109" customWidth="1"/>
    <col min="5381" max="5381" width="37.42578125" style="109" customWidth="1"/>
    <col min="5382" max="5382" width="21.5703125" style="109" customWidth="1"/>
    <col min="5383" max="5383" width="24.85546875" style="109" bestFit="1" customWidth="1"/>
    <col min="5384" max="5384" width="103" style="109" customWidth="1"/>
    <col min="5385" max="5385" width="21.5703125" style="109" customWidth="1"/>
    <col min="5386" max="5632" width="11.42578125" style="109"/>
    <col min="5633" max="5633" width="7.7109375" style="109" customWidth="1"/>
    <col min="5634" max="5635" width="38.7109375" style="109" customWidth="1"/>
    <col min="5636" max="5636" width="33.7109375" style="109" customWidth="1"/>
    <col min="5637" max="5637" width="37.42578125" style="109" customWidth="1"/>
    <col min="5638" max="5638" width="21.5703125" style="109" customWidth="1"/>
    <col min="5639" max="5639" width="24.85546875" style="109" bestFit="1" customWidth="1"/>
    <col min="5640" max="5640" width="103" style="109" customWidth="1"/>
    <col min="5641" max="5641" width="21.5703125" style="109" customWidth="1"/>
    <col min="5642" max="5888" width="11.42578125" style="109"/>
    <col min="5889" max="5889" width="7.7109375" style="109" customWidth="1"/>
    <col min="5890" max="5891" width="38.7109375" style="109" customWidth="1"/>
    <col min="5892" max="5892" width="33.7109375" style="109" customWidth="1"/>
    <col min="5893" max="5893" width="37.42578125" style="109" customWidth="1"/>
    <col min="5894" max="5894" width="21.5703125" style="109" customWidth="1"/>
    <col min="5895" max="5895" width="24.85546875" style="109" bestFit="1" customWidth="1"/>
    <col min="5896" max="5896" width="103" style="109" customWidth="1"/>
    <col min="5897" max="5897" width="21.5703125" style="109" customWidth="1"/>
    <col min="5898" max="6144" width="11.42578125" style="109"/>
    <col min="6145" max="6145" width="7.7109375" style="109" customWidth="1"/>
    <col min="6146" max="6147" width="38.7109375" style="109" customWidth="1"/>
    <col min="6148" max="6148" width="33.7109375" style="109" customWidth="1"/>
    <col min="6149" max="6149" width="37.42578125" style="109" customWidth="1"/>
    <col min="6150" max="6150" width="21.5703125" style="109" customWidth="1"/>
    <col min="6151" max="6151" width="24.85546875" style="109" bestFit="1" customWidth="1"/>
    <col min="6152" max="6152" width="103" style="109" customWidth="1"/>
    <col min="6153" max="6153" width="21.5703125" style="109" customWidth="1"/>
    <col min="6154" max="6400" width="11.42578125" style="109"/>
    <col min="6401" max="6401" width="7.7109375" style="109" customWidth="1"/>
    <col min="6402" max="6403" width="38.7109375" style="109" customWidth="1"/>
    <col min="6404" max="6404" width="33.7109375" style="109" customWidth="1"/>
    <col min="6405" max="6405" width="37.42578125" style="109" customWidth="1"/>
    <col min="6406" max="6406" width="21.5703125" style="109" customWidth="1"/>
    <col min="6407" max="6407" width="24.85546875" style="109" bestFit="1" customWidth="1"/>
    <col min="6408" max="6408" width="103" style="109" customWidth="1"/>
    <col min="6409" max="6409" width="21.5703125" style="109" customWidth="1"/>
    <col min="6410" max="6656" width="11.42578125" style="109"/>
    <col min="6657" max="6657" width="7.7109375" style="109" customWidth="1"/>
    <col min="6658" max="6659" width="38.7109375" style="109" customWidth="1"/>
    <col min="6660" max="6660" width="33.7109375" style="109" customWidth="1"/>
    <col min="6661" max="6661" width="37.42578125" style="109" customWidth="1"/>
    <col min="6662" max="6662" width="21.5703125" style="109" customWidth="1"/>
    <col min="6663" max="6663" width="24.85546875" style="109" bestFit="1" customWidth="1"/>
    <col min="6664" max="6664" width="103" style="109" customWidth="1"/>
    <col min="6665" max="6665" width="21.5703125" style="109" customWidth="1"/>
    <col min="6666" max="6912" width="11.42578125" style="109"/>
    <col min="6913" max="6913" width="7.7109375" style="109" customWidth="1"/>
    <col min="6914" max="6915" width="38.7109375" style="109" customWidth="1"/>
    <col min="6916" max="6916" width="33.7109375" style="109" customWidth="1"/>
    <col min="6917" max="6917" width="37.42578125" style="109" customWidth="1"/>
    <col min="6918" max="6918" width="21.5703125" style="109" customWidth="1"/>
    <col min="6919" max="6919" width="24.85546875" style="109" bestFit="1" customWidth="1"/>
    <col min="6920" max="6920" width="103" style="109" customWidth="1"/>
    <col min="6921" max="6921" width="21.5703125" style="109" customWidth="1"/>
    <col min="6922" max="7168" width="11.42578125" style="109"/>
    <col min="7169" max="7169" width="7.7109375" style="109" customWidth="1"/>
    <col min="7170" max="7171" width="38.7109375" style="109" customWidth="1"/>
    <col min="7172" max="7172" width="33.7109375" style="109" customWidth="1"/>
    <col min="7173" max="7173" width="37.42578125" style="109" customWidth="1"/>
    <col min="7174" max="7174" width="21.5703125" style="109" customWidth="1"/>
    <col min="7175" max="7175" width="24.85546875" style="109" bestFit="1" customWidth="1"/>
    <col min="7176" max="7176" width="103" style="109" customWidth="1"/>
    <col min="7177" max="7177" width="21.5703125" style="109" customWidth="1"/>
    <col min="7178" max="7424" width="11.42578125" style="109"/>
    <col min="7425" max="7425" width="7.7109375" style="109" customWidth="1"/>
    <col min="7426" max="7427" width="38.7109375" style="109" customWidth="1"/>
    <col min="7428" max="7428" width="33.7109375" style="109" customWidth="1"/>
    <col min="7429" max="7429" width="37.42578125" style="109" customWidth="1"/>
    <col min="7430" max="7430" width="21.5703125" style="109" customWidth="1"/>
    <col min="7431" max="7431" width="24.85546875" style="109" bestFit="1" customWidth="1"/>
    <col min="7432" max="7432" width="103" style="109" customWidth="1"/>
    <col min="7433" max="7433" width="21.5703125" style="109" customWidth="1"/>
    <col min="7434" max="7680" width="11.42578125" style="109"/>
    <col min="7681" max="7681" width="7.7109375" style="109" customWidth="1"/>
    <col min="7682" max="7683" width="38.7109375" style="109" customWidth="1"/>
    <col min="7684" max="7684" width="33.7109375" style="109" customWidth="1"/>
    <col min="7685" max="7685" width="37.42578125" style="109" customWidth="1"/>
    <col min="7686" max="7686" width="21.5703125" style="109" customWidth="1"/>
    <col min="7687" max="7687" width="24.85546875" style="109" bestFit="1" customWidth="1"/>
    <col min="7688" max="7688" width="103" style="109" customWidth="1"/>
    <col min="7689" max="7689" width="21.5703125" style="109" customWidth="1"/>
    <col min="7690" max="7936" width="11.42578125" style="109"/>
    <col min="7937" max="7937" width="7.7109375" style="109" customWidth="1"/>
    <col min="7938" max="7939" width="38.7109375" style="109" customWidth="1"/>
    <col min="7940" max="7940" width="33.7109375" style="109" customWidth="1"/>
    <col min="7941" max="7941" width="37.42578125" style="109" customWidth="1"/>
    <col min="7942" max="7942" width="21.5703125" style="109" customWidth="1"/>
    <col min="7943" max="7943" width="24.85546875" style="109" bestFit="1" customWidth="1"/>
    <col min="7944" max="7944" width="103" style="109" customWidth="1"/>
    <col min="7945" max="7945" width="21.5703125" style="109" customWidth="1"/>
    <col min="7946" max="8192" width="11.42578125" style="109"/>
    <col min="8193" max="8193" width="7.7109375" style="109" customWidth="1"/>
    <col min="8194" max="8195" width="38.7109375" style="109" customWidth="1"/>
    <col min="8196" max="8196" width="33.7109375" style="109" customWidth="1"/>
    <col min="8197" max="8197" width="37.42578125" style="109" customWidth="1"/>
    <col min="8198" max="8198" width="21.5703125" style="109" customWidth="1"/>
    <col min="8199" max="8199" width="24.85546875" style="109" bestFit="1" customWidth="1"/>
    <col min="8200" max="8200" width="103" style="109" customWidth="1"/>
    <col min="8201" max="8201" width="21.5703125" style="109" customWidth="1"/>
    <col min="8202" max="8448" width="11.42578125" style="109"/>
    <col min="8449" max="8449" width="7.7109375" style="109" customWidth="1"/>
    <col min="8450" max="8451" width="38.7109375" style="109" customWidth="1"/>
    <col min="8452" max="8452" width="33.7109375" style="109" customWidth="1"/>
    <col min="8453" max="8453" width="37.42578125" style="109" customWidth="1"/>
    <col min="8454" max="8454" width="21.5703125" style="109" customWidth="1"/>
    <col min="8455" max="8455" width="24.85546875" style="109" bestFit="1" customWidth="1"/>
    <col min="8456" max="8456" width="103" style="109" customWidth="1"/>
    <col min="8457" max="8457" width="21.5703125" style="109" customWidth="1"/>
    <col min="8458" max="8704" width="11.42578125" style="109"/>
    <col min="8705" max="8705" width="7.7109375" style="109" customWidth="1"/>
    <col min="8706" max="8707" width="38.7109375" style="109" customWidth="1"/>
    <col min="8708" max="8708" width="33.7109375" style="109" customWidth="1"/>
    <col min="8709" max="8709" width="37.42578125" style="109" customWidth="1"/>
    <col min="8710" max="8710" width="21.5703125" style="109" customWidth="1"/>
    <col min="8711" max="8711" width="24.85546875" style="109" bestFit="1" customWidth="1"/>
    <col min="8712" max="8712" width="103" style="109" customWidth="1"/>
    <col min="8713" max="8713" width="21.5703125" style="109" customWidth="1"/>
    <col min="8714" max="8960" width="11.42578125" style="109"/>
    <col min="8961" max="8961" width="7.7109375" style="109" customWidth="1"/>
    <col min="8962" max="8963" width="38.7109375" style="109" customWidth="1"/>
    <col min="8964" max="8964" width="33.7109375" style="109" customWidth="1"/>
    <col min="8965" max="8965" width="37.42578125" style="109" customWidth="1"/>
    <col min="8966" max="8966" width="21.5703125" style="109" customWidth="1"/>
    <col min="8967" max="8967" width="24.85546875" style="109" bestFit="1" customWidth="1"/>
    <col min="8968" max="8968" width="103" style="109" customWidth="1"/>
    <col min="8969" max="8969" width="21.5703125" style="109" customWidth="1"/>
    <col min="8970" max="9216" width="11.42578125" style="109"/>
    <col min="9217" max="9217" width="7.7109375" style="109" customWidth="1"/>
    <col min="9218" max="9219" width="38.7109375" style="109" customWidth="1"/>
    <col min="9220" max="9220" width="33.7109375" style="109" customWidth="1"/>
    <col min="9221" max="9221" width="37.42578125" style="109" customWidth="1"/>
    <col min="9222" max="9222" width="21.5703125" style="109" customWidth="1"/>
    <col min="9223" max="9223" width="24.85546875" style="109" bestFit="1" customWidth="1"/>
    <col min="9224" max="9224" width="103" style="109" customWidth="1"/>
    <col min="9225" max="9225" width="21.5703125" style="109" customWidth="1"/>
    <col min="9226" max="9472" width="11.42578125" style="109"/>
    <col min="9473" max="9473" width="7.7109375" style="109" customWidth="1"/>
    <col min="9474" max="9475" width="38.7109375" style="109" customWidth="1"/>
    <col min="9476" max="9476" width="33.7109375" style="109" customWidth="1"/>
    <col min="9477" max="9477" width="37.42578125" style="109" customWidth="1"/>
    <col min="9478" max="9478" width="21.5703125" style="109" customWidth="1"/>
    <col min="9479" max="9479" width="24.85546875" style="109" bestFit="1" customWidth="1"/>
    <col min="9480" max="9480" width="103" style="109" customWidth="1"/>
    <col min="9481" max="9481" width="21.5703125" style="109" customWidth="1"/>
    <col min="9482" max="9728" width="11.42578125" style="109"/>
    <col min="9729" max="9729" width="7.7109375" style="109" customWidth="1"/>
    <col min="9730" max="9731" width="38.7109375" style="109" customWidth="1"/>
    <col min="9732" max="9732" width="33.7109375" style="109" customWidth="1"/>
    <col min="9733" max="9733" width="37.42578125" style="109" customWidth="1"/>
    <col min="9734" max="9734" width="21.5703125" style="109" customWidth="1"/>
    <col min="9735" max="9735" width="24.85546875" style="109" bestFit="1" customWidth="1"/>
    <col min="9736" max="9736" width="103" style="109" customWidth="1"/>
    <col min="9737" max="9737" width="21.5703125" style="109" customWidth="1"/>
    <col min="9738" max="9984" width="11.42578125" style="109"/>
    <col min="9985" max="9985" width="7.7109375" style="109" customWidth="1"/>
    <col min="9986" max="9987" width="38.7109375" style="109" customWidth="1"/>
    <col min="9988" max="9988" width="33.7109375" style="109" customWidth="1"/>
    <col min="9989" max="9989" width="37.42578125" style="109" customWidth="1"/>
    <col min="9990" max="9990" width="21.5703125" style="109" customWidth="1"/>
    <col min="9991" max="9991" width="24.85546875" style="109" bestFit="1" customWidth="1"/>
    <col min="9992" max="9992" width="103" style="109" customWidth="1"/>
    <col min="9993" max="9993" width="21.5703125" style="109" customWidth="1"/>
    <col min="9994" max="10240" width="11.42578125" style="109"/>
    <col min="10241" max="10241" width="7.7109375" style="109" customWidth="1"/>
    <col min="10242" max="10243" width="38.7109375" style="109" customWidth="1"/>
    <col min="10244" max="10244" width="33.7109375" style="109" customWidth="1"/>
    <col min="10245" max="10245" width="37.42578125" style="109" customWidth="1"/>
    <col min="10246" max="10246" width="21.5703125" style="109" customWidth="1"/>
    <col min="10247" max="10247" width="24.85546875" style="109" bestFit="1" customWidth="1"/>
    <col min="10248" max="10248" width="103" style="109" customWidth="1"/>
    <col min="10249" max="10249" width="21.5703125" style="109" customWidth="1"/>
    <col min="10250" max="10496" width="11.42578125" style="109"/>
    <col min="10497" max="10497" width="7.7109375" style="109" customWidth="1"/>
    <col min="10498" max="10499" width="38.7109375" style="109" customWidth="1"/>
    <col min="10500" max="10500" width="33.7109375" style="109" customWidth="1"/>
    <col min="10501" max="10501" width="37.42578125" style="109" customWidth="1"/>
    <col min="10502" max="10502" width="21.5703125" style="109" customWidth="1"/>
    <col min="10503" max="10503" width="24.85546875" style="109" bestFit="1" customWidth="1"/>
    <col min="10504" max="10504" width="103" style="109" customWidth="1"/>
    <col min="10505" max="10505" width="21.5703125" style="109" customWidth="1"/>
    <col min="10506" max="10752" width="11.42578125" style="109"/>
    <col min="10753" max="10753" width="7.7109375" style="109" customWidth="1"/>
    <col min="10754" max="10755" width="38.7109375" style="109" customWidth="1"/>
    <col min="10756" max="10756" width="33.7109375" style="109" customWidth="1"/>
    <col min="10757" max="10757" width="37.42578125" style="109" customWidth="1"/>
    <col min="10758" max="10758" width="21.5703125" style="109" customWidth="1"/>
    <col min="10759" max="10759" width="24.85546875" style="109" bestFit="1" customWidth="1"/>
    <col min="10760" max="10760" width="103" style="109" customWidth="1"/>
    <col min="10761" max="10761" width="21.5703125" style="109" customWidth="1"/>
    <col min="10762" max="11008" width="11.42578125" style="109"/>
    <col min="11009" max="11009" width="7.7109375" style="109" customWidth="1"/>
    <col min="11010" max="11011" width="38.7109375" style="109" customWidth="1"/>
    <col min="11012" max="11012" width="33.7109375" style="109" customWidth="1"/>
    <col min="11013" max="11013" width="37.42578125" style="109" customWidth="1"/>
    <col min="11014" max="11014" width="21.5703125" style="109" customWidth="1"/>
    <col min="11015" max="11015" width="24.85546875" style="109" bestFit="1" customWidth="1"/>
    <col min="11016" max="11016" width="103" style="109" customWidth="1"/>
    <col min="11017" max="11017" width="21.5703125" style="109" customWidth="1"/>
    <col min="11018" max="11264" width="11.42578125" style="109"/>
    <col min="11265" max="11265" width="7.7109375" style="109" customWidth="1"/>
    <col min="11266" max="11267" width="38.7109375" style="109" customWidth="1"/>
    <col min="11268" max="11268" width="33.7109375" style="109" customWidth="1"/>
    <col min="11269" max="11269" width="37.42578125" style="109" customWidth="1"/>
    <col min="11270" max="11270" width="21.5703125" style="109" customWidth="1"/>
    <col min="11271" max="11271" width="24.85546875" style="109" bestFit="1" customWidth="1"/>
    <col min="11272" max="11272" width="103" style="109" customWidth="1"/>
    <col min="11273" max="11273" width="21.5703125" style="109" customWidth="1"/>
    <col min="11274" max="11520" width="11.42578125" style="109"/>
    <col min="11521" max="11521" width="7.7109375" style="109" customWidth="1"/>
    <col min="11522" max="11523" width="38.7109375" style="109" customWidth="1"/>
    <col min="11524" max="11524" width="33.7109375" style="109" customWidth="1"/>
    <col min="11525" max="11525" width="37.42578125" style="109" customWidth="1"/>
    <col min="11526" max="11526" width="21.5703125" style="109" customWidth="1"/>
    <col min="11527" max="11527" width="24.85546875" style="109" bestFit="1" customWidth="1"/>
    <col min="11528" max="11528" width="103" style="109" customWidth="1"/>
    <col min="11529" max="11529" width="21.5703125" style="109" customWidth="1"/>
    <col min="11530" max="11776" width="11.42578125" style="109"/>
    <col min="11777" max="11777" width="7.7109375" style="109" customWidth="1"/>
    <col min="11778" max="11779" width="38.7109375" style="109" customWidth="1"/>
    <col min="11780" max="11780" width="33.7109375" style="109" customWidth="1"/>
    <col min="11781" max="11781" width="37.42578125" style="109" customWidth="1"/>
    <col min="11782" max="11782" width="21.5703125" style="109" customWidth="1"/>
    <col min="11783" max="11783" width="24.85546875" style="109" bestFit="1" customWidth="1"/>
    <col min="11784" max="11784" width="103" style="109" customWidth="1"/>
    <col min="11785" max="11785" width="21.5703125" style="109" customWidth="1"/>
    <col min="11786" max="12032" width="11.42578125" style="109"/>
    <col min="12033" max="12033" width="7.7109375" style="109" customWidth="1"/>
    <col min="12034" max="12035" width="38.7109375" style="109" customWidth="1"/>
    <col min="12036" max="12036" width="33.7109375" style="109" customWidth="1"/>
    <col min="12037" max="12037" width="37.42578125" style="109" customWidth="1"/>
    <col min="12038" max="12038" width="21.5703125" style="109" customWidth="1"/>
    <col min="12039" max="12039" width="24.85546875" style="109" bestFit="1" customWidth="1"/>
    <col min="12040" max="12040" width="103" style="109" customWidth="1"/>
    <col min="12041" max="12041" width="21.5703125" style="109" customWidth="1"/>
    <col min="12042" max="12288" width="11.42578125" style="109"/>
    <col min="12289" max="12289" width="7.7109375" style="109" customWidth="1"/>
    <col min="12290" max="12291" width="38.7109375" style="109" customWidth="1"/>
    <col min="12292" max="12292" width="33.7109375" style="109" customWidth="1"/>
    <col min="12293" max="12293" width="37.42578125" style="109" customWidth="1"/>
    <col min="12294" max="12294" width="21.5703125" style="109" customWidth="1"/>
    <col min="12295" max="12295" width="24.85546875" style="109" bestFit="1" customWidth="1"/>
    <col min="12296" max="12296" width="103" style="109" customWidth="1"/>
    <col min="12297" max="12297" width="21.5703125" style="109" customWidth="1"/>
    <col min="12298" max="12544" width="11.42578125" style="109"/>
    <col min="12545" max="12545" width="7.7109375" style="109" customWidth="1"/>
    <col min="12546" max="12547" width="38.7109375" style="109" customWidth="1"/>
    <col min="12548" max="12548" width="33.7109375" style="109" customWidth="1"/>
    <col min="12549" max="12549" width="37.42578125" style="109" customWidth="1"/>
    <col min="12550" max="12550" width="21.5703125" style="109" customWidth="1"/>
    <col min="12551" max="12551" width="24.85546875" style="109" bestFit="1" customWidth="1"/>
    <col min="12552" max="12552" width="103" style="109" customWidth="1"/>
    <col min="12553" max="12553" width="21.5703125" style="109" customWidth="1"/>
    <col min="12554" max="12800" width="11.42578125" style="109"/>
    <col min="12801" max="12801" width="7.7109375" style="109" customWidth="1"/>
    <col min="12802" max="12803" width="38.7109375" style="109" customWidth="1"/>
    <col min="12804" max="12804" width="33.7109375" style="109" customWidth="1"/>
    <col min="12805" max="12805" width="37.42578125" style="109" customWidth="1"/>
    <col min="12806" max="12806" width="21.5703125" style="109" customWidth="1"/>
    <col min="12807" max="12807" width="24.85546875" style="109" bestFit="1" customWidth="1"/>
    <col min="12808" max="12808" width="103" style="109" customWidth="1"/>
    <col min="12809" max="12809" width="21.5703125" style="109" customWidth="1"/>
    <col min="12810" max="13056" width="11.42578125" style="109"/>
    <col min="13057" max="13057" width="7.7109375" style="109" customWidth="1"/>
    <col min="13058" max="13059" width="38.7109375" style="109" customWidth="1"/>
    <col min="13060" max="13060" width="33.7109375" style="109" customWidth="1"/>
    <col min="13061" max="13061" width="37.42578125" style="109" customWidth="1"/>
    <col min="13062" max="13062" width="21.5703125" style="109" customWidth="1"/>
    <col min="13063" max="13063" width="24.85546875" style="109" bestFit="1" customWidth="1"/>
    <col min="13064" max="13064" width="103" style="109" customWidth="1"/>
    <col min="13065" max="13065" width="21.5703125" style="109" customWidth="1"/>
    <col min="13066" max="13312" width="11.42578125" style="109"/>
    <col min="13313" max="13313" width="7.7109375" style="109" customWidth="1"/>
    <col min="13314" max="13315" width="38.7109375" style="109" customWidth="1"/>
    <col min="13316" max="13316" width="33.7109375" style="109" customWidth="1"/>
    <col min="13317" max="13317" width="37.42578125" style="109" customWidth="1"/>
    <col min="13318" max="13318" width="21.5703125" style="109" customWidth="1"/>
    <col min="13319" max="13319" width="24.85546875" style="109" bestFit="1" customWidth="1"/>
    <col min="13320" max="13320" width="103" style="109" customWidth="1"/>
    <col min="13321" max="13321" width="21.5703125" style="109" customWidth="1"/>
    <col min="13322" max="13568" width="11.42578125" style="109"/>
    <col min="13569" max="13569" width="7.7109375" style="109" customWidth="1"/>
    <col min="13570" max="13571" width="38.7109375" style="109" customWidth="1"/>
    <col min="13572" max="13572" width="33.7109375" style="109" customWidth="1"/>
    <col min="13573" max="13573" width="37.42578125" style="109" customWidth="1"/>
    <col min="13574" max="13574" width="21.5703125" style="109" customWidth="1"/>
    <col min="13575" max="13575" width="24.85546875" style="109" bestFit="1" customWidth="1"/>
    <col min="13576" max="13576" width="103" style="109" customWidth="1"/>
    <col min="13577" max="13577" width="21.5703125" style="109" customWidth="1"/>
    <col min="13578" max="13824" width="11.42578125" style="109"/>
    <col min="13825" max="13825" width="7.7109375" style="109" customWidth="1"/>
    <col min="13826" max="13827" width="38.7109375" style="109" customWidth="1"/>
    <col min="13828" max="13828" width="33.7109375" style="109" customWidth="1"/>
    <col min="13829" max="13829" width="37.42578125" style="109" customWidth="1"/>
    <col min="13830" max="13830" width="21.5703125" style="109" customWidth="1"/>
    <col min="13831" max="13831" width="24.85546875" style="109" bestFit="1" customWidth="1"/>
    <col min="13832" max="13832" width="103" style="109" customWidth="1"/>
    <col min="13833" max="13833" width="21.5703125" style="109" customWidth="1"/>
    <col min="13834" max="14080" width="11.42578125" style="109"/>
    <col min="14081" max="14081" width="7.7109375" style="109" customWidth="1"/>
    <col min="14082" max="14083" width="38.7109375" style="109" customWidth="1"/>
    <col min="14084" max="14084" width="33.7109375" style="109" customWidth="1"/>
    <col min="14085" max="14085" width="37.42578125" style="109" customWidth="1"/>
    <col min="14086" max="14086" width="21.5703125" style="109" customWidth="1"/>
    <col min="14087" max="14087" width="24.85546875" style="109" bestFit="1" customWidth="1"/>
    <col min="14088" max="14088" width="103" style="109" customWidth="1"/>
    <col min="14089" max="14089" width="21.5703125" style="109" customWidth="1"/>
    <col min="14090" max="14336" width="11.42578125" style="109"/>
    <col min="14337" max="14337" width="7.7109375" style="109" customWidth="1"/>
    <col min="14338" max="14339" width="38.7109375" style="109" customWidth="1"/>
    <col min="14340" max="14340" width="33.7109375" style="109" customWidth="1"/>
    <col min="14341" max="14341" width="37.42578125" style="109" customWidth="1"/>
    <col min="14342" max="14342" width="21.5703125" style="109" customWidth="1"/>
    <col min="14343" max="14343" width="24.85546875" style="109" bestFit="1" customWidth="1"/>
    <col min="14344" max="14344" width="103" style="109" customWidth="1"/>
    <col min="14345" max="14345" width="21.5703125" style="109" customWidth="1"/>
    <col min="14346" max="14592" width="11.42578125" style="109"/>
    <col min="14593" max="14593" width="7.7109375" style="109" customWidth="1"/>
    <col min="14594" max="14595" width="38.7109375" style="109" customWidth="1"/>
    <col min="14596" max="14596" width="33.7109375" style="109" customWidth="1"/>
    <col min="14597" max="14597" width="37.42578125" style="109" customWidth="1"/>
    <col min="14598" max="14598" width="21.5703125" style="109" customWidth="1"/>
    <col min="14599" max="14599" width="24.85546875" style="109" bestFit="1" customWidth="1"/>
    <col min="14600" max="14600" width="103" style="109" customWidth="1"/>
    <col min="14601" max="14601" width="21.5703125" style="109" customWidth="1"/>
    <col min="14602" max="14848" width="11.42578125" style="109"/>
    <col min="14849" max="14849" width="7.7109375" style="109" customWidth="1"/>
    <col min="14850" max="14851" width="38.7109375" style="109" customWidth="1"/>
    <col min="14852" max="14852" width="33.7109375" style="109" customWidth="1"/>
    <col min="14853" max="14853" width="37.42578125" style="109" customWidth="1"/>
    <col min="14854" max="14854" width="21.5703125" style="109" customWidth="1"/>
    <col min="14855" max="14855" width="24.85546875" style="109" bestFit="1" customWidth="1"/>
    <col min="14856" max="14856" width="103" style="109" customWidth="1"/>
    <col min="14857" max="14857" width="21.5703125" style="109" customWidth="1"/>
    <col min="14858" max="15104" width="11.42578125" style="109"/>
    <col min="15105" max="15105" width="7.7109375" style="109" customWidth="1"/>
    <col min="15106" max="15107" width="38.7109375" style="109" customWidth="1"/>
    <col min="15108" max="15108" width="33.7109375" style="109" customWidth="1"/>
    <col min="15109" max="15109" width="37.42578125" style="109" customWidth="1"/>
    <col min="15110" max="15110" width="21.5703125" style="109" customWidth="1"/>
    <col min="15111" max="15111" width="24.85546875" style="109" bestFit="1" customWidth="1"/>
    <col min="15112" max="15112" width="103" style="109" customWidth="1"/>
    <col min="15113" max="15113" width="21.5703125" style="109" customWidth="1"/>
    <col min="15114" max="15360" width="11.42578125" style="109"/>
    <col min="15361" max="15361" width="7.7109375" style="109" customWidth="1"/>
    <col min="15362" max="15363" width="38.7109375" style="109" customWidth="1"/>
    <col min="15364" max="15364" width="33.7109375" style="109" customWidth="1"/>
    <col min="15365" max="15365" width="37.42578125" style="109" customWidth="1"/>
    <col min="15366" max="15366" width="21.5703125" style="109" customWidth="1"/>
    <col min="15367" max="15367" width="24.85546875" style="109" bestFit="1" customWidth="1"/>
    <col min="15368" max="15368" width="103" style="109" customWidth="1"/>
    <col min="15369" max="15369" width="21.5703125" style="109" customWidth="1"/>
    <col min="15370" max="15616" width="11.42578125" style="109"/>
    <col min="15617" max="15617" width="7.7109375" style="109" customWidth="1"/>
    <col min="15618" max="15619" width="38.7109375" style="109" customWidth="1"/>
    <col min="15620" max="15620" width="33.7109375" style="109" customWidth="1"/>
    <col min="15621" max="15621" width="37.42578125" style="109" customWidth="1"/>
    <col min="15622" max="15622" width="21.5703125" style="109" customWidth="1"/>
    <col min="15623" max="15623" width="24.85546875" style="109" bestFit="1" customWidth="1"/>
    <col min="15624" max="15624" width="103" style="109" customWidth="1"/>
    <col min="15625" max="15625" width="21.5703125" style="109" customWidth="1"/>
    <col min="15626" max="15872" width="11.42578125" style="109"/>
    <col min="15873" max="15873" width="7.7109375" style="109" customWidth="1"/>
    <col min="15874" max="15875" width="38.7109375" style="109" customWidth="1"/>
    <col min="15876" max="15876" width="33.7109375" style="109" customWidth="1"/>
    <col min="15877" max="15877" width="37.42578125" style="109" customWidth="1"/>
    <col min="15878" max="15878" width="21.5703125" style="109" customWidth="1"/>
    <col min="15879" max="15879" width="24.85546875" style="109" bestFit="1" customWidth="1"/>
    <col min="15880" max="15880" width="103" style="109" customWidth="1"/>
    <col min="15881" max="15881" width="21.5703125" style="109" customWidth="1"/>
    <col min="15882" max="16128" width="11.42578125" style="109"/>
    <col min="16129" max="16129" width="7.7109375" style="109" customWidth="1"/>
    <col min="16130" max="16131" width="38.7109375" style="109" customWidth="1"/>
    <col min="16132" max="16132" width="33.7109375" style="109" customWidth="1"/>
    <col min="16133" max="16133" width="37.42578125" style="109" customWidth="1"/>
    <col min="16134" max="16134" width="21.5703125" style="109" customWidth="1"/>
    <col min="16135" max="16135" width="24.85546875" style="109" bestFit="1" customWidth="1"/>
    <col min="16136" max="16136" width="103" style="109" customWidth="1"/>
    <col min="16137" max="16137" width="21.5703125" style="109" customWidth="1"/>
    <col min="16138" max="16384" width="11.42578125" style="109"/>
  </cols>
  <sheetData>
    <row r="2" spans="1:11" ht="30" customHeight="1" x14ac:dyDescent="0.3">
      <c r="B2" s="172" t="s">
        <v>373</v>
      </c>
      <c r="C2" s="172"/>
      <c r="D2" s="172"/>
      <c r="E2" s="172"/>
      <c r="F2" s="172"/>
      <c r="G2" s="172"/>
      <c r="H2" s="172"/>
      <c r="I2" s="108"/>
      <c r="J2" s="108"/>
      <c r="K2" s="108"/>
    </row>
    <row r="4" spans="1:11" s="114" customFormat="1" ht="41.25" customHeight="1" x14ac:dyDescent="0.3">
      <c r="A4" s="112"/>
      <c r="B4" s="113" t="s">
        <v>374</v>
      </c>
      <c r="C4" s="113" t="s">
        <v>375</v>
      </c>
      <c r="D4" s="113" t="s">
        <v>376</v>
      </c>
      <c r="E4" s="113" t="s">
        <v>371</v>
      </c>
      <c r="F4" s="113" t="s">
        <v>388</v>
      </c>
      <c r="G4" s="113" t="s">
        <v>377</v>
      </c>
      <c r="H4" s="113" t="s">
        <v>389</v>
      </c>
    </row>
    <row r="5" spans="1:11" ht="49.5" x14ac:dyDescent="0.3">
      <c r="B5" s="175" t="s">
        <v>17</v>
      </c>
      <c r="C5" s="175" t="s">
        <v>336</v>
      </c>
      <c r="D5" s="174" t="s">
        <v>378</v>
      </c>
      <c r="E5" s="175" t="s">
        <v>294</v>
      </c>
      <c r="F5" s="116" t="s">
        <v>334</v>
      </c>
      <c r="G5" s="117">
        <f>+[10]Hoja2!N2</f>
        <v>1221774566.4400001</v>
      </c>
      <c r="H5" s="118" t="s">
        <v>390</v>
      </c>
    </row>
    <row r="6" spans="1:11" ht="49.5" x14ac:dyDescent="0.3">
      <c r="B6" s="175"/>
      <c r="C6" s="175"/>
      <c r="D6" s="174"/>
      <c r="E6" s="175"/>
      <c r="F6" s="116" t="s">
        <v>334</v>
      </c>
      <c r="G6" s="117">
        <f>+[10]Hoja2!N3</f>
        <v>17835387.300000001</v>
      </c>
      <c r="H6" s="118" t="s">
        <v>391</v>
      </c>
    </row>
    <row r="7" spans="1:11" ht="49.5" x14ac:dyDescent="0.3">
      <c r="B7" s="175"/>
      <c r="C7" s="175"/>
      <c r="D7" s="174"/>
      <c r="E7" s="175"/>
      <c r="F7" s="116" t="s">
        <v>341</v>
      </c>
      <c r="G7" s="117">
        <f>+[10]Hoja2!N4</f>
        <v>942752400</v>
      </c>
      <c r="H7" s="118" t="s">
        <v>392</v>
      </c>
    </row>
    <row r="8" spans="1:11" ht="49.5" x14ac:dyDescent="0.3">
      <c r="B8" s="175"/>
      <c r="C8" s="175"/>
      <c r="D8" s="174"/>
      <c r="E8" s="175"/>
      <c r="F8" s="116" t="s">
        <v>339</v>
      </c>
      <c r="G8" s="117">
        <f>+[10]Hoja2!N5</f>
        <v>653832267.75</v>
      </c>
      <c r="H8" s="118" t="s">
        <v>393</v>
      </c>
    </row>
    <row r="9" spans="1:11" ht="49.5" x14ac:dyDescent="0.3">
      <c r="B9" s="175"/>
      <c r="C9" s="175"/>
      <c r="D9" s="174"/>
      <c r="E9" s="175"/>
      <c r="F9" s="116" t="s">
        <v>339</v>
      </c>
      <c r="G9" s="117">
        <f>+[10]Hoja2!N6</f>
        <v>1149795732.26</v>
      </c>
      <c r="H9" s="118" t="s">
        <v>394</v>
      </c>
    </row>
    <row r="10" spans="1:11" ht="49.5" x14ac:dyDescent="0.3">
      <c r="B10" s="175"/>
      <c r="C10" s="175"/>
      <c r="D10" s="174"/>
      <c r="E10" s="175"/>
      <c r="F10" s="116" t="s">
        <v>334</v>
      </c>
      <c r="G10" s="117">
        <f>+[10]Hoja2!N7</f>
        <v>48783200</v>
      </c>
      <c r="H10" s="118" t="s">
        <v>395</v>
      </c>
    </row>
    <row r="11" spans="1:11" ht="66" x14ac:dyDescent="0.3">
      <c r="B11" s="175" t="s">
        <v>20</v>
      </c>
      <c r="C11" s="115" t="s">
        <v>170</v>
      </c>
      <c r="D11" s="119" t="s">
        <v>379</v>
      </c>
      <c r="E11" s="118" t="s">
        <v>39</v>
      </c>
      <c r="F11" s="116" t="s">
        <v>168</v>
      </c>
      <c r="G11" s="117">
        <f>+[10]Hoja5!N2</f>
        <v>776906</v>
      </c>
      <c r="H11" s="118" t="s">
        <v>396</v>
      </c>
    </row>
    <row r="12" spans="1:11" ht="49.5" customHeight="1" x14ac:dyDescent="0.3">
      <c r="B12" s="175"/>
      <c r="C12" s="167" t="s">
        <v>363</v>
      </c>
      <c r="D12" s="169" t="s">
        <v>380</v>
      </c>
      <c r="E12" s="118" t="s">
        <v>33</v>
      </c>
      <c r="F12" s="115" t="s">
        <v>291</v>
      </c>
      <c r="G12" s="117">
        <f>+[10]Hoja6!N2</f>
        <v>5474426</v>
      </c>
      <c r="H12" s="118" t="s">
        <v>397</v>
      </c>
    </row>
    <row r="13" spans="1:11" ht="49.5" x14ac:dyDescent="0.3">
      <c r="B13" s="175"/>
      <c r="C13" s="173"/>
      <c r="D13" s="176"/>
      <c r="E13" s="118" t="s">
        <v>33</v>
      </c>
      <c r="F13" s="115" t="s">
        <v>291</v>
      </c>
      <c r="G13" s="117">
        <f>+[10]Hoja6!N3</f>
        <v>22474800</v>
      </c>
      <c r="H13" s="118" t="s">
        <v>398</v>
      </c>
    </row>
    <row r="14" spans="1:11" ht="49.5" x14ac:dyDescent="0.3">
      <c r="B14" s="175"/>
      <c r="C14" s="173"/>
      <c r="D14" s="176"/>
      <c r="E14" s="118" t="s">
        <v>33</v>
      </c>
      <c r="F14" s="115" t="s">
        <v>291</v>
      </c>
      <c r="G14" s="117">
        <f>+[10]Hoja6!N4</f>
        <v>9114780</v>
      </c>
      <c r="H14" s="118" t="s">
        <v>399</v>
      </c>
    </row>
    <row r="15" spans="1:11" ht="49.5" x14ac:dyDescent="0.3">
      <c r="B15" s="175"/>
      <c r="C15" s="173"/>
      <c r="D15" s="176"/>
      <c r="E15" s="118" t="s">
        <v>30</v>
      </c>
      <c r="F15" s="115" t="s">
        <v>293</v>
      </c>
      <c r="G15" s="117">
        <f>+[10]Hoja6!N5</f>
        <v>2829328</v>
      </c>
      <c r="H15" s="118" t="s">
        <v>400</v>
      </c>
    </row>
    <row r="16" spans="1:11" ht="49.5" x14ac:dyDescent="0.3">
      <c r="B16" s="175"/>
      <c r="C16" s="168"/>
      <c r="D16" s="170"/>
      <c r="E16" s="118" t="s">
        <v>33</v>
      </c>
      <c r="F16" s="115" t="s">
        <v>291</v>
      </c>
      <c r="G16" s="117">
        <f>+[10]Hoja6!N6</f>
        <v>3745800</v>
      </c>
      <c r="H16" s="118" t="s">
        <v>401</v>
      </c>
    </row>
    <row r="17" spans="1:8" ht="66" customHeight="1" x14ac:dyDescent="0.3">
      <c r="B17" s="175"/>
      <c r="C17" s="167" t="s">
        <v>247</v>
      </c>
      <c r="D17" s="169" t="s">
        <v>381</v>
      </c>
      <c r="E17" s="118" t="s">
        <v>33</v>
      </c>
      <c r="F17" s="115" t="s">
        <v>262</v>
      </c>
      <c r="G17" s="117">
        <f>+[10]Hoja7!N2</f>
        <v>8376026</v>
      </c>
      <c r="H17" s="121" t="s">
        <v>402</v>
      </c>
    </row>
    <row r="18" spans="1:8" ht="49.5" x14ac:dyDescent="0.3">
      <c r="B18" s="175"/>
      <c r="C18" s="168"/>
      <c r="D18" s="170"/>
      <c r="E18" s="118" t="s">
        <v>33</v>
      </c>
      <c r="F18" s="115" t="s">
        <v>262</v>
      </c>
      <c r="G18" s="117">
        <f>+[10]Hoja7!N3</f>
        <v>4827920</v>
      </c>
      <c r="H18" s="121" t="s">
        <v>403</v>
      </c>
    </row>
    <row r="19" spans="1:8" ht="49.5" customHeight="1" x14ac:dyDescent="0.3">
      <c r="B19" s="175"/>
      <c r="C19" s="167" t="s">
        <v>78</v>
      </c>
      <c r="D19" s="174" t="s">
        <v>382</v>
      </c>
      <c r="E19" s="115" t="s">
        <v>33</v>
      </c>
      <c r="F19" s="116" t="s">
        <v>158</v>
      </c>
      <c r="G19" s="117">
        <f>+[10]Hoja8!N4</f>
        <v>19977600</v>
      </c>
      <c r="H19" s="118" t="s">
        <v>404</v>
      </c>
    </row>
    <row r="20" spans="1:8" ht="49.5" x14ac:dyDescent="0.3">
      <c r="B20" s="175"/>
      <c r="C20" s="173"/>
      <c r="D20" s="174"/>
      <c r="E20" s="115" t="s">
        <v>34</v>
      </c>
      <c r="F20" s="116" t="s">
        <v>98</v>
      </c>
      <c r="G20" s="117">
        <f>+[10]Hoja8!N5</f>
        <v>1723632</v>
      </c>
      <c r="H20" s="118" t="s">
        <v>405</v>
      </c>
    </row>
    <row r="21" spans="1:8" ht="49.5" x14ac:dyDescent="0.3">
      <c r="B21" s="175"/>
      <c r="C21" s="173"/>
      <c r="D21" s="174"/>
      <c r="E21" s="115" t="s">
        <v>34</v>
      </c>
      <c r="F21" s="116" t="s">
        <v>98</v>
      </c>
      <c r="G21" s="117">
        <f>+[10]Hoja8!N6</f>
        <v>383029</v>
      </c>
      <c r="H21" s="118" t="s">
        <v>406</v>
      </c>
    </row>
    <row r="22" spans="1:8" ht="49.5" x14ac:dyDescent="0.3">
      <c r="B22" s="175"/>
      <c r="C22" s="173"/>
      <c r="D22" s="174"/>
      <c r="E22" s="115" t="s">
        <v>34</v>
      </c>
      <c r="F22" s="116" t="s">
        <v>102</v>
      </c>
      <c r="G22" s="117">
        <f>+[10]Hoja8!N7</f>
        <v>499440</v>
      </c>
      <c r="H22" s="118" t="s">
        <v>407</v>
      </c>
    </row>
    <row r="23" spans="1:8" ht="49.5" x14ac:dyDescent="0.3">
      <c r="B23" s="175"/>
      <c r="C23" s="168"/>
      <c r="D23" s="174"/>
      <c r="E23" s="115" t="s">
        <v>34</v>
      </c>
      <c r="F23" s="116" t="s">
        <v>102</v>
      </c>
      <c r="G23" s="117">
        <f>+[10]Hoja8!N8</f>
        <v>374580</v>
      </c>
      <c r="H23" s="118" t="s">
        <v>408</v>
      </c>
    </row>
    <row r="24" spans="1:8" ht="33" x14ac:dyDescent="0.3">
      <c r="B24" s="175"/>
      <c r="C24" s="167" t="s">
        <v>115</v>
      </c>
      <c r="D24" s="174"/>
      <c r="E24" s="115" t="s">
        <v>30</v>
      </c>
      <c r="F24" s="116" t="s">
        <v>409</v>
      </c>
      <c r="G24" s="117">
        <f>+[10]Hoja8!N2</f>
        <v>1310429168.3099999</v>
      </c>
      <c r="H24" s="118" t="s">
        <v>410</v>
      </c>
    </row>
    <row r="25" spans="1:8" ht="49.5" x14ac:dyDescent="0.3">
      <c r="B25" s="175"/>
      <c r="C25" s="173"/>
      <c r="D25" s="174"/>
      <c r="E25" s="115" t="s">
        <v>30</v>
      </c>
      <c r="F25" s="116" t="s">
        <v>409</v>
      </c>
      <c r="G25" s="117">
        <f>+[10]Hoja8!N3</f>
        <v>928614136</v>
      </c>
      <c r="H25" s="118" t="s">
        <v>411</v>
      </c>
    </row>
    <row r="26" spans="1:8" ht="72" customHeight="1" x14ac:dyDescent="0.3">
      <c r="B26" s="175"/>
      <c r="C26" s="115" t="s">
        <v>194</v>
      </c>
      <c r="D26" s="119" t="s">
        <v>383</v>
      </c>
      <c r="E26" s="115" t="s">
        <v>42</v>
      </c>
      <c r="F26" s="118" t="s">
        <v>213</v>
      </c>
      <c r="G26" s="117">
        <f>+[10]Hoja9!N2</f>
        <v>6810700</v>
      </c>
      <c r="H26" s="118" t="s">
        <v>412</v>
      </c>
    </row>
    <row r="27" spans="1:8" ht="66" x14ac:dyDescent="0.3">
      <c r="B27" s="175" t="s">
        <v>14</v>
      </c>
      <c r="C27" s="115" t="s">
        <v>384</v>
      </c>
      <c r="D27" s="119" t="s">
        <v>385</v>
      </c>
      <c r="E27" s="118" t="s">
        <v>44</v>
      </c>
      <c r="F27" s="118" t="s">
        <v>312</v>
      </c>
      <c r="G27" s="117">
        <f>+[10]Hoja10!N2</f>
        <v>260556124</v>
      </c>
      <c r="H27" s="118" t="s">
        <v>413</v>
      </c>
    </row>
    <row r="28" spans="1:8" ht="66" customHeight="1" x14ac:dyDescent="0.3">
      <c r="B28" s="175"/>
      <c r="C28" s="167" t="s">
        <v>305</v>
      </c>
      <c r="D28" s="174" t="s">
        <v>386</v>
      </c>
      <c r="E28" s="115" t="s">
        <v>294</v>
      </c>
      <c r="F28" s="118" t="s">
        <v>303</v>
      </c>
      <c r="G28" s="117">
        <f>+[10]Hoja11!N2</f>
        <v>42323540</v>
      </c>
      <c r="H28" s="118" t="s">
        <v>414</v>
      </c>
    </row>
    <row r="29" spans="1:8" ht="49.5" x14ac:dyDescent="0.3">
      <c r="B29" s="175"/>
      <c r="C29" s="168"/>
      <c r="D29" s="174"/>
      <c r="E29" s="115" t="s">
        <v>43</v>
      </c>
      <c r="F29" s="118" t="s">
        <v>303</v>
      </c>
      <c r="G29" s="117">
        <f>+[10]Hoja11!N4</f>
        <v>102247600</v>
      </c>
      <c r="H29" s="118" t="s">
        <v>392</v>
      </c>
    </row>
    <row r="30" spans="1:8" ht="32.25" customHeight="1" x14ac:dyDescent="0.3">
      <c r="B30" s="175"/>
      <c r="C30" s="120" t="s">
        <v>299</v>
      </c>
      <c r="D30" s="174"/>
      <c r="E30" s="115" t="s">
        <v>43</v>
      </c>
      <c r="F30" s="118" t="s">
        <v>296</v>
      </c>
      <c r="G30" s="117">
        <f>+[10]Hoja11!N3</f>
        <v>89437.6</v>
      </c>
      <c r="H30" s="118" t="s">
        <v>415</v>
      </c>
    </row>
    <row r="31" spans="1:8" s="128" customFormat="1" x14ac:dyDescent="0.3">
      <c r="A31" s="126"/>
      <c r="B31" s="171" t="s">
        <v>387</v>
      </c>
      <c r="C31" s="171"/>
      <c r="D31" s="171"/>
      <c r="E31" s="123"/>
      <c r="F31" s="122"/>
      <c r="G31" s="124">
        <f>SUM(G5:G30)</f>
        <v>6766422526.6599998</v>
      </c>
      <c r="H31" s="127"/>
    </row>
    <row r="34" spans="2:2" x14ac:dyDescent="0.3">
      <c r="B34" s="111">
        <v>89000000000</v>
      </c>
    </row>
    <row r="35" spans="2:2" x14ac:dyDescent="0.3">
      <c r="B35" s="125">
        <f>+G31/B34</f>
        <v>7.6027219400674154E-2</v>
      </c>
    </row>
  </sheetData>
  <mergeCells count="17">
    <mergeCell ref="D12:D16"/>
    <mergeCell ref="C17:C18"/>
    <mergeCell ref="D17:D18"/>
    <mergeCell ref="B31:D31"/>
    <mergeCell ref="B2:H2"/>
    <mergeCell ref="C19:C23"/>
    <mergeCell ref="D19:D25"/>
    <mergeCell ref="C24:C25"/>
    <mergeCell ref="B27:B30"/>
    <mergeCell ref="C28:C29"/>
    <mergeCell ref="D28:D30"/>
    <mergeCell ref="B5:B10"/>
    <mergeCell ref="C5:C10"/>
    <mergeCell ref="D5:D10"/>
    <mergeCell ref="E5:E10"/>
    <mergeCell ref="B11:B26"/>
    <mergeCell ref="C12:C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C560E26332A642A34E7613F87164F3" ma:contentTypeVersion="4" ma:contentTypeDescription="Crear nuevo documento." ma:contentTypeScope="" ma:versionID="e2bc03db976e53923b880778625b1708">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cf4edc09859dd1011f2134d42eb58e55"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74980A-47B0-48EC-92D2-C4BB2BC94C06}"/>
</file>

<file path=customXml/itemProps2.xml><?xml version="1.0" encoding="utf-8"?>
<ds:datastoreItem xmlns:ds="http://schemas.openxmlformats.org/officeDocument/2006/customXml" ds:itemID="{F0C5F918-A677-4588-9413-C1D68DAC2E0C}"/>
</file>

<file path=customXml/itemProps3.xml><?xml version="1.0" encoding="utf-8"?>
<ds:datastoreItem xmlns:ds="http://schemas.openxmlformats.org/officeDocument/2006/customXml" ds:itemID="{B2A94972-552B-405B-9F1C-4ABA627B9A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Proyectos</vt:lpstr>
      <vt:lpstr>Dependencias</vt:lpstr>
      <vt:lpstr>Ejecucion por Actividad</vt:lpstr>
      <vt:lpstr>Reservas_Presupuestales</vt:lpstr>
      <vt:lpstr>'Ejecucion por Actividad'!Área_de_impresión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Arles Morales Serrano</dc:creator>
  <cp:keywords/>
  <dc:description/>
  <cp:lastModifiedBy>Wilmer Arley Olivares Bareño</cp:lastModifiedBy>
  <cp:revision/>
  <dcterms:created xsi:type="dcterms:W3CDTF">2019-07-12T15:42:32Z</dcterms:created>
  <dcterms:modified xsi:type="dcterms:W3CDTF">2023-02-01T20:29:06Z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ies>
</file>