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465" windowWidth="19440" windowHeight="12240"/>
  </bookViews>
  <sheets>
    <sheet name="Hoja2" sheetId="2" r:id="rId1"/>
  </sheets>
  <definedNames>
    <definedName name="_xlnm.Print_Area" localSheetId="0">Hoja2!$A$1:$H$316</definedName>
  </definedNames>
  <calcPr calcId="144525"/>
</workbook>
</file>

<file path=xl/calcChain.xml><?xml version="1.0" encoding="utf-8"?>
<calcChain xmlns="http://schemas.openxmlformats.org/spreadsheetml/2006/main">
  <c r="G304" i="2" l="1"/>
  <c r="F304" i="2"/>
  <c r="G302" i="2"/>
  <c r="F302" i="2"/>
  <c r="G294" i="2"/>
  <c r="F294" i="2"/>
  <c r="G285" i="2"/>
  <c r="F285" i="2"/>
  <c r="G283" i="2"/>
  <c r="F283" i="2"/>
  <c r="G281" i="2"/>
  <c r="F281" i="2"/>
  <c r="G279" i="2"/>
  <c r="F279" i="2"/>
  <c r="G270" i="2"/>
  <c r="F270" i="2"/>
  <c r="G257" i="2"/>
  <c r="F257" i="2"/>
  <c r="G251" i="2"/>
  <c r="F251" i="2"/>
  <c r="G248" i="2"/>
  <c r="F248" i="2"/>
  <c r="G245" i="2"/>
  <c r="F245" i="2"/>
  <c r="G241" i="2"/>
  <c r="F241" i="2"/>
  <c r="G237" i="2"/>
  <c r="F237" i="2"/>
  <c r="G215" i="2"/>
  <c r="F215" i="2"/>
  <c r="G210" i="2"/>
  <c r="F210" i="2"/>
  <c r="G207" i="2"/>
  <c r="G206" i="2" s="1"/>
  <c r="F207" i="2"/>
  <c r="G196" i="2"/>
  <c r="F196" i="2"/>
  <c r="G193" i="2"/>
  <c r="F193" i="2"/>
  <c r="G190" i="2"/>
  <c r="F190" i="2"/>
  <c r="G183" i="2"/>
  <c r="F183" i="2"/>
  <c r="G177" i="2"/>
  <c r="F177" i="2"/>
  <c r="G173" i="2"/>
  <c r="F173" i="2"/>
  <c r="G162" i="2"/>
  <c r="F162" i="2"/>
  <c r="G158" i="2"/>
  <c r="F158" i="2"/>
  <c r="G152" i="2"/>
  <c r="F152" i="2"/>
  <c r="G148" i="2"/>
  <c r="F148" i="2"/>
  <c r="G146" i="2"/>
  <c r="F146" i="2"/>
  <c r="G141" i="2"/>
  <c r="F141" i="2"/>
  <c r="G114" i="2"/>
  <c r="G110" i="2" s="1"/>
  <c r="F114" i="2"/>
  <c r="F110" i="2" s="1"/>
  <c r="G108" i="2"/>
  <c r="F108" i="2"/>
  <c r="G100" i="2"/>
  <c r="F100" i="2"/>
  <c r="G94" i="2"/>
  <c r="F94" i="2"/>
  <c r="G92" i="2"/>
  <c r="F92" i="2"/>
  <c r="G87" i="2"/>
  <c r="F87" i="2"/>
  <c r="G83" i="2"/>
  <c r="F83" i="2"/>
  <c r="G67" i="2"/>
  <c r="F67" i="2"/>
  <c r="G62" i="2"/>
  <c r="F62" i="2"/>
  <c r="G57" i="2"/>
  <c r="F57" i="2"/>
  <c r="G48" i="2"/>
  <c r="F48" i="2"/>
  <c r="G27" i="2"/>
  <c r="F27" i="2"/>
  <c r="G22" i="2"/>
  <c r="F22" i="2"/>
  <c r="F235" i="2" l="1"/>
  <c r="F227" i="2" s="1"/>
  <c r="G189" i="2"/>
  <c r="G188" i="2" s="1"/>
  <c r="F151" i="2"/>
  <c r="F172" i="2"/>
  <c r="F140" i="2"/>
  <c r="G172" i="2"/>
  <c r="G66" i="2"/>
  <c r="F66" i="2"/>
  <c r="G151" i="2"/>
  <c r="F206" i="2"/>
  <c r="G235" i="2"/>
  <c r="G227" i="2" s="1"/>
  <c r="G140" i="2"/>
  <c r="F189" i="2"/>
  <c r="F138" i="2" l="1"/>
  <c r="F188" i="2"/>
  <c r="F136" i="2" s="1"/>
  <c r="G138" i="2"/>
  <c r="G136" i="2" s="1"/>
  <c r="G20" i="2" s="1"/>
  <c r="G308" i="2" s="1"/>
  <c r="F312" i="2" s="1"/>
  <c r="F20" i="2"/>
  <c r="F308" i="2" s="1"/>
  <c r="E312" i="2" s="1"/>
  <c r="G312" i="2" l="1"/>
</calcChain>
</file>

<file path=xl/sharedStrings.xml><?xml version="1.0" encoding="utf-8"?>
<sst xmlns="http://schemas.openxmlformats.org/spreadsheetml/2006/main" count="597" uniqueCount="570">
  <si>
    <t>I. INFORMACION GENERAL DEL ESTABLECIMIENTO</t>
  </si>
  <si>
    <r>
      <t xml:space="preserve">Instrucciones: </t>
    </r>
    <r>
      <rPr>
        <sz val="11"/>
        <rFont val="Arial Narrow"/>
        <family val="2"/>
      </rPr>
      <t>Indicar en cada casilla la información correspondiente</t>
    </r>
  </si>
  <si>
    <t>FECHA DE ELABORACION DE LA EVALUACION POR PARTE DEL ESTABLECIMIENTO</t>
  </si>
  <si>
    <t>RESPONSABLE DEL ESTABLECIMIENTO</t>
  </si>
  <si>
    <t>II. EVALUACION DEL NIVEL SANITARIO DE CUMPLIMIENTO</t>
  </si>
  <si>
    <t xml:space="preserve">ASPECTO </t>
  </si>
  <si>
    <t>Evaluación del establecimiento. PUNTAJE OBTENIDO</t>
  </si>
  <si>
    <t>Observaciones</t>
  </si>
  <si>
    <t>ESTÁNDARES DE EJECUCIÓN SANITARIA</t>
  </si>
  <si>
    <t>LOCALIZACIÓN Y ACCESOS</t>
  </si>
  <si>
    <t>DISEÑO Y CONSTRUCCION</t>
  </si>
  <si>
    <t>La iluminación no altera los colores, ni genera sombras inadecuadas</t>
  </si>
  <si>
    <t xml:space="preserve">Los vestieres cuentan con las facilidades para que el personal pueda realizar el cambio de ropa. </t>
  </si>
  <si>
    <t>Los sanitarios no están ubicados dentro del área de proceso</t>
  </si>
  <si>
    <t>Instalaciones para realizar operaciones de Limpieza y desinfección en áreas de proceso</t>
  </si>
  <si>
    <t>El personal mantiene una esmerada limpieza e higiene y aplica las buenas prácticas higiénicas en sus labores para evitar la contaminacion del alimento y las superficies en contacto con este.</t>
  </si>
  <si>
    <t>Cuando el personal utiliza delantal éste permanece atado al cuerpo en forma adecuada para evitar contaminación del alimento o accidentes de trabajo</t>
  </si>
  <si>
    <t>El personal se lava y se desinfecta las manos antes de iniciar el trabajo, después de cada ausencia del área de trabajo, o cuando se haya manipulado otro material u objeto que represente riesgo de contaminación para el alimento.</t>
  </si>
  <si>
    <t>Los manipuladores cuentan con todos los elementos de protección necesarios de acuerdo a su labor</t>
  </si>
  <si>
    <t xml:space="preserve">Las uñas del personal se mantienen cortas y limpias, libres de esmalte. </t>
  </si>
  <si>
    <t>El personal usa calzado cerrado, de material resistente e impermeable y de tacón bajo</t>
  </si>
  <si>
    <t>El personal que presenta afecciones en la piel o enfermedades infectocontagiosas se excluye de cualquier actividad directa de manipulación del producto.</t>
  </si>
  <si>
    <t>INSTALACIONES, EQUIPOS Y UTENSILIOS</t>
  </si>
  <si>
    <t xml:space="preserve">Dec. 1500 de 2007 Art. 26 N. 1.2. </t>
  </si>
  <si>
    <t>PROGRAMAS COMPLEMENTARIOS</t>
  </si>
  <si>
    <t>Programa de trazabilidad. El establecimiento desarrolló, implementó y opera el programa de trazabilidad de acuerdo a lo definido por el Ministerio de Salud y Protección Socia/</t>
  </si>
  <si>
    <t>Laboratorios. La planta cuenta con laboratorio propio o contratado que esté autorizado por la autoridad sanitaria competente, con el fin de realizar las pruebas necesarias para implementar los planes y programas orientados a mantener la inocuidad del producto.</t>
  </si>
  <si>
    <t>CADENA DE FRIO Y ALMACENAMIENTO DE CARNE Y PRODUCTOS CÁRNICOS.</t>
  </si>
  <si>
    <t>RESULTADO GLOBALES DE CUMPLIMIENTO DEL ESTABLECIMIENTO</t>
  </si>
  <si>
    <t>PUNTAJE MAXIMO</t>
  </si>
  <si>
    <t>PUNTAJE OBTENIDO POR  PLANTA</t>
  </si>
  <si>
    <t xml:space="preserve">% CUMPLIMIENTO </t>
  </si>
  <si>
    <t>FIRMA DEL REPRESENTANTE DEL ESTABLECIMIENTO</t>
  </si>
  <si>
    <t>SISTEMAS DE DRENAJE</t>
  </si>
  <si>
    <t>Las lámparas cuentan  con sistemas de protección para evitar la contaminación de la carne y los productos cárnicos comestibles, en caso de ruptura o cualquier accidente</t>
  </si>
  <si>
    <t>INSTALACIONES SANITARIAS</t>
  </si>
  <si>
    <t>Las instalaciones sanitarias  están dotados de lavamanos, orinales, inodoros y duchas.</t>
  </si>
  <si>
    <t>Programa de retiro del producto del mercado en caso de que se realice desposte, cuenta con un sistema adecuado que permita retirar el producto del mercado, cuando se compruebe que esta siendo comercializado y no cumpla con las condiciones de etiquetado o rotulado, cuando presente alteración, adulteración, contaminación o cualquier otra causa que genere engaño, fraude o error en el consumidor o que sean productos no aptos para el consumo humano.
- La planta cuenta con un sistema de alerta inmediata y garantiza que el producto sea retirado del mercado en tiempo no mayor a 72 horas, y es verificado por la autoridad sanitaria.
- Cuando se puedan presentar peligros biológicos y químicos, la decisión del retiro del producto está basada en el riesgo.
- La disposición o destrucción del producto  retirado del mercado, se realiza bajo la responsabilidad del dueño del producto y es verificado por la autoridad sanitaria competente.</t>
  </si>
  <si>
    <t>El  vehículo de transporte de carne cuenta con la temperatura requerida por los productos a transportar.</t>
  </si>
  <si>
    <t>PUNTAJE TOTAL</t>
  </si>
  <si>
    <t>RESULTADOS PRESENTADOS POR LA PLANTA DE BENEFICIO</t>
  </si>
  <si>
    <r>
      <t xml:space="preserve">Instrucciones generales para diligenciar el formulario.
</t>
    </r>
    <r>
      <rPr>
        <sz val="11"/>
        <rFont val="Arial Narrow"/>
        <family val="2"/>
      </rPr>
      <t xml:space="preserve">• La información contenida en el formato es confidencial.
• Diligencie el formato en letra clara y legible, “sin enmendaduras ni tachones”.
</t>
    </r>
  </si>
  <si>
    <t>DISPOSICION REGLAMENTARIA</t>
  </si>
  <si>
    <t>Dec. 1500 de 2007  Art. 26 N. 1.1.  Res. 241 de 2013  Art. 4</t>
  </si>
  <si>
    <t>Res. 241 de 2013 Art. 4</t>
  </si>
  <si>
    <t>La planta de beneficio cumple con los estándares de ejecución sanitaria:
1. Localización y accesos
2. Diseño y construcción
3. Sistema de drenajes
4. Ventilación
5. Iluminación
6.Instalaciones Sanitarias
7. Control Integrado de Plagas
8. Manejo de residuos sólidos y líquidos
9. Calidad de Agua
10. Operaciones Sanitarias
11. Personal Manipulador
12. Instalaciones, equipos y utensilios</t>
  </si>
  <si>
    <t>Dec. 1500 de 2007 Art. 25 N. 1.1.2. Art. 5 Res. 241 de 2013</t>
  </si>
  <si>
    <t>Art. 5 N. 1 Res. 241 de 2013</t>
  </si>
  <si>
    <t>Estar ubicada en área compatible con la actividad, de acuerdo con el uso del suelo determinado en el Plan de Ordenamiento Territorial o el Plan Básico de Ordenamiento Territorial o el Esquema de Ordenamiento Territorial, según corresponda.</t>
  </si>
  <si>
    <t>Art. 5 N. 2  Res. 241 de 2013</t>
  </si>
  <si>
    <t>El establecimiento se encuentra localizado en terreno no inundable y está alejada de focos de insalubridad o de actividades que puedan afectar la inocuidad del producto.</t>
  </si>
  <si>
    <t>Art. 5 N. 3 Res. 241 de 2013</t>
  </si>
  <si>
    <t>La planta deberá contar con patio de maniobras, áreas de cargue y descargue en todo caso deben ser de superficie tratada dura, de manera tal que se controle el levantamiento de polvo debido a las operaciones propias del establecimiento; tener declives adecuados y disponer de drenajes suficientes.
En aquellos casos, en los que por el diseño de los establecimientos no se pueda contar con patio de maniobras, las áreas de cargue y descargue, y zonas internas de tránsito de vehículos deberán cumplir con las condiciones anteriormente señaladas.</t>
  </si>
  <si>
    <t>Art. 5 N. 4 Res. 241 de 2013</t>
  </si>
  <si>
    <t>En sus alrededores o dentro de las instalaciones, no se deben mantener objetos en desuso para evitar que se conviertan en focos de insalubridad.</t>
  </si>
  <si>
    <t>Dec. 1500 de 2007  Art. 26 N. 1.1.3.   Art. 6 Res. 241 de 2013</t>
  </si>
  <si>
    <t xml:space="preserve"> Res. 241 de 2013 Art. 6 N. 1</t>
  </si>
  <si>
    <t>Contar con áreas independientes que aseguren el desarrollo de las operaciones bajo condiciones higiénicas, evitando la contaminación de la carne y los productos cárnicos comestibles</t>
  </si>
  <si>
    <t xml:space="preserve"> Res. 241 de 2013 Art. 6 N. 2</t>
  </si>
  <si>
    <t>La planta funciona y se mantiene  de forma que se evita la contaminación del producto</t>
  </si>
  <si>
    <t xml:space="preserve"> Res. 241 de 2013 Art. 6 N. 3</t>
  </si>
  <si>
    <t>Dentro de las instalaciones de la planta de beneficio no podrán existir otras construcciones, viviendas o industrias ajenas a los procesos industriales de la carne y sus derivados.</t>
  </si>
  <si>
    <t xml:space="preserve"> Res. 241 de 2013 Art. 6 N. 4</t>
  </si>
  <si>
    <t>Los edificios e instalaciones, deben ser cerrados y las respectivas construcciones sólidas; mantenerse en buen estado de conservación, tener dimensiones suficientes para permitir el procesamiento, manejo y almacenamiento, de manera que no se produzca contaminación del producto y se impida la irrupción de plagas</t>
  </si>
  <si>
    <t xml:space="preserve"> Res. 241 de 2013 Art. 6 N. 5</t>
  </si>
  <si>
    <t>El diseño de la planta es unidireccional, en secuencia logica del proceso desde la recepcion hasta el despacho evitando retrasos indebidos y flujos cruzados.</t>
  </si>
  <si>
    <t xml:space="preserve"> Res. 241 de 2013 Art. 6 N. 6</t>
  </si>
  <si>
    <t>El personal de la planta no transita de zonas de mayor riesgo de contaminación a zonas de menor riesgo de contaminación</t>
  </si>
  <si>
    <t xml:space="preserve"> Res. 241 de 2013 Art. 6 N. 7</t>
  </si>
  <si>
    <t>El establecimiento dispone de servicios generales de funcionamiento (agua potable, energía)</t>
  </si>
  <si>
    <t xml:space="preserve"> Res. 241 de 2013 Art. 6 N. 8</t>
  </si>
  <si>
    <t xml:space="preserve">El establecimiento garantiza el funcionamiento de las áreas y secciones que requieren energía eléctrica y cuentan con planes de contingencia aprobados por el INVIMA a fin de mantener la inocuidad del producto </t>
  </si>
  <si>
    <t xml:space="preserve"> Res. 241 de 2013 Art. 6 N. 9</t>
  </si>
  <si>
    <t>La edificación de la planta de beneficio y sus  instalaciones son de acabado en material sanitario, lo suficientemente amplias para el desarrollo de las operaciones y manipulación del producto y se mantienen en buen estado de funcionamiento.</t>
  </si>
  <si>
    <t xml:space="preserve"> Res. 241 de 2013 Art. 6 N. 10</t>
  </si>
  <si>
    <t>Los pisos de la planta son construidos con material resistente y con acabado sanitario, con pendiente suficiente para permitir desagüe a sifones, los cuales están protegidos con rejillas de material sanitario.</t>
  </si>
  <si>
    <t xml:space="preserve"> Res. 241 de 2013 Art. 6 N. 11</t>
  </si>
  <si>
    <t>Las paredes de la planta de beneficio están construidas en materiales resistentes y con acabados sanitarios, con uniones redondeadas entre paredes, entre paredes y pisos y están diseñadas y construidas para evitar la acumulación de suciedad y facilitar la limpieza y desinfección</t>
  </si>
  <si>
    <t xml:space="preserve"> Res. 241 de 2013 Art. 6 N. 12</t>
  </si>
  <si>
    <t>Los techos, falsos techos y demás instalaciones suspendidas, deben estar diseñados y construidos, de tal forma que impidan la acumulación de suciedad y, contar acabados en materiales sanitarios.</t>
  </si>
  <si>
    <t xml:space="preserve"> Res. 241 de 2013 Art. 6 N. 13</t>
  </si>
  <si>
    <t>Las estructuras elevadas, rampas, escaleras y sus accesorios  están diseñados en material resistente con acabados sanitarios y ubicados de forma que se evite la contaminación del producto o dificulte el flujo del proceso.</t>
  </si>
  <si>
    <t xml:space="preserve"> Res. 241 de 2013 Art. 6 N. 14</t>
  </si>
  <si>
    <t>Las puertas están construidas en material resistente con acabado de material sanitario.  Cuentan con sistema de cierre para que permanezcan cerradas y se evite el contraflujo de aire que genere contaminación.  Las aberturas entre las puertas exteriores y los pisos no permiten el ingreso de plagas y partículas</t>
  </si>
  <si>
    <t xml:space="preserve"> Res. 241 de 2013 Art. 6 N. 15</t>
  </si>
  <si>
    <t>Las ventanas y otras aberturas están construidas de forma que se evita la acumulación de suciedad, facilitan la limpieza y desinfección y evitan ingreso de plagas y partículas.</t>
  </si>
  <si>
    <t xml:space="preserve"> Res. 241 de 2013 Art. 6 N. 16</t>
  </si>
  <si>
    <t>Las áreas donde se procesa, manipula o  almacena la carne y productos cárnicos comestibles están separadas de las áreas de productos no comestibles para evitar contaminación cruzada.</t>
  </si>
  <si>
    <t xml:space="preserve"> Res. 241 de 2013 Art. 6 N. 17</t>
  </si>
  <si>
    <t>Las áreas donde se procesa, manipula, almacena o inspecciona la carne y productos cárnicos comestibles cumple los requisitos de  iluminación  en cuento a intensidad y protección.</t>
  </si>
  <si>
    <t xml:space="preserve"> Res. 241 de 2013 Art. 6 N. 18</t>
  </si>
  <si>
    <t>Cada área o sección de la planta de beneficio se encuentra señalizada en cuanto a accesos, circulación, servicios, seguridad, entre otras</t>
  </si>
  <si>
    <t xml:space="preserve"> Res. 241 de 2013 Art. 6 N. 19</t>
  </si>
  <si>
    <t>Contar con áreas independientes que aseguren el bienestar de los animales y el desarrollo del proceso de beneficio bajo condiciones higiénicas, evitando la contaminación de la carne y los productos cárnicos comestibles.</t>
  </si>
  <si>
    <t xml:space="preserve"> Res. 241 de 2013 Art. 6 N. 20</t>
  </si>
  <si>
    <t>El diseño y construcción de la planta deben evitar el ingreso de animales, personas y vehículos, sin el debido control o, contar con un cerco perimetral que garantice las anteriores condiciones</t>
  </si>
  <si>
    <t>Dec. 1500 de 2007  Art. 26 N. 1.1.4.  Art. 7 Res. 241 de 2013</t>
  </si>
  <si>
    <t xml:space="preserve"> Res. 241 de 2013 Art 7 N.1</t>
  </si>
  <si>
    <t>El sistema de drenaje permite la evacuación continua de aguas industriales  y domésticas sin que se genere empozamiento y estancamiento</t>
  </si>
  <si>
    <t xml:space="preserve"> Res. 241 de 2013 Art 7 N.2</t>
  </si>
  <si>
    <t>En las áreas de proceso no existen  trampas de grasa y otros sistemas de tratamiento de aguas residuales.</t>
  </si>
  <si>
    <t xml:space="preserve"> Res. 241 de 2013 Art 7 N.3</t>
  </si>
  <si>
    <t>Las cajas de inspección se encuentran ubicadas de tal forma que se evita la contaminación del producto</t>
  </si>
  <si>
    <t xml:space="preserve"> Res. 241 de 2013 Art 7 N.4</t>
  </si>
  <si>
    <t>El sistema de drenaje evita la contaminación del producto, del suministro del agua potable, de los equipos y herramientas y la creación de condiciones insalubres dentro de la planta.</t>
  </si>
  <si>
    <t xml:space="preserve"> Res. 241 de 2013 Art 7 N.5</t>
  </si>
  <si>
    <t>Se evita las condiciones de contracorriente e interconexiones entre sistemas de cañería que descargan aguas industriales y domésticas y el retorno de los gases y vapores generados.</t>
  </si>
  <si>
    <t xml:space="preserve"> Res. 241 de 2013 Art 7 N.6</t>
  </si>
  <si>
    <t xml:space="preserve">Se dispone de las aguas residuales mediante sistemas separados para las aguas industriales y las domésticas, evitando el retorno de las aguas residuales y la comunicación de aguas domésticas en áreas  donde se procesan, manejan o almacenan productos. </t>
  </si>
  <si>
    <t xml:space="preserve"> Res. 241 de 2013 Art 7 N.7</t>
  </si>
  <si>
    <t>Los sistema de desagüe cuentan con  sifones adecuados, y  están  construidos y diseñados para prevenir el riesgo de contaminación de los productos</t>
  </si>
  <si>
    <t xml:space="preserve"> Res. 241 de 2013 Art 7 N.8</t>
  </si>
  <si>
    <t>Entre las diferentes áreas de proceso  no existen escurrimientos de líquidos y no se genera contaminación directa al producto en otras áreas o etapas del proceso</t>
  </si>
  <si>
    <t xml:space="preserve">Dec. 1500 de 2007  Art. 26 N. 1.1.5. Art. 8 Res. 241 de 2013  </t>
  </si>
  <si>
    <t>VENTILACION</t>
  </si>
  <si>
    <t xml:space="preserve"> Res. 241 de 2013  Art 8 N.1</t>
  </si>
  <si>
    <t>El establecimiento cuenta con sistemas de ventilación adecuados  para controlar la codensación de las áreas de proceso y empaque de la carne y productos cárncios comestibles, y asegurar el bienestar de los empleados.</t>
  </si>
  <si>
    <t xml:space="preserve"> Res. 241 de 2013  Art 8 N.2</t>
  </si>
  <si>
    <t>Se garantiza que el flujo de aire en el establecimiento no vaya de un área sucia a un área limpia</t>
  </si>
  <si>
    <t xml:space="preserve"> Res. 241 de 2013  Art 8 N.3</t>
  </si>
  <si>
    <t>El establecimiento asegura la salida al exterior de las áreas de proceso de la planta de los olores, gases y vapores desagradables y se evita su acumulación</t>
  </si>
  <si>
    <t xml:space="preserve"> Res. 241 de 2013  Art 8 N.4</t>
  </si>
  <si>
    <t>Cuando se suministra aire del exterior al interior del establecimiento se garantiza que no contamina la carne y los productos cárnicos comestibles de aves.</t>
  </si>
  <si>
    <t xml:space="preserve">Dec. 1500 de 2007 Art. 26 N. 1.1.6. Art. 9 Res. 241 de 2013 </t>
  </si>
  <si>
    <t>ILUMINACION</t>
  </si>
  <si>
    <t xml:space="preserve"> Res. 241 de 2013  Art. 9 N. 1</t>
  </si>
  <si>
    <t xml:space="preserve"> Res. 241 de 2013  Art. 9 N. 2, 2.1, 2.2, 2.3</t>
  </si>
  <si>
    <t>La Intensidad de luz cumple mínimo con los siguientes niveles:
1. En puntos de inspección, salas de sacrificio,  áreas donde se trabaje con equipos de corte (cuchillos, rebanadoras, molinos, etc): 550 lux
2. En áreas almacenamiento, lavamanos y filtros sanitarios: 220 lux
3. Otras áreas: 110 Lux</t>
  </si>
  <si>
    <t xml:space="preserve"> Res. 241 de 2013  Art. 9 N. 3</t>
  </si>
  <si>
    <t xml:space="preserve">Dec. 1500 de 2007  Art. 26 N. 1.1.7. Art. 10 Res. 241 de 2013  </t>
  </si>
  <si>
    <t>Res. 241 de 2013  Art. 10 N.1</t>
  </si>
  <si>
    <t>Baños y vestieres</t>
  </si>
  <si>
    <t xml:space="preserve"> Res. 241 de 2013  Art. 10 N.1.1</t>
  </si>
  <si>
    <t xml:space="preserve">Los baños y vestieres se mantiene en condiciones sanitarias y en correcto estado de funcionamiento </t>
  </si>
  <si>
    <t xml:space="preserve"> Res. 241 de 2013  Art. 10 N.1.2</t>
  </si>
  <si>
    <t xml:space="preserve"> Res. 241 de 2013  Art. 10 N.1.3</t>
  </si>
  <si>
    <t>Los vestieres y sanitarios están ubicados cerca del ingreso de las áreas y antes de los filtros sanitarios</t>
  </si>
  <si>
    <t xml:space="preserve"> Res. 241 de 2013  Art. 10 N.1.4</t>
  </si>
  <si>
    <t xml:space="preserve"> Res. 241 de 2013  Art. 10 N.1.5</t>
  </si>
  <si>
    <t>Existe separación física entre los sanitarios y vestieres.</t>
  </si>
  <si>
    <t xml:space="preserve"> Res. 241 de 2013  Art. 10 N.1.6</t>
  </si>
  <si>
    <t xml:space="preserve"> Res. 241 de 2013  Art. 10 N.1.7</t>
  </si>
  <si>
    <t>Los lavamanos están dotados dotados con agua potable, jabón desinfectante o cualquier elemento que cumpla la labor de lavar y desinfectar las manos, y sistema para el secado de manos.</t>
  </si>
  <si>
    <t xml:space="preserve"> Res. 241 de 2013  Art. 10 N.1.8</t>
  </si>
  <si>
    <t>El establecimiento cuenta con un sanitario por cada 20 personas o menos, y éstos se encuentran separados e identificados por sexo.</t>
  </si>
  <si>
    <t xml:space="preserve"> Res. 241 de 2013  Art. 10 N.1.9</t>
  </si>
  <si>
    <t>Las áreas de sanitarios y vestieres deben ser amplias y proporcionales al volumen del personal que labora en la planta de beneficio.</t>
  </si>
  <si>
    <t xml:space="preserve"> Res. 241 de 2013  Art. 10 N.1.10</t>
  </si>
  <si>
    <t>Contar con recipientes para depósito de residuos en material sanitario y de accionamiento no manual.</t>
  </si>
  <si>
    <t xml:space="preserve"> Res. 241 de 2013  Art. 10 N.1.11</t>
  </si>
  <si>
    <t>Las instalaciones (paredes, pisos y techos) de los baños y vestieres están contruídas en material sólido y con acabado sanitario .</t>
  </si>
  <si>
    <t xml:space="preserve"> Res. 241 de 2013  Art. 10 N.1.12</t>
  </si>
  <si>
    <t>Los casilleros o sistemas empleados para el almacenamiento de dotación son de uso exclusivo para ésta y su diseño permite la circulación de aire.</t>
  </si>
  <si>
    <t xml:space="preserve"> Res. 241 de 2013  Art. 10 N.1.13</t>
  </si>
  <si>
    <t>El área de vestieres cuenta con bancas suficientes para que el personal se cambie.</t>
  </si>
  <si>
    <t xml:space="preserve"> Res. 241 de 2013  Art. 10 N.1.14</t>
  </si>
  <si>
    <t>Los sistemas de ventilación y de extracción de olores  no están dirigidos a las áreas del proceso.</t>
  </si>
  <si>
    <t xml:space="preserve"> Res. 241 de 2013  Art. 10 N.1.15</t>
  </si>
  <si>
    <t>La ubicación de las instalaciones sanitarias deben garantizar que el tránsito de los operarios no represente riesgo de contaminación para el producto.
Deben existir vestieres y sanitarios separados para las áreas de mayor contaminación de manera que no se ponga en peligro la inocuidad de la carne y productos cárnicos comestibles de aves.</t>
  </si>
  <si>
    <t xml:space="preserve"> Res. 241 de 2013  Art. 10 N. 2 </t>
  </si>
  <si>
    <t>Filtros sanitarios</t>
  </si>
  <si>
    <t>Estar ubicados en áreas donde el tránsito de personal puede generar riesgos de contaminación entre un área y otra.</t>
  </si>
  <si>
    <t xml:space="preserve"> Res. 241 de 2013  Art. 10 N. 2 1</t>
  </si>
  <si>
    <t>Están ubicados de forma que su diseño obligue al personal a hacer uso de éste.</t>
  </si>
  <si>
    <t xml:space="preserve"> Res. 241 de 2013  Art. 10 N. 2.2.1. y 2.2.2.</t>
  </si>
  <si>
    <t>Los filtros disponen de:
1. Sistema de lavado y desinfección de botas ubicado al  en areas donde el transito del personal pueda generar riesgos de contaminacion.
2. Lavamanos de accionamiento no manual, provisto con agua potable, jabón, desinfectante y un sistema adecuado de secado.</t>
  </si>
  <si>
    <t>Res. 241 de 2013  Art. 10 N. 3.</t>
  </si>
  <si>
    <t xml:space="preserve"> Res. 241 de 2013  Art. 10 N. 3.1</t>
  </si>
  <si>
    <t xml:space="preserve">En las áreas de proceso se dispone de lavamanos de accionamiento no manual, provisto de agua potable, jabón desinfectante y sistema de secado de manos </t>
  </si>
  <si>
    <t xml:space="preserve"> Res. 241 de 2013  Art. 10 N. 3.2</t>
  </si>
  <si>
    <t>Se cuenta con una instalación para el lavado, desinfección y almacenamiento de delantales con colgadores y construido en material sanitario</t>
  </si>
  <si>
    <t xml:space="preserve"> Res. 241 de 2013  Art. 10 N. 3.3</t>
  </si>
  <si>
    <t xml:space="preserve">Se cuenta con un sistema que garantice la desinfección de cuchillos, chairas, sierras y otros utensilios con agua a temperatura mínima de 82.5°C, u otro sistema equivalente </t>
  </si>
  <si>
    <t xml:space="preserve"> Res. 241 de 2013  Art. 10 N. 3.4</t>
  </si>
  <si>
    <r>
      <t xml:space="preserve">Se dispone en las áreas de proceso de sistemas de higienización con agua fría y caliente con presión suficiente para el cumplimiento de los objetivos perseguidos en cada etapa de proceso.  </t>
    </r>
    <r>
      <rPr>
        <b/>
        <sz val="11"/>
        <rFont val="Arial"/>
        <family val="2"/>
      </rPr>
      <t xml:space="preserve"> </t>
    </r>
  </si>
  <si>
    <t>Dec. 1500 de 2007  de 2007  Art. 26 N. 1.1.8. Res. 241 de 2013  Art. 4 N. 7</t>
  </si>
  <si>
    <t>Control Integrado de Plagas</t>
  </si>
  <si>
    <t xml:space="preserve">Dec. 1500 de 2007  de 2007  Art. 26 N. 1.1.8. </t>
  </si>
  <si>
    <t>Se cuenta con un programa permanente para prevenir refugio y cria de plagas con enfoque de control integrado:
1. Diagnóstico inicial
2. Soporte de medidas ejecutadas
3. Sistema de seguimiento continuo
4. Documentacion del programa 
5.Registro de verificación del programa</t>
  </si>
  <si>
    <t xml:space="preserve">  Res. 241 de 2013  Art. 11</t>
  </si>
  <si>
    <t>MANEJO DE RESIDUOS SOLIDOS Y LIQUIDOS</t>
  </si>
  <si>
    <t xml:space="preserve"> Res. 241 de 2013   Art. 11 N.1 </t>
  </si>
  <si>
    <t>Los residuos generados durante el proceso de beneficio se manejan de tal forma que se evita la contaminación de la carne, productos cárnicos comestibles, equipos y áreas de proceso.</t>
  </si>
  <si>
    <t xml:space="preserve"> Res. 241 de 2013   Art 11N.2</t>
  </si>
  <si>
    <t>Se utilizan recipientes de material sanitario, de fácil limpieza y desinfección para almacenar productos cárnicos no comestibles y decomisos.  Su diseño no genera condiciones insalubres.
Estos recipientes no se utilizan para almacenar ningún producto comestible.
Los recicipientes cuentan con marcas notorias y distintivas que identifiquen los usos permitidos.</t>
  </si>
  <si>
    <t xml:space="preserve"> Res. 241 de 2013   Art. 11 N.3</t>
  </si>
  <si>
    <t>Se cuenta con sistemas o carros de uso exclusivo para carne y productos cárnicos declarados no aptos para consumo humano.
Estos sistemas o carros son herméticos, están construidos en materiales sanitarios, provistos de tapa con cierre e identificados.</t>
  </si>
  <si>
    <t xml:space="preserve"> Res. 241 de 2013   Art. 11 N.4</t>
  </si>
  <si>
    <t>El establecimeinto cuenta con áreas para el manejo de los productos cárnicos no comestibles y decomisos, cuyas características estructurales y sanitarias aseguren el acopio, desnaturalización cuando se requiera, proceso y despacho de los mismos, sin que se constituyan en fuente de contaminación para los productos comestibles y para las demás áreas de la planta de beneficio.</t>
  </si>
  <si>
    <t xml:space="preserve"> Res. 241 de 2013   Art. 11 N.5</t>
  </si>
  <si>
    <r>
      <t>El manejo de las aves o lotes decomisados que por sus características de riesgo no puedan ser destinados para uso industrial, se aplicará lo dispuesto en el Decreto 2676 de 2000 modificado por los Decretos 1669 de 2002 y  el</t>
    </r>
    <r>
      <rPr>
        <sz val="11"/>
        <color indexed="10"/>
        <rFont val="Arial"/>
        <family val="2"/>
      </rPr>
      <t xml:space="preserve"> </t>
    </r>
    <r>
      <rPr>
        <sz val="11"/>
        <rFont val="Arial"/>
        <family val="2"/>
      </rPr>
      <t>Decreto 4126 de 2005 y, la Resolución 1164 de 2002 o la norma que la modifique o sustituya o, con un sistema de incineración debidamente regulado.</t>
    </r>
  </si>
  <si>
    <t xml:space="preserve"> Res. 241 de 2013   Art. 12</t>
  </si>
  <si>
    <t>CALIDAD DE AGUA</t>
  </si>
  <si>
    <t>Para su funcionamiento, las plantas de beneficio deben garantizar el suministro de agua potable y las condiciones para almacenar, monitorear, mantener la calidad del agua, temperatura, presión y distribución hacia todas las áreas.</t>
  </si>
  <si>
    <t xml:space="preserve"> Res. 241 de 2013   Art. 12 N. 1</t>
  </si>
  <si>
    <t xml:space="preserve">Se dispone de tanque de almacenamiento para el agua potable construido o revestido de material higienico sanitario, que garantiza la potabilidad del agua con una capacidad mínima para terminar las labores del proceso y realizar operaciones de Limpieza y desinfección. </t>
  </si>
  <si>
    <t xml:space="preserve"> Res. 241 de 2013  Art. 12 N. 2</t>
  </si>
  <si>
    <t>Las tuberías de agua potable deben permitir la transferencia de cantidades de agua suficientes a los lugares del establecimiento donde son necesarias y, en caso de contar con sistema de vapor, dispondrá de cheques u otro sistema para evitar el paso de vapor y reflujos indeseados.</t>
  </si>
  <si>
    <t xml:space="preserve"> Res. 241 de 2013  Art. 12 N. 3</t>
  </si>
  <si>
    <t>Se encuentran identificado el sistema hidaúlico del establecimiento</t>
  </si>
  <si>
    <t xml:space="preserve"> Res. 241 de 2013  Art. 12 N. 4</t>
  </si>
  <si>
    <t xml:space="preserve">El establecimiento cuenta con un plano del sistema hidarúlico y el manual de operación. </t>
  </si>
  <si>
    <t xml:space="preserve"> Res. 241 de 2013  Art. 12 N. 5</t>
  </si>
  <si>
    <t xml:space="preserve">El establecimiento cuenta con  agua potable con presión adecuada para el desarrollo de operaciones de proceso y actividades de limpieza y desinfección </t>
  </si>
  <si>
    <t xml:space="preserve"> Res. 241 de 2013  Art. 12 N. 6</t>
  </si>
  <si>
    <t>El establecimiento solamente usa el  agua no potable en la ducha contraincendios y en la producción de vapor, que no sea empleado en procesos de desinfección, en cuyo caso los sistemas de redes estarán diseñados e identificados de manera tal que se evite la contaminación cruzada con el agua potable</t>
  </si>
  <si>
    <t>Dec.1500 Art. 26 N. 1.1.12.</t>
  </si>
  <si>
    <t xml:space="preserve">OPERACIONES SANITARIAS  </t>
  </si>
  <si>
    <t xml:space="preserve">Dec.1500 Art. 26 N. 1.1.12. </t>
  </si>
  <si>
    <t>La planta de beneficio realiza operaciones de Limpieza y desinfección aplicada a las superficies de las instalaciones, utensilios y equipos del establecimiento que no están en contacto con el alimento.
Las operaciones sanitarias cuentan con:
- Procedimientos documentados
- Cronograma de ejecución.
- Registros
Las operaciones sanitarias se realizan con sustancias químicas de Limpieza y desinfección que cumplen la legislación.</t>
  </si>
  <si>
    <t>Dec.1500 Art. 26 N. 1.1.13. y Res. 241 de 2013  Art. 13</t>
  </si>
  <si>
    <t>PERSONAL   MANIPULADOR</t>
  </si>
  <si>
    <t xml:space="preserve">Dec.1500 Art. 26 N. 1.1.13. </t>
  </si>
  <si>
    <t>1. La planta garantiza que el personal manipulador (que trabaja en contacto directo con los animales, la carne, los productos cárnicos comestibles, las superficies en contacto con los productos y los materiales de empaque) cumplen con las condiciones de estado de salud, capacitación, dotacion y prácticas higiénicas y medidas de protección.
2. En el establecimiento se encuentra prohibido la permanencia de personal ajeno al proceso.
3. Los visitantes autorizados cumplen con las normas de higiene y seguridad equivalentes al manipulador de alimentos.
4. La planta garantiza el cumplimiento de programas de salud ocupacional y seguridad industrial</t>
  </si>
  <si>
    <t xml:space="preserve"> Res. 241 de 2013  Art. 13 N. 1, Art. 14 </t>
  </si>
  <si>
    <r>
      <t>Estado de Salud</t>
    </r>
    <r>
      <rPr>
        <sz val="11"/>
        <rFont val="Arial"/>
        <family val="2"/>
      </rPr>
      <t xml:space="preserve">
1.Todo el personal manipulador cuenta con un certificado médico que lo acredita como apto para manipular alimentos. Soportado por exámen fisico clínico y pruebas de laboratorio ( Coprolólogico, frotis de garganta o faríngeo)
2. El establecimietno realiza reconocimiento médico mínimo una vez al año o cada vez que se considera necesario por razones clínicas y epidemiológicas, después de ausencias motivadas por infección que pueda causar .contaminacion a los alimentos manipulados.
3. El establecimiento cuenta con los documentos de soporte disponible del estado de salud de los manipuladores.
4. El establecimiento cuenta con evidencia de medidas  de la reubicación  de personal que posea o sospeche de una enfermedad transmisible o heridas infectadas, irritaciones infectadas cutáneas o diarrea.
5. El establecimiento cuenta con mecanismos de comunicación interna para que el manipulador pueda informar cuando se presente  riesgo a  la inocuidad. </t>
    </r>
  </si>
  <si>
    <t xml:space="preserve"> Res. 241 de 2013  Art. 13 N. 2 y Art. 15</t>
  </si>
  <si>
    <r>
      <t>Capacitación</t>
    </r>
    <r>
      <rPr>
        <sz val="11"/>
        <rFont val="Arial"/>
        <family val="2"/>
      </rPr>
      <t xml:space="preserve">
La planta  de beneficio deberá tener bajo su responsabilidad un programa de capacitación continuo, cuyo contenido responda a los aspectos sanitarios relacionados con la actividad desarrollada por este tipo de establecimientos.
La capacitación debe ser responsabilidad de la planta de beneficio y será impartida por personas de la planta o terceros con formación profesional, experiencia en plantas de beneficio o inocuidad de alimentos y temas afines</t>
    </r>
  </si>
  <si>
    <t xml:space="preserve"> Res. 241 de 2013  Art. 13 N. 3, Art. 16</t>
  </si>
  <si>
    <t>Prácticas higiénicas y medidas de protección</t>
  </si>
  <si>
    <t>Todas las personas que trabajan en contacto directo con los animales, la carne, productos cárnicos comestibles, las superficies en contacto con los productos y los materiales de empaque deben cumplir con los siguientes requisitos:
1. Estado de Salud.
2. Capacitación.
3. Prácticas higiénicas y medidas de protección.</t>
  </si>
  <si>
    <t xml:space="preserve"> Res. 241 de 2013  Art. 16 N. 1</t>
  </si>
  <si>
    <t xml:space="preserve"> Res. 241 de 2013   Art. 16 N. 2</t>
  </si>
  <si>
    <t>El personal usa ropa de trabajo  limpia y adecuada para el trabajo de color claro, que permite visualizar el estado de limpieza, con cierres y cremalleras o broches en lugar de botones, sin accesorios, sin bolsillos ubicados por encima de la cintura.</t>
  </si>
  <si>
    <t xml:space="preserve"> Res. 241 de 2013   Art. 16 N. 3</t>
  </si>
  <si>
    <t xml:space="preserve"> Res. 241 de 2013   Art. 16 N. 4</t>
  </si>
  <si>
    <t>Por razones de bioseguridad la limpieza y desinfección de la ropa de trabajo son responsabilidad del establecimiento, pudiendo realizarlas dentro o fuera de las instalaciones de la planta.</t>
  </si>
  <si>
    <t xml:space="preserve"> Res. 241 de 2013   Art. 16 N. 5</t>
  </si>
  <si>
    <t>El personal de la planta no sale e ingresa al establecimiento con la dotación de trabajo.</t>
  </si>
  <si>
    <t xml:space="preserve"> Res. 241 de 2013   Art. 16 N. 6</t>
  </si>
  <si>
    <t xml:space="preserve"> Res. 241 de 2013   Art. 16 N. 7</t>
  </si>
  <si>
    <t>El personal  mantiene el cabello recogido y cubierto (malla, gorro u otro medio efectivo). En caso de bigotes, barba o patillas anchas se mantienen cubiertas .</t>
  </si>
  <si>
    <t xml:space="preserve"> Res. 241 de 2013   Art. 16 N. 8</t>
  </si>
  <si>
    <t xml:space="preserve">El personal manipulador no utiliza maquillaje </t>
  </si>
  <si>
    <t xml:space="preserve"> Res. 241 de 2013   Art. 16 N. 9</t>
  </si>
  <si>
    <t xml:space="preserve"> Res. 241 de 2013   Art. 16 N. 10</t>
  </si>
  <si>
    <t xml:space="preserve">El manipulador usa tapabocas cubriendo nariz y boca cuando se manipula alimento y dependiendo del riesgo de contaminación asociado al proceso </t>
  </si>
  <si>
    <t xml:space="preserve"> Res. 241 de 2013   Art. 16 N. 11</t>
  </si>
  <si>
    <t xml:space="preserve"> Res. 241 de 2013   Art. 16 N. 12</t>
  </si>
  <si>
    <t>El personal no utiliza joyas o accesorios (anillos, aretes,pulseras, relojes, etc.), durante su trabajo.
Cuando una persona utilice lentes éstas deben asegurarse a la cabeza.</t>
  </si>
  <si>
    <t xml:space="preserve"> Res. 241 de 2013   Art. 16 N. 13</t>
  </si>
  <si>
    <t xml:space="preserve"> Res. 241 de 2013   Art. 16 N. 14</t>
  </si>
  <si>
    <t>Cuando el personal usa guantes estos se mantienen en perfectas condiciones sanitarias, libres de roturas, imperfectos y se limpian y se desinfectan regularmente. El uso de estos no eximen al operario del lavado y desinfección de manos. El material de los guantes es apropiado para la labor desempeñada.</t>
  </si>
  <si>
    <t xml:space="preserve"> Res. 241 de 2013   Art. 16 N. 15</t>
  </si>
  <si>
    <r>
      <t>El personal no come,  bebe,  fuma, mastica  o escupe en las áreas donde se procesa alimentos.</t>
    </r>
    <r>
      <rPr>
        <b/>
        <sz val="11"/>
        <rFont val="Arial"/>
        <family val="2"/>
      </rPr>
      <t xml:space="preserve"> </t>
    </r>
  </si>
  <si>
    <t xml:space="preserve"> Res. 241 de 2013   Art. 16 N. 16</t>
  </si>
  <si>
    <t xml:space="preserve"> Res. 241 de 2013   Art. 16 N. 17</t>
  </si>
  <si>
    <t>Los manipuladores no se sientan, acuestan, o similares en el pasto, andenes o lugares donde la ropa se pueda contaminar.</t>
  </si>
  <si>
    <t xml:space="preserve"> Res. 241 de 2013   Art. 16 N. 18</t>
  </si>
  <si>
    <t xml:space="preserve">La empresa entrega dotación de trabajo y elementos de protección en cantidad suficiente para realizar cambio de indumentaria en cada turno de trabajo o cada vez que se requiera. </t>
  </si>
  <si>
    <t xml:space="preserve"> Res. 241 de 2013   Art. 16 N. 19</t>
  </si>
  <si>
    <t>Para reforzar el cumplimiento de las prácticas higiénicas, se deben ubicar en sitios estratégicos, avisos alusivos a la obligatoriedad y necesidad de su aplicación durante la manipulación de los alimentos.</t>
  </si>
  <si>
    <t xml:space="preserve"> Res. 241 de 2013   Art. 16 N. 20</t>
  </si>
  <si>
    <t>Los visitantes a las áreas de fabricación cumplen con las medidas de protección y sanitarias reglamentarias y el establecimiento proporciona la dotación para los visitantes.</t>
  </si>
  <si>
    <t xml:space="preserve"> Res. 241 de 2013   Art. 17</t>
  </si>
  <si>
    <t xml:space="preserve"> Res. 241 de 2013   Art. 17 y Art. 25 </t>
  </si>
  <si>
    <t xml:space="preserve">Se cuenta con las siguientes áreas, las cuales cumplen con los Estándares de Ejecución Sanitaria: 
1. Area de Recepción y sacrificio                                                                                                                                                                                                                                                                       1.1 Sección de recepción                                                                                                                                                                                                                                                                                          1.2 Sección de sacrificio
2.Area de Escaldado y desplume
3. Area de Evisceración, lavado, enfriamiento y empaque                                                                                                                                                                                                                       3.1 Sección de evisceración y lavado                                                                                                                                                                                                                                                               3.2  Sección de enfriamiento y empaque
</t>
  </si>
  <si>
    <t xml:space="preserve"> Res. 241 de 2013   Art. 18</t>
  </si>
  <si>
    <t>Área de Recepción y Sacrificio</t>
  </si>
  <si>
    <t xml:space="preserve"> Res. 241 de 2013   Art. 18 </t>
  </si>
  <si>
    <t xml:space="preserve"> Res. 241 de 2013   Art. 19</t>
  </si>
  <si>
    <t>Sección de Recepción</t>
  </si>
  <si>
    <t xml:space="preserve"> Res. 241 de 2013   Art. 19 N. 1</t>
  </si>
  <si>
    <t>Requisitos de las instalaciones</t>
  </si>
  <si>
    <t xml:space="preserve"> Res. 241 de 2013   Art. 19 N. 1.1</t>
  </si>
  <si>
    <t>Contar con sistemas de desinfección de vehículos al ingreso y salida de la planta de beneficio</t>
  </si>
  <si>
    <t xml:space="preserve"> Res. 241 de 2013   Art. 19 N. 1.2</t>
  </si>
  <si>
    <t>El diseño y construcción de el area permite las actividades de inspeccón</t>
  </si>
  <si>
    <t xml:space="preserve"> Res. 241 de 2013   Art. 19 N. 1.3</t>
  </si>
  <si>
    <t>La planta garantiza la remosión de residuos solidos, enjuague y desinfección de los vehiculos antes de cargar las jaulas desinfectadas. en el caso de que la planta realice el lavado de jaulas en otras instalaciones diferentes a las de la planta,  cuenta con un procedimiento documentado y los respectivos soportes.</t>
  </si>
  <si>
    <t xml:space="preserve"> Res. 241 de 2013   Art. 19 N. 1.4</t>
  </si>
  <si>
    <t>Se cuenta con condiciones adecuadas para el descargue e inspección de las aves de corral.</t>
  </si>
  <si>
    <t xml:space="preserve"> Res. 241 de 2013   Art. 19 N. 2</t>
  </si>
  <si>
    <t>Equipos y utensilios</t>
  </si>
  <si>
    <t>El diseño y construcción de los equipos, permite el desarrollo de las actividades de inspección y no se generan riesgos de contaminación de la carne y productos carnicos comestibles de aves</t>
  </si>
  <si>
    <t xml:space="preserve"> Res. 241 de 2013   Art. 19 N. 3</t>
  </si>
  <si>
    <t>Requisitos para las operaciones</t>
  </si>
  <si>
    <t xml:space="preserve"> Res. 241 de 2013   Art. 19 N. 3.1</t>
  </si>
  <si>
    <t xml:space="preserve">Las aves que ingresan  a la planta  especial de beneficio mantienen condiciones de ayuno controlado. </t>
  </si>
  <si>
    <t xml:space="preserve"> Res. 241 de 2013   Art. 19 N. 3.2</t>
  </si>
  <si>
    <t>Se garantiza el tiempo de ayuno de las aves, el cual se encuentra entre 6 - 12 horas, y se dispone de registros de este requisito.</t>
  </si>
  <si>
    <t xml:space="preserve"> Res. 241 de 2013   Art. 20</t>
  </si>
  <si>
    <t>Sección de Sacrificio</t>
  </si>
  <si>
    <t xml:space="preserve"> Res. 241 de 2013   Art. 20 N. 1.1</t>
  </si>
  <si>
    <t>La seccion esta ubicada, diseñada y construida de manera que se evita la contaminación cruzada durante las operaciones</t>
  </si>
  <si>
    <t xml:space="preserve"> Res. 241 de 2013   Art. 20 N. 1.2</t>
  </si>
  <si>
    <t>En el trayecto del colgado hasta la insensibilización se pueden utilizar  estructuras desmontables.</t>
  </si>
  <si>
    <t xml:space="preserve"> Res. 241 de 2013   Art. 20 N. 1.3</t>
  </si>
  <si>
    <t xml:space="preserve">El diseño de la estructura de sangria es en material sanitario y se efectua en un espacio especifico para esta operación. </t>
  </si>
  <si>
    <t xml:space="preserve"> Res. 241 de 2013   Art. 20 N. 1.4</t>
  </si>
  <si>
    <t>Se cuenta con un sistema de recolección de sangre suficiente para el volumen de proceso. El sistema de recolección, garantiza el manejo seguro de la sangre, previene la contaminación cruzada, es de evacuación permanente y  conduce a instalaciones apropiadas para su almacenamiento hasta su disposición final.</t>
  </si>
  <si>
    <t xml:space="preserve"> Res. 241 de 2013   Art. 20 N. 1.5</t>
  </si>
  <si>
    <r>
      <t>El diseño y contrucción de las instalaciones permite el desarrollo de las actividades de inspección.</t>
    </r>
    <r>
      <rPr>
        <b/>
        <sz val="11"/>
        <rFont val="Arial"/>
        <family val="2"/>
      </rPr>
      <t xml:space="preserve"> </t>
    </r>
  </si>
  <si>
    <t xml:space="preserve"> Res. 241 de 2013   Art. 20 N. 2</t>
  </si>
  <si>
    <t xml:space="preserve"> Res. 241 de 2013   Art. 20 N. 2.1</t>
  </si>
  <si>
    <t>Los equipos y utensilios están construidos en material sanitario con diseño que evite la contaminación y con dimensiones acordes con el volumen de beneficio.</t>
  </si>
  <si>
    <t xml:space="preserve"> Res. 241 de 2013   Art. 20 N. 2.2</t>
  </si>
  <si>
    <t>Disponer de equipos de medición adecuados para el control de las variables del proceso, debidamente calibrados y en las escalas requeridas por el proceso.</t>
  </si>
  <si>
    <t xml:space="preserve"> Res. 241 de 2013   Art. 20 N. 2.3</t>
  </si>
  <si>
    <t>Los cuchillos empleados son de material sanitario y exclusivo para cada una de las actividades en esta área.</t>
  </si>
  <si>
    <t xml:space="preserve"> Res. 241 de 2013   Art. 20 N. 3</t>
  </si>
  <si>
    <t xml:space="preserve"> Res. 241 de 2013   Art. 20 N. 3.1</t>
  </si>
  <si>
    <t>Los procedimientos del area evitan traumatismos en las aves</t>
  </si>
  <si>
    <t xml:space="preserve"> Res. 241 de 2013   Art. 20 N. 3.2</t>
  </si>
  <si>
    <t>Las aves se insensibilizan antes de su sangria</t>
  </si>
  <si>
    <t xml:space="preserve"> Res. 241 de 2013   Art. 20 N. 3.3</t>
  </si>
  <si>
    <t>El sistema de insensibilizacion empleado garantiza que se atenua el sufrimiento de las aves</t>
  </si>
  <si>
    <t xml:space="preserve"> Res. 241 de 2013   Art. 20 N. 3.4</t>
  </si>
  <si>
    <t>La velocidad de las operaciones de insensibilización, sacrificio y sangrado no supera la capacidad de las demas areas y operaciones de proceso</t>
  </si>
  <si>
    <t xml:space="preserve"> Res. 241 de 2013   Art. 20 N. 3.5</t>
  </si>
  <si>
    <t>El establecimiento emplea métodos de insensiblizacion  reconocido como el choque eléctrico, o cualquier otro autorizado por el Ministeriod e la Protección Social.</t>
  </si>
  <si>
    <t xml:space="preserve"> Res. 241 de 2013   Art. 20 N. 3.6.1, 3.6.2, 3.6.3 </t>
  </si>
  <si>
    <t>Cuando el establecimiento realiza insensibilizacion por conmoción eléctrica, garantiza que:
1. No se produce la muerte de las aves
2. El espasmo eléctrico produce contracción de los músculos esqueléticos
3. Se evalúa de forma periódica la efectividad de la operación</t>
  </si>
  <si>
    <t xml:space="preserve"> Res. 241 de 2013   Art. 20 N. 3.7</t>
  </si>
  <si>
    <t>El procedimiento empleado para generar la  sangría de las aves de corral se realiza de tal forma que  garantiza la inocuidad de la carne a obtener.</t>
  </si>
  <si>
    <t xml:space="preserve"> Res. 241 de 2013   Art. 20 N. 3.8</t>
  </si>
  <si>
    <t>El establecimiento realiza la operación de sacrificio  realiza mediante el corte de los vasos sanguíneos yugulares de forma manual o mecánica.</t>
  </si>
  <si>
    <t xml:space="preserve"> Res. 241 de 2013   Art. 20 N. 3.9</t>
  </si>
  <si>
    <t>Se  garantiza un tiempo mínimo de sangría de 90 segundos</t>
  </si>
  <si>
    <t xml:space="preserve"> Res. 241 de 2013   Art. 21</t>
  </si>
  <si>
    <t>Área de Escaldado y Desplume</t>
  </si>
  <si>
    <t xml:space="preserve"> Res. 241 de 2013   Art. 21 N. 1</t>
  </si>
  <si>
    <t xml:space="preserve"> Res. 241 de 2013   Art. 21 N. 1.1</t>
  </si>
  <si>
    <t xml:space="preserve">El área de escaldado y desplume está ubicada, diseñada y construida de manera que se evita la contaminación cruzada </t>
  </si>
  <si>
    <t xml:space="preserve"> Res. 241 de 2013   Art. 21 N. 1.2</t>
  </si>
  <si>
    <t>El área de escaldado y desplume cuenta con ventilación adecuada para extraer el vapor generado en la operación de escaldado</t>
  </si>
  <si>
    <t xml:space="preserve"> Res. 241 de 2013   Art. 21 N. 1.3</t>
  </si>
  <si>
    <r>
      <t>El diseño y contrucción del  área de escaldado y desplume permite la ejecución de las actividades de inspección.</t>
    </r>
    <r>
      <rPr>
        <sz val="12"/>
        <color indexed="10"/>
        <rFont val="Arial Narrow"/>
        <family val="2"/>
      </rPr>
      <t/>
    </r>
  </si>
  <si>
    <t xml:space="preserve"> Res. 241 de 2013   Art. 21 N. 2</t>
  </si>
  <si>
    <t>Requisitos de los equipos y utensilios</t>
  </si>
  <si>
    <t xml:space="preserve"> Res. 241 de 2013   Art. 21 N. 2.1</t>
  </si>
  <si>
    <t>Los equipos y utensilios deben estar construidos en material sanitario con diseño que evite la contaminación y con dimensiones acordes con el volumen de beneficio.</t>
  </si>
  <si>
    <t xml:space="preserve"> Res. 241 de 2013   Art. 21 N. 2.2</t>
  </si>
  <si>
    <t>Los equipos empleados para el escaldado deben garantizar que durante su funcionamiento se reponga el agua gastada y fijará criterios basados en el riesgo, para la renovación del agua.</t>
  </si>
  <si>
    <t xml:space="preserve"> Res. 241 de 2013   Art. 21 N. 2.3</t>
  </si>
  <si>
    <t xml:space="preserve">Las peladoras estan diseñadas en tal forma se evita la dispersión de las plumas y permite la facil recolección de las mismas. </t>
  </si>
  <si>
    <t xml:space="preserve"> Res. 241 de 2013   Art. 21 N. 2.4</t>
  </si>
  <si>
    <t>Se debe disponer de equipos de medición adecuados para el control de la temperatura, debidamente calibrados y en las escalas requeridas por el proceso.</t>
  </si>
  <si>
    <t xml:space="preserve"> Res. 241 de 2013   Art. 21 N. 2.5</t>
  </si>
  <si>
    <t>Los cuchillos empleados son de material sanitario y exclusivos para cada actividad.</t>
  </si>
  <si>
    <t xml:space="preserve"> Res. 241 de 2013   Art. 21 N. 3</t>
  </si>
  <si>
    <t>Requisitos de las operaciones</t>
  </si>
  <si>
    <t xml:space="preserve"> Res. 241 de 2013   Art. 21 N. 3.1</t>
  </si>
  <si>
    <t>La temperatura y tiempo del escaldado se encuentran  ajustados de acuerdo con las condiciones de las aves para evitar el desgarramiento de la piel, sobreescaldado de las aves y garantizando la remoción total de las plumas en la etapa de desplume.</t>
  </si>
  <si>
    <t xml:space="preserve"> Res. 241 de 2013   Art. 21 N. 3.2</t>
  </si>
  <si>
    <t xml:space="preserve"> Contar con un sistema de flujo continuo de agua hacia la escaldadora que garantice la reposicion permanente de agua y la temperatura de escaldado requerida</t>
  </si>
  <si>
    <t xml:space="preserve"> Res. 241 de 2013   Art. 21 N. 3.3</t>
  </si>
  <si>
    <t xml:space="preserve"> Las plumas generadas en la etapa de desplume, son transportadas de forma inmediata a instalaciones adecuadas.</t>
  </si>
  <si>
    <t xml:space="preserve"> Res. 241 de 2013   Art. 21 N. 3.4</t>
  </si>
  <si>
    <t>Los procedimientos empleados deben permitir la remoción eficiente de la cutícula.</t>
  </si>
  <si>
    <t xml:space="preserve"> Res. 241 de 2013   Art. 22</t>
  </si>
  <si>
    <t>Área de Evisceración, Lavado, Enfriamiento y Empaque</t>
  </si>
  <si>
    <t xml:space="preserve"> Res. 241 de 2013   Art. 23</t>
  </si>
  <si>
    <t>Sección de Evisceración y Lavado de canales</t>
  </si>
  <si>
    <t xml:space="preserve"> Res. 241 de 2013   Art. 23 N. 1</t>
  </si>
  <si>
    <t xml:space="preserve"> Res. 241 de 2013   Art. 23 N. 1.1</t>
  </si>
  <si>
    <t xml:space="preserve"> Res. 241 de 2013   Art. 23 N. 1.2</t>
  </si>
  <si>
    <t xml:space="preserve"> Res. 241 de 2013   Art. 23 N. 2</t>
  </si>
  <si>
    <t xml:space="preserve"> Res. 241 de 2013   Art. 23 N. 2.1</t>
  </si>
  <si>
    <t>Los equipos y utensilios deben estar construidos en material sanitario, con diseño que evite la contaminación de la carne y productos cárnicos comestibles de aves de corral y con dimensiones acordes con el volumen de beneficio.</t>
  </si>
  <si>
    <t xml:space="preserve"> Res. 241 de 2013   Art. 23 N. 2.2</t>
  </si>
  <si>
    <t>El proceso de evisceración podrá hacerse en forma manual o mecánica, evitando los riesgos de contaminación cruzada y garantizando las condiciones sanitarias del producto. Está operación debe efectuarse con el ave colgada.</t>
  </si>
  <si>
    <t xml:space="preserve"> Res. 241 de 2013   Art. 23 N. 3</t>
  </si>
  <si>
    <t xml:space="preserve"> Res. 241 de 2013   Art. 23. N. 3.1.1, 3.1.2, 3.1.3, 3.1.4, 3.1.5, 3.1.6, 3.1.7, 3.1.8, 3.1.9, 3.1.10, 3.1.11, 3.1.12, 3.1.13, 3.1.14</t>
  </si>
  <si>
    <t xml:space="preserve">El establecimiento realiza mínimo las siguientes operaciones en esta sección:
1. Corte de traquea y esofago
2.Corte y extracción de Cloaca
3. Corte del Abdomen
4. Extracción del paquete evisceral (vísceras blancas y rojas)
5. Separación de visceras rojas de vísceras blancas                                                                                                                                                                                                                        6. Disposición sanitaria de las visceras no destinadas para consumo humano
7. Extracción de grasa y mollejas
8. Extracción y corte de molleja y remoción de cutícula
9. Extracción de pulmones y organos reproductivos
10. Corte del cuello
11. Extracción de buche y traquea
12. Separación de cuello y cabeza
13. Inspección interna y externa de la canal
14. Lavado interno y externo                                                                                                                                                                    </t>
  </si>
  <si>
    <t xml:space="preserve"> Res. 241 de 2013   Art. 23 N. 3.2</t>
  </si>
  <si>
    <t>Se evita la contaminacion durante las operaciones por materia fecal .</t>
  </si>
  <si>
    <t xml:space="preserve"> Res. 241 de 2013   Art. 23 N. 3.3</t>
  </si>
  <si>
    <t>Se evita la acumulación de aves sin eviscerar.</t>
  </si>
  <si>
    <t xml:space="preserve"> Res. 241 de 2013   Art. 23 N. 3.4</t>
  </si>
  <si>
    <t>La extraccion de la cloaca utilizando cuchillo o pistola neumatica evita la contaminación con materia fecal .</t>
  </si>
  <si>
    <t xml:space="preserve"> Res. 241 de 2013   Art. 23 N. 3.5</t>
  </si>
  <si>
    <t xml:space="preserve"> Res. 241 de 2013   Art. 23 N. 3.6</t>
  </si>
  <si>
    <t xml:space="preserve"> Las operaciones de evisceración garantizan las condiciones sanitarias del producto y evitan riesgos de contaminación cruzada.</t>
  </si>
  <si>
    <t xml:space="preserve"> Res. 241 de 2013   Art. 23 N. 3.7</t>
  </si>
  <si>
    <t>La evisceración se  efectúa antes de que hayan transcurrido 30 minutos después del desangrado.</t>
  </si>
  <si>
    <t xml:space="preserve"> Res. 241 de 2013   Art. 23 N. 3.8</t>
  </si>
  <si>
    <t>Se realizan de ser necesarios cortes adicionales para el desarrollo de procedimientos de inspección</t>
  </si>
  <si>
    <t xml:space="preserve"> Res. 241 de 2013   Art. 23 N. 3.9</t>
  </si>
  <si>
    <t>Los desperdicios provenientes de las operaciones de eviscerado son removidos durante el proceso para evitar su acumulación</t>
  </si>
  <si>
    <t xml:space="preserve"> Res. 241 de 2013   Art. 24</t>
  </si>
  <si>
    <t>Sección de Enfriamiento y Empaque</t>
  </si>
  <si>
    <t xml:space="preserve"> Res. 241 de 2013   Art. 24 N. 1</t>
  </si>
  <si>
    <t xml:space="preserve">Requisitos de las instalaciones </t>
  </si>
  <si>
    <t xml:space="preserve"> Res. 241 de 2013   Art. 24 N. 1.1</t>
  </si>
  <si>
    <t xml:space="preserve"> Res. 241 de 2013   Art. 24 N. 1.2</t>
  </si>
  <si>
    <t>El diseño y construcción de la sección permite las actividades de inspeccón</t>
  </si>
  <si>
    <t xml:space="preserve"> Res. 241 de 2013   Art. 24 N. 2</t>
  </si>
  <si>
    <t xml:space="preserve"> Res. 241 de 2013   Art. 24 N. 2.1</t>
  </si>
  <si>
    <t xml:space="preserve"> Res. 241 de 2013   Art. 24 N. 2.2</t>
  </si>
  <si>
    <t xml:space="preserve">Los tanques de pre-enfriamiento y enfriamiento permiten el recambio o reposición permanente del agua, para garantizar la inocuidad del producto. </t>
  </si>
  <si>
    <t xml:space="preserve"> Res. 241 de 2013   Art. 24 N. 2.3</t>
  </si>
  <si>
    <t>Se dispone de equipos de medición adecuados para el control de las variables del proceso, debidamente calibrados y en las escalas requeridas.</t>
  </si>
  <si>
    <t xml:space="preserve"> Res. 241 de 2013   Art. 24 N. 2.4</t>
  </si>
  <si>
    <t>Cuenta como mínimo con mesas para empaque de vísceras y empaque de canales y embudo empacador, este último en caso de ser necesario.</t>
  </si>
  <si>
    <t xml:space="preserve"> Res. 241 de 2013   Art. 24 N. 3</t>
  </si>
  <si>
    <t xml:space="preserve"> Res. 241 de 2013   Art. 24 N. 3.1</t>
  </si>
  <si>
    <t>Toda ave eviscerada se somete inmediatamente al proceso de enfriado.</t>
  </si>
  <si>
    <t xml:space="preserve"> Res. 241 de 2013   Art. 24 N. 3.2</t>
  </si>
  <si>
    <t>El enfriamiento se realiza de manera  que se pueda obtener una rapida disminucion de la temperatura, preservando las condiciones de salubridad de las carnes y asegurando su inocuidad.</t>
  </si>
  <si>
    <t xml:space="preserve"> Res. 241 de 2013   Art. 24 N. 3.3</t>
  </si>
  <si>
    <t>El hielo empleado para enfriar el agua de los tanques de pre-enfriamiento y enfriamiento de las canales es producido con agua potable y es manejado en condiciones sanitarias que garanticen su inocuidad.</t>
  </si>
  <si>
    <t xml:space="preserve"> Res. 241 de 2013   Art. 24 N. 3.4</t>
  </si>
  <si>
    <t xml:space="preserve">El establecimiento solamente utiliza como desinfectantes, las sustancias autorizadas por el Ministerio de  la Protección Social. </t>
  </si>
  <si>
    <t xml:space="preserve"> Res. 241 de 2013   Art. 24 N. 3.5</t>
  </si>
  <si>
    <t>El tiempo de permanencia de las canales en los tanques de pre-enfriamiento y enfriamiento es el necesario para obtener la temperatura máxima de  4ºC, medida en el centro de la masa muscular, procedimiento que garantiza la inocuidad del producto.</t>
  </si>
  <si>
    <t xml:space="preserve"> Res. 241 de 2013   Art. 24 N. 3.6</t>
  </si>
  <si>
    <t>Cuenta con un sistema de agitación para garantizar el enfriamiento adecuado de las canales</t>
  </si>
  <si>
    <t xml:space="preserve"> Res. 241 de 2013   Art. 24 N. 3.7</t>
  </si>
  <si>
    <t>El porcentaje de hidratación máximo medido al finalizar del proceso de escurrido no supera el 13%.</t>
  </si>
  <si>
    <t xml:space="preserve"> Res. 241 de 2013   Art. 24 N. 3.8</t>
  </si>
  <si>
    <t>Las canastas o contenedores para el empaque de canales a granel, son de material sanitario. En todos los casos, las canales no están en contacto directo con la superficie de las canastas o contenedores.</t>
  </si>
  <si>
    <t xml:space="preserve"> Res. 241 de 2013   Art. 24 N. 3.9</t>
  </si>
  <si>
    <r>
      <rPr>
        <sz val="11"/>
        <rFont val="Arial"/>
        <family val="2"/>
      </rPr>
      <t>A partir del enfriamiento de las canales, el establecimiento garantiza el mantenimiento de la temperatura, excepto si el producto es congelado, caso en el cual se mantiene la nueva condición de frío</t>
    </r>
    <r>
      <rPr>
        <b/>
        <sz val="11"/>
        <rFont val="Arial"/>
        <family val="2"/>
      </rPr>
      <t xml:space="preserve">. </t>
    </r>
  </si>
  <si>
    <t xml:space="preserve"> Res. 241 de 2013   Art. 24 N. 3.10</t>
  </si>
  <si>
    <t>Se garantiza que las operaciones de empaque de canal y productos carnicos comestibles de aves de corral no generan riesgos de contaminación cruzada, de lo contrario deben contar con secciones independientes para estas operaciones.</t>
  </si>
  <si>
    <t xml:space="preserve"> Res. 241 de 2013   Art. 24 N. 3.11</t>
  </si>
  <si>
    <t>La planta garantiza la identificación del producto a fin de mantener la trazabilidad del mismo.</t>
  </si>
  <si>
    <t xml:space="preserve"> Res. 241 de 2013   Art. 25</t>
  </si>
  <si>
    <t>Otras Instalaciones</t>
  </si>
  <si>
    <t xml:space="preserve"> Res. 241 de 2013   Art. 25 N. 1</t>
  </si>
  <si>
    <t>Se cuenta con area de lavado y desinfección de canastillas: dotada con agua a presión suficiente para atender las necesidades de la planta.
La planta podrá realizar el lavado de canastillas en otras instalaciones diferentes a las de la planta, siempre y cuando cuente con un procedimiento documentado que incluya traslado de canastillas sucia y limpia, almacenamiento de las mismas, procedimientos de limpieza y desinfección con sus respectivos registros, el cual debe ser avalado por la autoridad sanitaria.</t>
  </si>
  <si>
    <t xml:space="preserve"> Res. 241 de 2013   Art. 25 N. 2</t>
  </si>
  <si>
    <t>El establecimiento cuenta con bodegas para el almacenamiento de insumos y para productos químicos. Este almacenamiento se realizará de forma independiente. Se debe mantener una lista de los productos acompañada de la hoja de seguridad y respetar las recomendaciones del fabricante en esta materia.</t>
  </si>
  <si>
    <t xml:space="preserve"> Res. 241 de 2013   Art. 25 N. 3</t>
  </si>
  <si>
    <t>El establecimiento cuenta con un almacén de material de empaque. El almacenamiento se realiza en forma ordenada que minimice su deterioro, y está rotulado de acuerdo al uso que es destinado y protegido de tal forma que evite su contaminación.  El empaque se inspecciona antes de su uso.</t>
  </si>
  <si>
    <t xml:space="preserve"> Res. 241 de 2013   Art. 25 N. 4</t>
  </si>
  <si>
    <t xml:space="preserve">El área o taller de mantenimiento se encuentra bien ubicado y en condiciones de limpieza y no genera contaminación a las áreas de proceso. </t>
  </si>
  <si>
    <t xml:space="preserve"> Res. 241 de 2013   Art. 25 N. 5</t>
  </si>
  <si>
    <t>Se cuenta con área de máquinas</t>
  </si>
  <si>
    <t xml:space="preserve"> Res. 241 de 2013   Art. 25 N. 6</t>
  </si>
  <si>
    <t>Área de almacenamiento o fabricación de hielo. El hielo utilizado para el enfriamiento de producto debe ser inocuo y provenir de fábricas debidamente autorizadas cumpliendo los requerimientos sanitarios para este
tipo de plantas. Cuando la empresa produzca y almacene su propio hielo debe reunir los requisitos sanitarios para la producción de hielo.</t>
  </si>
  <si>
    <t xml:space="preserve"> Res. 241 de 2013   Art. 25 N. 7</t>
  </si>
  <si>
    <t>El establecimiento cuenta con un área de disposición y tratamiento de residuos líquidos y almacenamiento de residuos sólidos</t>
  </si>
  <si>
    <t>Res. 241 de2013 Art. 25 Parágrafo. Res. 242 de 2013  Art. 22</t>
  </si>
  <si>
    <t>Área de desprese (si el establecimiento realiza esta actividad)</t>
  </si>
  <si>
    <t>Res. 242 de 2013  Art. 22</t>
  </si>
  <si>
    <t>El área de deprese cumple con los Estándares de Ejecución Sanitaria (si el establecimiento realiza esta actividad)</t>
  </si>
  <si>
    <t>Res. 242 de 2013  Art. 22 N. 1</t>
  </si>
  <si>
    <t>Res. 242 de 2013  Art. 22 N. 1.1</t>
  </si>
  <si>
    <t>La ubicación, construcción y diseño de las instalaciones deben estar acorde con el volumen del producto a ser despresado, deshuesado o fileteado y evitará la contaminación cruzada durante las operaciones (si el establecimiento realiza esta actividad)</t>
  </si>
  <si>
    <t>Res. 242 de 2013  Art. 22 N. 1.2</t>
  </si>
  <si>
    <t>La temperatura máxima del área de desprese y empaque es de 12°C (si el establecimiento realiza esta actividad)</t>
  </si>
  <si>
    <t>Res. 242 de 2013  Art. 22 N. 1.3</t>
  </si>
  <si>
    <t>Se cuenta con una separación física entre las actividades de desprese, fileteado, empaque primario y la actividad de empaque secundario o embalaje (si el establecimiento realiza esta actividad)</t>
  </si>
  <si>
    <t>Res. 242 de 2013  Art. 22 N. 2</t>
  </si>
  <si>
    <t>Res. 242 de 2013  Art. 22 N. 2.1</t>
  </si>
  <si>
    <t>Los equipos y utensilios deben estar construidos en material sanitario, con diseño que evite la contaminación y con dimensiones acordes con el volumen de desprese (si el establecimiento realiza esta actividad)</t>
  </si>
  <si>
    <t>Res. 242 de 2013  Art. 22 N. 2.2</t>
  </si>
  <si>
    <t>Se dispone de equipos de medición adecuados para el control de la temperatura, debidamente calibrados y en las escalas requeridas por el proceso, (si el establecimiento realiza la actividad actividad de desprese)</t>
  </si>
  <si>
    <t>Res. 242 de 2013  Art. 22 N. 2.4</t>
  </si>
  <si>
    <t>Se cuenta con un sistema de disposición de huesos y productos no comestibles que garanticen las condiciones de higiene del producto y se evita acumulación de éstos (si el establecimiento realiza la actividad de desprese).</t>
  </si>
  <si>
    <t>Res. 242 de 2013  Art. 22 N. 3</t>
  </si>
  <si>
    <t>Res. 242 de 2013  Art. 22 N. 3.1</t>
  </si>
  <si>
    <t>El producto durante las operaciones de desprese, deshuese  o fileteado se mantiene a una temperatura máxima de 5ºC (si el establecimiento realiza esta actividad).</t>
  </si>
  <si>
    <t>Res. 242 de 2013  Art. 22 N. 3.2</t>
  </si>
  <si>
    <t>Los contenedores o canastas con producto tanto en proceso, como terminado no tienen contacto directo con el piso, para  lo cual se emplean  utensilios en material sanitario (si el establecimiento realiza la actividad de desprese)</t>
  </si>
  <si>
    <t xml:space="preserve"> Res. 241 de 2013   Art. 25 N. 8</t>
  </si>
  <si>
    <t>Área de Despacho</t>
  </si>
  <si>
    <t xml:space="preserve"> Res. 241 de 2013   Art. 25 N. 8.1</t>
  </si>
  <si>
    <t xml:space="preserve">El área de despacho se encuentra cerrada, protegida de la contaminación externa, de forma que se previenen variaciones adversas de temperaturas para el producto. </t>
  </si>
  <si>
    <t xml:space="preserve"> Res. 241 de 2013   Art. 25 N. 8.2</t>
  </si>
  <si>
    <t>Los productos deben ser despachados a una temperatura máxima de 4oC y
cumpliendo con los requisitos de rotulado general.</t>
  </si>
  <si>
    <t>Dec. 1500 de 2007 Art. 26 N. 1.2.1 Res 240 de 2013 Art 40</t>
  </si>
  <si>
    <t>Programa de mantenimiento de instalaciones y equipos: La planta de desposte, ha diseñado e implementado un programa documentado de mantenimiento de instalaciones y equipos. 
El programa incluye las actividades de monitoreo, registro y verificación por parte del establecimiento y se garantizan las condiciones adecuadas para la operación del mismo.</t>
  </si>
  <si>
    <t>Dec. 1500 de 2007 Art. 26 N. 1.2.2 Res 240 de 2013 Art 40</t>
  </si>
  <si>
    <t xml:space="preserve">Programa de proveedores. La planta de desposte ha diseñado e implementado un programa de proveedores para controlar los animales, materias primas, insumos y material de empaque, y cuenta con los procedimientos de evaluación y seguimiento de los proveedores, de forma que cumplan con los requisitos  sanitarios; listas de proveedores aprobados con su identificación, criterios de aceptación y rechazo para cada uno de los productos que ingresen al establecimiento. </t>
  </si>
  <si>
    <t>Dec. 1500 de 2007 Art. 26 N. 1.2.3</t>
  </si>
  <si>
    <t>Dec. 1500 de 2007 Art. 26 N. 1.2.4 Res 240 de 2013 Art 40</t>
  </si>
  <si>
    <t>Dec. 1500 de 2007 Art. 26 N. 1.2.5</t>
  </si>
  <si>
    <t xml:space="preserve"> Res. 241 de 2013   Art. 26</t>
  </si>
  <si>
    <t>PROCEDIMIENTOS OPERATIVOS ESTÁNDARIZADOS DE SANEAMIENTO (POES)</t>
  </si>
  <si>
    <t>La planta de beneficio tiene desarrollado e implementado los POES.
Los POES aseguran la limpieza y desinfección de las superficies en contacto con el alimento, las instalaciones y los equipos antes de comenzar las operaciones y durante éstas.</t>
  </si>
  <si>
    <t xml:space="preserve"> Res. 241 de 2013   Art. 27 N.1</t>
  </si>
  <si>
    <t>1. El establecimiento cuenta con la descripción de los POES donde se establecen los procedimientos que se llevan a cabo diariamente, antes y durante las operaciones.
2. Cada procedimiento está identificado como operativo o preoperativo
3. Se encuentran las indicaciones para la limpieza y desinfección de las superficies en contacto con el alimento existentes en instalaciones, equipos y utensilios</t>
  </si>
  <si>
    <t xml:space="preserve"> Res. 241 de 2013   Art. 27 N.2</t>
  </si>
  <si>
    <t>1. Los POES, están con  fecha y  firma de la persona que tiene la  mayor autoridad en el sitio o la de un funcionario de muy alto nivel en el establecimiento. 
2. El establecimiento cumple con los POES 
3. Los POES cuentan con la fecha y firma del inicio de su implementación o del momento en que se efectúe  cualquier modificación de los mismos.</t>
  </si>
  <si>
    <t xml:space="preserve"> Res. 241 de 2013   Art. 27 N.3</t>
  </si>
  <si>
    <t>En los POES se especifica la frecuencia con que cada procedimiento se lleva a cabo, se identifican los responsables de la implementación y la conservación de dichos procedimientos.</t>
  </si>
  <si>
    <t xml:space="preserve"> Res. 241 de 2013   Art. 28 N.1</t>
  </si>
  <si>
    <t xml:space="preserve">Los procedimientos pre-operativos indicados en los POES se realizan antes de comenzar las operaciones del establecimiento. </t>
  </si>
  <si>
    <t xml:space="preserve"> Res. 241 de 2013   Art. 28 N.2</t>
  </si>
  <si>
    <t>Los demás procedimientos contenidos en el POES se realizan con las frecuencias especificadas</t>
  </si>
  <si>
    <t xml:space="preserve"> Res. 241 de 2013   Art. 28 N.3</t>
  </si>
  <si>
    <t>La planta monitorea diariamente la implementación de los procedimientos contenidos en el POES</t>
  </si>
  <si>
    <t xml:space="preserve"> Res. 241 de 2013   Art. 28 N.4</t>
  </si>
  <si>
    <t>Cada establecimiento debe recurrir a métodos directos o muestreo para la
verificación microbiológica de los POES.</t>
  </si>
  <si>
    <t xml:space="preserve"> Res. 241 de 2013   Art. 29</t>
  </si>
  <si>
    <t>MANTENIMIENTO DE LOS PROCEDIMIENTOS OPERATIVOS ESTANDARIZADOS DE SANEAMIENTO (POES). 
1. La planta permanentemente evalúa la efectividad de los POES  para  prevenir la contaminación directa o de adulteración de los productos,
2. La planta revisa  los POES y los mantiene actualizados de acuerdo con los cambios en las instalaciones, equipos, utensilios, operaciones o personal cuando ocurran.</t>
  </si>
  <si>
    <t xml:space="preserve"> Res. 241 de 2013   Art. 30</t>
  </si>
  <si>
    <t>ACCIONES CORRECTIVAS DE LOS PROCEDIMIENTOS OPERATIVOS ESTANDARIZADOS DE SANEAMIENTO (POES). 
1.El establecimiento toma las acciones correctivas apropiadas cuando el establecimiento  o la autoridad sanitaria determinan que los POES no  son eficaces a fin de evitar la contaminación directa o  indirecta de los productos.
2. Las acciones correctivas incluyen procedimientos para asegurar la adecuada eliminación de productos contaminados, restaurar las condiciones sanitarias, y prevenir la recurrencia de los factores que generan la contaminación directa o adulteración de los productos. Se incluyen reevaluaciones, modificaciones a los POES, y a los procedimientos o las mejoras en su implementación.</t>
  </si>
  <si>
    <t xml:space="preserve"> Res. 241 de 2013   Art. 31</t>
  </si>
  <si>
    <t>REGISTROS. 
1. La planta conserva registros diarios para documentar la implementación, la supervisión y acciones correctivas. 
2. Los responsables de la implementación y la supervisión de los POES, firman y fechan los registros.
3. Los registros que se encuentran en medios electrónicos, tienen controles adecuados  para  garantizar la integridad de la información
4. Los registros se deben conservar por un período mínimo de seis (6) meses. Para
los productos que tengan una vida útil mayor al mencionado término, se mantendrán por un tiempo de tres (3) meses adicionales a la fecha de vencimiento del producto y estarán disponibles para ser verificados por la autoridad sanitaria competente.</t>
  </si>
  <si>
    <t xml:space="preserve"> Res. 241 de 2013   Art. 32</t>
  </si>
  <si>
    <t>VERIFICACIÓN DE LOS PROCEDIMIENTOS OPERATIVOS ESTANDARIZADOS DE SANEAMIENTO (POES). El establecimiento cuenta con verificaciones por parte de la  autoridad sanitaria basadas en:
1.  Revision Documentos de los POES. 
2. Registros diarios de la implementación, al igual que la aplicación de las acciones correctivas que se tomaron o que debieron tomarse. 
3. Observación directa o muestreo para evaluar las condiciones sanitarias en el establecimiento.</t>
  </si>
  <si>
    <t>Dec 2270 de 2007 Art. 17</t>
  </si>
  <si>
    <t xml:space="preserve">REQUERIMIENTOS DE MUESTREO  </t>
  </si>
  <si>
    <t>Dec. 2270 de 2012  Art 17.</t>
  </si>
  <si>
    <t>La planta tiene implementado un plan de muestreo de microorganismos, el cual se determina
con base en los riesgos microbiológicos para la salud pública.</t>
  </si>
  <si>
    <t>Dec 2270  de 2012 Art. 17 No.1</t>
  </si>
  <si>
    <t>La planta tiene desarrollado e implementado un procedimiento escrito para la toma de muestras, y está a disposición del INVIMA</t>
  </si>
  <si>
    <t>Dec 2270  de 2012 Art. 17 No.2</t>
  </si>
  <si>
    <t>El método para el  manejo de las muestras  garantiza su integridad.</t>
  </si>
  <si>
    <t>Dec 2270  de 2012 Art. 17 No.3</t>
  </si>
  <si>
    <t>Están claramente definidos  los responsables de  la  toma de muestras.</t>
  </si>
  <si>
    <t>Dec 2270  de 2012 Art. 17 No.4</t>
  </si>
  <si>
    <t xml:space="preserve">Recolección de muestras:
La planta colecta muestras de superficies en contacto con el alimento, ambientes, operarios y agua de proceso d enfriamiento. </t>
  </si>
  <si>
    <t>Dec 2270  de 2012 Art. 17 No.5</t>
  </si>
  <si>
    <t>Cada muestreo incluye los ambientes de las áreas donde se manipulen las canales de las aves de corral, las superficies de los equipos y utensilios que entren en contacto con el alimento y el personal, en las diferentes áreas, con énfasis en las de proceso.</t>
  </si>
  <si>
    <t>Dec 2270  de 2012 Art. 17 No.6</t>
  </si>
  <si>
    <t>El establecimiento mantiene registros de los resultados analíticos y se encuentran a disposición del Instituto Nacional de Vigilancia de Medicamentos y Alimentos, INVIMA.</t>
  </si>
  <si>
    <t>Dec 2270  de 2012 Art. 17 No.7</t>
  </si>
  <si>
    <t>El Plan de Muestreo incluye los microorganismos establecidos en el Programa de verificación Microbiológica, de acuerdo a lo determinado en éste.</t>
  </si>
  <si>
    <t xml:space="preserve"> Res. 241 de 2013   Art. 33</t>
  </si>
  <si>
    <t>REQUISITOS FISICOQUÍMICOS</t>
  </si>
  <si>
    <t xml:space="preserve"> Res. 241 de 2013   Art 33</t>
  </si>
  <si>
    <r>
      <t xml:space="preserve">La planta especial de beneficio de aves de corral no adiciona colorantes, conservantes naturales o artificiales a las canales. </t>
    </r>
    <r>
      <rPr>
        <b/>
        <sz val="11"/>
        <color indexed="10"/>
        <rFont val="Arial"/>
        <family val="2"/>
      </rPr>
      <t xml:space="preserve"> </t>
    </r>
  </si>
  <si>
    <t xml:space="preserve"> Res. 241 de 2013   (Art 34)</t>
  </si>
  <si>
    <r>
      <t xml:space="preserve">El establecimiento tiene establecido el criterio de Tolerancia Cero que garantiza que no exista material fecal visible, en las canales de las aves antes de ingresar a la etapa de enfriamiento.   </t>
    </r>
    <r>
      <rPr>
        <b/>
        <sz val="11"/>
        <color indexed="10"/>
        <rFont val="Arial"/>
        <family val="2"/>
      </rPr>
      <t xml:space="preserve"> </t>
    </r>
  </si>
  <si>
    <t xml:space="preserve"> Res. 241 de 2013   Art. 35 </t>
  </si>
  <si>
    <t>INSPECCIÓN ANTE-POSTMORTEM PRELIMINAR EN PLANTA</t>
  </si>
  <si>
    <t>INSPECCIÓN ANTE Y POSTMORTEM PRELIMINAR EN PLANTA La planta de beneficio realiza una inspección ante y post- mortem preliminar con el fin de identificar las condiciones sanitarias que afecten la inocuidad del producto y obtener el dictamen oficial.
El operador del establecimiento tiene documentado el procedimiento de inspección preliminar, el cual debe comprende los criterios de inspección contemplados en la Resolución 241 de 2013  y las adicionales para asegurar que se garantiza la inocuidad.</t>
  </si>
  <si>
    <t>Dec. 1500 de 2007  Art. 31. Res. 241 de 2013  Art. 38 al Art. 41</t>
  </si>
  <si>
    <t xml:space="preserve"> INSPECCIÓN ANTE - MORTEM</t>
  </si>
  <si>
    <t>Dec. 1500 de 2007  Art. 31. Res. 241 de 2013  Art. 35</t>
  </si>
  <si>
    <t xml:space="preserve">El establecimiento cuenta con procedimientos de inspección ante-morten y los cumple.
</t>
  </si>
  <si>
    <t>Dec. 1500 de 2007  Art. 31. Res. 241 de 2013  Art 38 N.2</t>
  </si>
  <si>
    <t>La planta Identifica los lotes que demuestren evidencia clara de ser afectados con una enfermedad o una condición que pudieran hacer a las canales de aves y sus partes, no aptas para el consumo humano.</t>
  </si>
  <si>
    <t>Dec. 1500 de 2007  Art. 31. Res. 241 de 2013  Art 38 N.3</t>
  </si>
  <si>
    <t>La planta  identifica los animales que podrían representar una amenaza para la salud del personal que manejan las diferentes operaciones del proceso.</t>
  </si>
  <si>
    <t>Dec. 1500 de 2007  Art. 31. Res. 241 de 2013  Art 38 N.4</t>
  </si>
  <si>
    <t>La planta identifica los lotes sospechosos de haber sido tratados con antibióticos u otros agentes quimioterapéuticos basados en el certificado sanitario de granjas.</t>
  </si>
  <si>
    <t>Dec. 1500 de 2007  Art. 31. Res. 241 de 2013  Art 38 N.5</t>
  </si>
  <si>
    <t xml:space="preserve">La planta identifica los lotes o aves sospechosas que pueden dar lugar a una contaminación de sus canales y sus partes durante las operaciones del proceso, que pueda alterar las condiciones de inocuidad del producto. </t>
  </si>
  <si>
    <t>Dec. 1500 de 2007  Art. 31. Res. 241 de 2013  Art 38 N.6</t>
  </si>
  <si>
    <t>La planta identifica los lotes sospechosos que pueden presentar enfermedades de notificación obligatoria o enfermedades exóticas.</t>
  </si>
  <si>
    <t>Dec. 1500 de 2007  Art. 31. Res. 241 de 2013  Art 38 Parágrafo</t>
  </si>
  <si>
    <t>El establecimiento separar los lotes o aves sospechosas que presentan características de los numerales anteriores, y lo comunica inmediatamente al inspector oficial.</t>
  </si>
  <si>
    <t>Dec. 1500 de 2007  Art. 31. Res. 241 de 2013  Art.39</t>
  </si>
  <si>
    <t>Los animales o lotes separados como sospechosos se sacrifican bajo concidiones especiales
El establecimiento cuenta con procedimientos documentados para el sacrificio bajo condiciones especales
Los lotes sacrificados bajo condiciones especiales son marcados e identificados hasta que se determina su destino final.</t>
  </si>
  <si>
    <t>Dec. 1500 de 2007  Art. 31. Res. 241 de 2013  Art. 42 al 45</t>
  </si>
  <si>
    <t xml:space="preserve"> INSPECCIÓN POST - MORTEM</t>
  </si>
  <si>
    <t>Dec. 1500 de 2007  Art. 31. Res. 241 de 2013  Art. 42,43,44 y 45</t>
  </si>
  <si>
    <t xml:space="preserve">El establecimiento cuenta con procedimientos de inspección post-morten y los cumple.
</t>
  </si>
  <si>
    <t>Dec. 1500 de 2007  Art. 31. Res. 241 de 2013  Art. 42 N. 1</t>
  </si>
  <si>
    <t xml:space="preserve">Se realiza inspección post-mortem a través de examen visual macroscópico de canales y vísceras y dependiendo el caso, palpación o incisión de la canal, incluidas cabeza y patas cuando estas estén destinadas a consumo humano. </t>
  </si>
  <si>
    <t>Dec. 1500 de 2007  Art. 31. Res. 241 de 2013  Art. 42 N. 2</t>
  </si>
  <si>
    <t xml:space="preserve">Los puntos de inspección disponen un espacio adecuado para  el desarrollo de las actividades de inspección. </t>
  </si>
  <si>
    <t>Dec. 1500 de 2007  Art. 31. Res. 241 de 2013  Art. 42 N. 3</t>
  </si>
  <si>
    <t>Existe un sistema de identificación para las canales que presenten problemas de tipo sanitario para la inspección post mortem o que requieran examenes complementarios para su dictamen final y estas canales se almacenan de forma separada</t>
  </si>
  <si>
    <t>Dec. 1500 de 2007  Art. 31. Res. 241 de 2013  Art. 42 N. 4</t>
  </si>
  <si>
    <t>En la inspección post-mortem del ave se presta particular atención al estado general, eficacia de la sangría, color, olor, estado de las membranas serosas y presencia de lesiones, alteraciones u otras anomalías.</t>
  </si>
  <si>
    <t>Dec. 1500 de 2007  Art. 31. Res. 241 de 2013  Art. 42 N. 5</t>
  </si>
  <si>
    <t>Durante la inspección psot-mortem, se verifica la extracción de los pulmones, los cuales no pueden ser utilizados para consumo humano.</t>
  </si>
  <si>
    <t>Dec. 1500 de 2007  Art. 31. Res. 241 de 2013  Art. 42 N. 6</t>
  </si>
  <si>
    <t xml:space="preserve">No se podrá retirar del establecimiento ningún órgano, víscera, canal o parte de la misma mientras el inspector oficial no haya terminado la inspección y emitido el dictamen final. </t>
  </si>
  <si>
    <t xml:space="preserve">Dec. 1500 de 2007  Art. 9 </t>
  </si>
  <si>
    <t xml:space="preserve">VIDA UTIL DE LA CARNE Y PRODUCTOS CARNICOS COMESTIBLES.  </t>
  </si>
  <si>
    <t>La planta de beneficio establece la vida útil del producto
Cuenta con estudios de estabilidad para establecer la vida útil del producto.</t>
  </si>
  <si>
    <t>Dec. 1500 de 2007  Art. 8 Res. 242 de 2013  Art. 54</t>
  </si>
  <si>
    <t>Res. 242 de 2013  Art. 54 N.2</t>
  </si>
  <si>
    <t>Cuando se almacenan carnes empacadas se cuenta estantes que permiten la circulación del frío.</t>
  </si>
  <si>
    <t>Res. 242 de 2013  Art. 54 N.4</t>
  </si>
  <si>
    <t>Res. 242 de 2013  Art. 54 N.7</t>
  </si>
  <si>
    <t xml:space="preserve">El agua  de los difusores es canalizada mediante tubos hacia el desagüe </t>
  </si>
  <si>
    <t>FORMATO DE EVALUACION DEL NIVEL SANITARIO DE CUMPLIMIENTO PARA  PLANTAS ESPECIALES DE BENEFICIO DE AVES</t>
  </si>
  <si>
    <t>Instrucciones: 
Para el diligenciamiento de la evaluación del nivel sanitario de cumplimiento se recomienda revisar cuidadosamente el Decreto 1500 de 2007, Decreto 2270 de 2012  y la Resolución 241 de 2013 y aplicar los siguientes criterios:
1. En la casilla de Evaluación del Establecimiento indique el puntaje obtenido por la planta de beneficio así:
      a.  Califique con uno (1) si el establecimiento cumple totalmente con la disposición reglamentaria evaluada
      b.  Califique con cero (0) si el establecimiento no cumple con la disposición reglamentaria evaluada o cumple parcialmente
      c.  Para los requerimientos que se encuentran señalados como opcionales (si los realiza el establecimiento) siga los parámetros de evaluación señalados en los literales a y b si el establecimiento realiza  la operación, de lo contrario califique con uno (1) e indique en la casilla de observaciones el comentario de no No aplica.
2. En la casiila CAUSA DE INCUMPLIMIENTO (CUANDO LA CALIFICACIÓN ES 0), describa los motivos por los cuales no se cumple el requisito sanitario, para todos aquellos items que se calificaron como 0.
3. En la casilla ACTIVIDADES DETALLADAS NECESARIAS PARA DAR CUMPLIMIENTO, describa todas las acciones que tiene que implementar para cumplir con la disposición reglamentaria, para todos aquellos i¡tems  que se calificaron como 0. Pueden existir varias actividades para dar cumplimiento a un requisito reglamentario.
4. En la casilla RESPONSABLE DE LA ACTIVIDAD PARA DAR CUMPLIMIENTO, incluya el nombre de la persona de la planta que debe implementar la actividad para dar cumplimiento al item calificado como 0.
5. en la casilla FECHA DE FINAL DE IMPLEMENTACIÓN DE LA ACTIVIDAD , incluir la fecha en la cual se va a finalizar la actividad que va adar cumplimiento al requisito reglamentario, incluyen día, mes y el año de implementación (elemplo 15 DE OCTUBRE DE 2016.En caso que se incluyan varias actividades para un requisito reglamentario, registrar la fecha de ejecución de la última actividad necesaria para cumplir totalmente con este requisito.
6.  En la casilla de observaciones describa los aspectos que considere necesarios sobre el item evaluado.
NOTA
El formato se encuentra formulado para facilitar la suma de las evaluaciones por categorías, por favor no toque las casillas de totales o subtotales. Esta sumatoria sirve como orientación al establecimiento con el fin de que establezca su nivel de cumplimiento para cada grupo de items relacionados frente a la reglamentación sanitaria.</t>
  </si>
  <si>
    <t>En esta área se realizan las operaciones de recepción, descargue e inspección ante-mortem de las aves, colgado, insensibilización y sangría.                                                                                                                                                                                                   Esta área debe estar totalmente separada de las demás áreas de proceso, techada y disponer de sistema de limpieza, desinfección y suministro de agua. El diseño y funcionamiento evitarán la creación de condiciones insalubres</t>
  </si>
  <si>
    <t xml:space="preserve">El sistema  empleado para  el corte, lavado y eliminación de la cutícula de la molleja evita la contaminación de la canal y dispone de un sistema eficiente de eliminación de grasa de la molleja.  </t>
  </si>
  <si>
    <t xml:space="preserve">CONTROL DE MATERIAL FECAL EN LAS OPERACIONES DE LA PLANTA ESPECIAL DE BENEFICIO DE AVES DE CORRAL ‘‘TOLERANCIA CERO’’.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</si>
</sst>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2]\ * #,##0.00_ ;_ [$€-2]\ * \-#,##0.00_ ;_ [$€-2]\ * &quot;-&quot;??_ "/>
  </numFmts>
  <fonts count="24" x14ac:knownFonts="1">
    <font>
      <sz val="11"/>
      <color theme="1"/>
      <name val="Calibri"/>
      <family val="2"/>
      <scheme val="minor"/>
    </font>
    <font>
      <sz val="10"/>
      <name val="Arial Narrow"/>
      <family val="2"/>
    </font>
    <font>
      <b/>
      <sz val="14"/>
      <name val="Arial Narrow"/>
      <family val="2"/>
    </font>
    <font>
      <b/>
      <sz val="11"/>
      <name val="Arial Narrow"/>
      <family val="2"/>
    </font>
    <font>
      <sz val="11"/>
      <name val="Arial Narrow"/>
      <family val="2"/>
    </font>
    <font>
      <b/>
      <sz val="10"/>
      <name val="Arial Narrow"/>
      <family val="2"/>
    </font>
    <font>
      <b/>
      <sz val="12"/>
      <name val="Arial Narrow"/>
      <family val="2"/>
    </font>
    <font>
      <sz val="10"/>
      <name val="Arial"/>
      <family val="2"/>
    </font>
    <font>
      <sz val="9"/>
      <name val="Arial"/>
      <family val="2"/>
    </font>
    <font>
      <b/>
      <sz val="9"/>
      <name val="Arial"/>
      <family val="2"/>
    </font>
    <font>
      <sz val="11"/>
      <color theme="1"/>
      <name val="Calibri"/>
      <family val="2"/>
      <scheme val="minor"/>
    </font>
    <font>
      <b/>
      <sz val="10"/>
      <name val="Arial"/>
      <family val="2"/>
    </font>
    <font>
      <sz val="14"/>
      <name val="Arial Narrow"/>
      <family val="2"/>
    </font>
    <font>
      <sz val="11"/>
      <name val="Arial"/>
      <family val="2"/>
    </font>
    <font>
      <sz val="12"/>
      <name val="Arial Narrow"/>
      <family val="2"/>
    </font>
    <font>
      <b/>
      <sz val="11"/>
      <name val="Arial"/>
      <family val="2"/>
    </font>
    <font>
      <b/>
      <i/>
      <sz val="12"/>
      <name val="Arial Narrow"/>
      <family val="2"/>
    </font>
    <font>
      <sz val="11"/>
      <color indexed="10"/>
      <name val="Arial"/>
      <family val="2"/>
    </font>
    <font>
      <sz val="12"/>
      <color indexed="10"/>
      <name val="Arial Narrow"/>
      <family val="2"/>
    </font>
    <font>
      <sz val="12"/>
      <name val="Arial"/>
      <family val="2"/>
    </font>
    <font>
      <b/>
      <sz val="11"/>
      <color indexed="10"/>
      <name val="Arial"/>
      <family val="2"/>
    </font>
    <font>
      <sz val="10"/>
      <color indexed="10"/>
      <name val="Arial"/>
      <family val="2"/>
    </font>
    <font>
      <sz val="12"/>
      <color rgb="FFFF0000"/>
      <name val="Arial Narrow"/>
      <family val="2"/>
    </font>
    <font>
      <b/>
      <sz val="10"/>
      <color indexed="10"/>
      <name val="Arial"/>
      <family val="2"/>
    </font>
  </fonts>
  <fills count="10">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indexed="55"/>
        <bgColor indexed="64"/>
      </patternFill>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indexed="9"/>
        <bgColor indexed="64"/>
      </patternFill>
    </fill>
    <fill>
      <patternFill patternType="solid">
        <fgColor theme="0" tint="-0.34998626667073579"/>
        <bgColor indexed="64"/>
      </patternFill>
    </fill>
  </fills>
  <borders count="44">
    <border>
      <left/>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s>
  <cellStyleXfs count="5">
    <xf numFmtId="0" fontId="0" fillId="0" borderId="0"/>
    <xf numFmtId="165" fontId="7" fillId="0" borderId="0" applyFont="0" applyFill="0" applyBorder="0" applyAlignment="0" applyProtection="0"/>
    <xf numFmtId="0" fontId="7" fillId="0" borderId="0"/>
    <xf numFmtId="9" fontId="7" fillId="0" borderId="0" applyFont="0" applyFill="0" applyBorder="0" applyAlignment="0" applyProtection="0"/>
    <xf numFmtId="9" fontId="10" fillId="0" borderId="0" applyFont="0" applyFill="0" applyBorder="0" applyAlignment="0" applyProtection="0"/>
  </cellStyleXfs>
  <cellXfs count="192">
    <xf numFmtId="0" fontId="0" fillId="0" borderId="0" xfId="0"/>
    <xf numFmtId="0" fontId="1" fillId="0" borderId="1" xfId="0" applyFont="1" applyBorder="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 fillId="8"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64" fontId="12" fillId="0" borderId="11" xfId="4" applyNumberFormat="1" applyFont="1" applyFill="1" applyBorder="1" applyAlignment="1" applyProtection="1">
      <alignment horizontal="center" vertical="center" wrapText="1"/>
    </xf>
    <xf numFmtId="0" fontId="7" fillId="0" borderId="0" xfId="0" applyFont="1" applyProtection="1">
      <protection locked="0"/>
    </xf>
    <xf numFmtId="0" fontId="7" fillId="0" borderId="0" xfId="0" applyFont="1" applyAlignment="1" applyProtection="1">
      <alignment horizontal="center"/>
      <protection locked="0"/>
    </xf>
    <xf numFmtId="0" fontId="14" fillId="0" borderId="21"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21" fillId="0" borderId="21" xfId="0" applyFont="1" applyBorder="1" applyAlignment="1" applyProtection="1">
      <alignment horizontal="center" wrapText="1"/>
      <protection locked="0"/>
    </xf>
    <xf numFmtId="0" fontId="22" fillId="0" borderId="23" xfId="0" applyFont="1" applyBorder="1" applyAlignment="1" applyProtection="1">
      <alignment vertical="center" wrapText="1"/>
      <protection locked="0"/>
    </xf>
    <xf numFmtId="0" fontId="1" fillId="8" borderId="21" xfId="0" applyFont="1" applyFill="1" applyBorder="1" applyAlignment="1" applyProtection="1">
      <alignment horizontal="center" vertical="center" wrapText="1"/>
      <protection locked="0"/>
    </xf>
    <xf numFmtId="0" fontId="14" fillId="0" borderId="23" xfId="0" applyFont="1" applyBorder="1" applyAlignment="1" applyProtection="1">
      <alignment vertical="center" wrapText="1"/>
      <protection locked="0"/>
    </xf>
    <xf numFmtId="0" fontId="13" fillId="5" borderId="0" xfId="0" applyFont="1" applyFill="1" applyAlignment="1" applyProtection="1">
      <alignment vertical="center" wrapText="1"/>
      <protection locked="0"/>
    </xf>
    <xf numFmtId="0" fontId="8" fillId="5" borderId="0" xfId="0" applyFont="1" applyFill="1" applyAlignment="1" applyProtection="1">
      <alignment vertical="center" wrapText="1"/>
      <protection locked="0"/>
    </xf>
    <xf numFmtId="0" fontId="8" fillId="5" borderId="0" xfId="0" applyFont="1" applyFill="1" applyAlignment="1" applyProtection="1">
      <alignment horizontal="center" vertical="center" wrapText="1"/>
      <protection locked="0"/>
    </xf>
    <xf numFmtId="0" fontId="9" fillId="5" borderId="0" xfId="0" applyFont="1" applyFill="1" applyAlignment="1" applyProtection="1">
      <alignment vertical="center" wrapText="1"/>
      <protection locked="0"/>
    </xf>
    <xf numFmtId="0" fontId="7" fillId="5" borderId="0" xfId="0" applyFont="1" applyFill="1" applyProtection="1">
      <protection locked="0"/>
    </xf>
    <xf numFmtId="0" fontId="1" fillId="5" borderId="0" xfId="0" applyFont="1" applyFill="1" applyAlignment="1" applyProtection="1">
      <alignment vertical="center" wrapText="1"/>
      <protection locked="0"/>
    </xf>
    <xf numFmtId="0" fontId="7" fillId="5" borderId="0" xfId="0" applyFont="1" applyFill="1" applyAlignment="1" applyProtection="1">
      <alignment horizontal="center"/>
      <protection locked="0"/>
    </xf>
    <xf numFmtId="0" fontId="1" fillId="5" borderId="15" xfId="0" applyFont="1" applyFill="1" applyBorder="1" applyAlignment="1" applyProtection="1">
      <alignment horizontal="center" vertical="center" wrapText="1"/>
      <protection locked="0"/>
    </xf>
    <xf numFmtId="0" fontId="5" fillId="5" borderId="15" xfId="0"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5" fillId="5" borderId="20" xfId="0" applyFont="1" applyFill="1" applyBorder="1" applyAlignment="1" applyProtection="1">
      <alignment horizontal="center" vertical="center" wrapText="1"/>
      <protection locked="0"/>
    </xf>
    <xf numFmtId="0" fontId="2" fillId="5" borderId="12" xfId="0" applyFont="1" applyFill="1" applyBorder="1" applyAlignment="1" applyProtection="1">
      <alignment horizontal="center" vertical="center" wrapText="1"/>
    </xf>
    <xf numFmtId="0" fontId="2" fillId="5" borderId="0" xfId="0" applyFont="1" applyFill="1" applyAlignment="1" applyProtection="1">
      <alignment horizontal="center" vertical="center" wrapText="1"/>
    </xf>
    <xf numFmtId="0" fontId="3" fillId="2" borderId="2" xfId="0" applyFont="1" applyFill="1" applyBorder="1" applyAlignment="1" applyProtection="1">
      <alignment horizontal="left" vertical="center" wrapText="1"/>
    </xf>
    <xf numFmtId="0" fontId="3" fillId="2" borderId="16" xfId="0" applyFont="1" applyFill="1" applyBorder="1" applyAlignment="1" applyProtection="1">
      <alignment horizontal="left" vertical="center" wrapText="1"/>
    </xf>
    <xf numFmtId="0" fontId="3" fillId="2" borderId="10"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0" fontId="4" fillId="2" borderId="16" xfId="0" applyFont="1" applyFill="1" applyBorder="1" applyAlignment="1" applyProtection="1">
      <alignment horizontal="left" vertical="center" wrapText="1"/>
    </xf>
    <xf numFmtId="0" fontId="4" fillId="2" borderId="10" xfId="0" applyFont="1" applyFill="1" applyBorder="1" applyAlignment="1" applyProtection="1">
      <alignment horizontal="left" vertical="center" wrapText="1"/>
    </xf>
    <xf numFmtId="0" fontId="6" fillId="7" borderId="34" xfId="0" applyFont="1" applyFill="1" applyBorder="1" applyAlignment="1" applyProtection="1">
      <alignment horizontal="center" vertical="center" wrapText="1"/>
    </xf>
    <xf numFmtId="0" fontId="6" fillId="7" borderId="35" xfId="0" applyFont="1" applyFill="1" applyBorder="1" applyAlignment="1" applyProtection="1">
      <alignment horizontal="center" vertical="center" wrapText="1"/>
    </xf>
    <xf numFmtId="0" fontId="6" fillId="7" borderId="20" xfId="0" applyFont="1" applyFill="1" applyBorder="1" applyAlignment="1" applyProtection="1">
      <alignment horizontal="center" vertical="center" wrapText="1"/>
    </xf>
    <xf numFmtId="0" fontId="6" fillId="7" borderId="36" xfId="0" applyFont="1" applyFill="1" applyBorder="1" applyAlignment="1" applyProtection="1">
      <alignment horizontal="center" vertical="center" wrapText="1"/>
    </xf>
    <xf numFmtId="0" fontId="6" fillId="7" borderId="22" xfId="0" applyFont="1" applyFill="1" applyBorder="1" applyAlignment="1" applyProtection="1">
      <alignment horizontal="center" vertical="center" wrapText="1"/>
    </xf>
    <xf numFmtId="0" fontId="6" fillId="7" borderId="37" xfId="0" applyFont="1" applyFill="1" applyBorder="1" applyAlignment="1" applyProtection="1">
      <alignment horizontal="center" vertical="center" wrapText="1"/>
    </xf>
    <xf numFmtId="0" fontId="6" fillId="7" borderId="38" xfId="0" applyFont="1" applyFill="1" applyBorder="1" applyAlignment="1" applyProtection="1">
      <alignment horizontal="center" vertical="center" wrapText="1"/>
    </xf>
    <xf numFmtId="0" fontId="6" fillId="7" borderId="15" xfId="0" applyFont="1" applyFill="1" applyBorder="1" applyAlignment="1" applyProtection="1">
      <alignment horizontal="center" vertical="center" wrapText="1"/>
    </xf>
    <xf numFmtId="0" fontId="6" fillId="7" borderId="32" xfId="0" applyFont="1" applyFill="1" applyBorder="1" applyAlignment="1" applyProtection="1">
      <alignment horizontal="center" vertical="center" wrapText="1"/>
    </xf>
    <xf numFmtId="0" fontId="6" fillId="7" borderId="7" xfId="0" applyFont="1" applyFill="1" applyBorder="1" applyAlignment="1" applyProtection="1">
      <alignment horizontal="center" vertical="center" wrapText="1"/>
    </xf>
    <xf numFmtId="0" fontId="3" fillId="6" borderId="18" xfId="0" applyFont="1" applyFill="1" applyBorder="1" applyAlignment="1" applyProtection="1">
      <alignment horizontal="left" vertical="center" wrapText="1"/>
    </xf>
    <xf numFmtId="0" fontId="2" fillId="6" borderId="31" xfId="0" applyFont="1" applyFill="1" applyBorder="1" applyAlignment="1" applyProtection="1">
      <alignment horizontal="left" vertical="center" wrapText="1"/>
    </xf>
    <xf numFmtId="0" fontId="2" fillId="6" borderId="39" xfId="0" applyFont="1" applyFill="1" applyBorder="1" applyAlignment="1" applyProtection="1">
      <alignment horizontal="left" vertical="center" wrapText="1"/>
    </xf>
    <xf numFmtId="0" fontId="2" fillId="6" borderId="40" xfId="0" applyFont="1" applyFill="1" applyBorder="1" applyAlignment="1" applyProtection="1">
      <alignment horizontal="left" vertical="center" wrapText="1"/>
    </xf>
    <xf numFmtId="0" fontId="12" fillId="6" borderId="33" xfId="0" applyFont="1" applyFill="1" applyBorder="1" applyAlignment="1" applyProtection="1">
      <alignment horizontal="center" vertical="center" wrapText="1"/>
    </xf>
    <xf numFmtId="0" fontId="13" fillId="5" borderId="17" xfId="0" applyFont="1" applyFill="1" applyBorder="1" applyAlignment="1" applyProtection="1">
      <alignment horizontal="left" vertical="center" wrapText="1"/>
    </xf>
    <xf numFmtId="0" fontId="13" fillId="0" borderId="24" xfId="0" applyFont="1" applyBorder="1" applyAlignment="1" applyProtection="1">
      <alignment horizontal="left" vertical="center" wrapText="1"/>
    </xf>
    <xf numFmtId="0" fontId="13" fillId="0" borderId="5" xfId="0" applyFont="1" applyBorder="1" applyAlignment="1" applyProtection="1">
      <alignment horizontal="left" vertical="center" wrapText="1"/>
    </xf>
    <xf numFmtId="0" fontId="13" fillId="0" borderId="21" xfId="0" applyFont="1" applyBorder="1" applyAlignment="1" applyProtection="1">
      <alignment horizontal="left" vertical="center" wrapText="1"/>
    </xf>
    <xf numFmtId="0" fontId="14" fillId="2" borderId="1" xfId="0" applyFont="1" applyFill="1" applyBorder="1" applyAlignment="1" applyProtection="1">
      <alignment horizontal="center" vertical="center" wrapText="1"/>
    </xf>
    <xf numFmtId="0" fontId="3" fillId="7" borderId="17" xfId="0" applyFont="1" applyFill="1" applyBorder="1" applyAlignment="1" applyProtection="1">
      <alignment horizontal="left" vertical="center" wrapText="1"/>
    </xf>
    <xf numFmtId="0" fontId="6" fillId="7" borderId="24" xfId="0" applyFont="1" applyFill="1" applyBorder="1" applyAlignment="1" applyProtection="1">
      <alignment horizontal="left" vertical="center" wrapText="1"/>
    </xf>
    <xf numFmtId="0" fontId="6" fillId="7" borderId="5" xfId="0" applyFont="1" applyFill="1" applyBorder="1" applyAlignment="1" applyProtection="1">
      <alignment horizontal="left" vertical="center" wrapText="1"/>
    </xf>
    <xf numFmtId="0" fontId="6" fillId="7" borderId="21" xfId="0" applyFont="1" applyFill="1" applyBorder="1" applyAlignment="1" applyProtection="1">
      <alignment horizontal="left" vertical="center" wrapText="1"/>
    </xf>
    <xf numFmtId="0" fontId="14" fillId="7" borderId="1" xfId="0" applyFont="1" applyFill="1" applyBorder="1" applyAlignment="1" applyProtection="1">
      <alignment horizontal="center" vertical="center" wrapText="1"/>
    </xf>
    <xf numFmtId="0" fontId="15" fillId="7" borderId="17" xfId="0" applyFont="1" applyFill="1" applyBorder="1" applyAlignment="1" applyProtection="1">
      <alignment horizontal="left" vertical="center" wrapText="1"/>
    </xf>
    <xf numFmtId="0" fontId="15" fillId="7" borderId="24" xfId="0" applyFont="1" applyFill="1" applyBorder="1" applyAlignment="1" applyProtection="1">
      <alignment horizontal="left" vertical="center" wrapText="1"/>
    </xf>
    <xf numFmtId="0" fontId="15" fillId="7" borderId="5" xfId="0" applyFont="1" applyFill="1" applyBorder="1" applyAlignment="1" applyProtection="1">
      <alignment horizontal="left" vertical="center" wrapText="1"/>
    </xf>
    <xf numFmtId="0" fontId="15" fillId="7" borderId="21" xfId="0" applyFont="1" applyFill="1" applyBorder="1" applyAlignment="1" applyProtection="1">
      <alignment horizontal="left" vertical="center" wrapText="1"/>
    </xf>
    <xf numFmtId="0" fontId="13" fillId="5" borderId="24" xfId="0" applyFont="1" applyFill="1" applyBorder="1" applyAlignment="1" applyProtection="1">
      <alignment horizontal="left" vertical="center" wrapText="1"/>
    </xf>
    <xf numFmtId="0" fontId="13" fillId="5" borderId="5" xfId="0" applyFont="1" applyFill="1" applyBorder="1" applyAlignment="1" applyProtection="1">
      <alignment horizontal="left" vertical="center" wrapText="1"/>
    </xf>
    <xf numFmtId="0" fontId="13" fillId="5" borderId="21" xfId="0" applyFont="1" applyFill="1" applyBorder="1" applyAlignment="1" applyProtection="1">
      <alignment horizontal="left" vertical="center" wrapText="1"/>
    </xf>
    <xf numFmtId="0" fontId="16" fillId="7" borderId="24" xfId="0" applyFont="1" applyFill="1" applyBorder="1" applyAlignment="1" applyProtection="1">
      <alignment horizontal="left" vertical="center" wrapText="1"/>
    </xf>
    <xf numFmtId="0" fontId="16" fillId="7" borderId="5" xfId="0" applyFont="1" applyFill="1" applyBorder="1" applyAlignment="1" applyProtection="1">
      <alignment horizontal="left" vertical="center" wrapText="1"/>
    </xf>
    <xf numFmtId="0" fontId="16" fillId="7" borderId="21" xfId="0" applyFont="1" applyFill="1" applyBorder="1" applyAlignment="1" applyProtection="1">
      <alignment horizontal="left" vertical="center" wrapText="1"/>
    </xf>
    <xf numFmtId="0" fontId="6" fillId="7" borderId="11" xfId="0" applyFont="1" applyFill="1" applyBorder="1" applyAlignment="1" applyProtection="1">
      <alignment vertical="center" wrapText="1"/>
    </xf>
    <xf numFmtId="0" fontId="5" fillId="7" borderId="1" xfId="0" applyFont="1" applyFill="1" applyBorder="1" applyAlignment="1" applyProtection="1">
      <alignment horizontal="center" vertical="center" wrapText="1"/>
    </xf>
    <xf numFmtId="0" fontId="14" fillId="5" borderId="11" xfId="0" applyFont="1" applyFill="1" applyBorder="1" applyAlignment="1" applyProtection="1">
      <alignment vertical="center" wrapText="1"/>
    </xf>
    <xf numFmtId="0" fontId="14" fillId="8" borderId="24" xfId="0" applyFont="1" applyFill="1" applyBorder="1" applyAlignment="1" applyProtection="1">
      <alignment horizontal="justify" vertical="center" wrapText="1"/>
    </xf>
    <xf numFmtId="0" fontId="14" fillId="8" borderId="5" xfId="0" applyFont="1" applyFill="1" applyBorder="1" applyAlignment="1" applyProtection="1">
      <alignment horizontal="justify" vertical="center" wrapText="1"/>
    </xf>
    <xf numFmtId="0" fontId="14" fillId="8" borderId="21" xfId="0" applyFont="1" applyFill="1" applyBorder="1" applyAlignment="1" applyProtection="1">
      <alignment horizontal="justify" vertical="center" wrapText="1"/>
    </xf>
    <xf numFmtId="0" fontId="1" fillId="2" borderId="1" xfId="0" applyFont="1" applyFill="1" applyBorder="1" applyAlignment="1" applyProtection="1">
      <alignment horizontal="center" vertical="center" wrapText="1"/>
    </xf>
    <xf numFmtId="0" fontId="6" fillId="7" borderId="17" xfId="0" applyFont="1" applyFill="1" applyBorder="1" applyAlignment="1" applyProtection="1">
      <alignment vertical="center" wrapText="1"/>
    </xf>
    <xf numFmtId="0" fontId="14" fillId="5" borderId="17" xfId="0" applyFont="1" applyFill="1" applyBorder="1" applyAlignment="1" applyProtection="1">
      <alignment vertical="center" wrapText="1"/>
    </xf>
    <xf numFmtId="0" fontId="14" fillId="5" borderId="24" xfId="0" applyFont="1" applyFill="1" applyBorder="1" applyAlignment="1" applyProtection="1">
      <alignment horizontal="left" vertical="center" wrapText="1"/>
    </xf>
    <xf numFmtId="0" fontId="14" fillId="5" borderId="5" xfId="0" applyFont="1" applyFill="1" applyBorder="1" applyAlignment="1" applyProtection="1">
      <alignment horizontal="left" vertical="center" wrapText="1"/>
    </xf>
    <xf numFmtId="0" fontId="14" fillId="5" borderId="21" xfId="0" applyFont="1" applyFill="1" applyBorder="1" applyAlignment="1" applyProtection="1">
      <alignment horizontal="left" vertical="center" wrapText="1"/>
    </xf>
    <xf numFmtId="0" fontId="15" fillId="5" borderId="24" xfId="0" applyFont="1" applyFill="1" applyBorder="1" applyAlignment="1" applyProtection="1">
      <alignment horizontal="left" vertical="center" wrapText="1"/>
    </xf>
    <xf numFmtId="0" fontId="15" fillId="5" borderId="5" xfId="0" applyFont="1" applyFill="1" applyBorder="1" applyAlignment="1" applyProtection="1">
      <alignment horizontal="left" vertical="center" wrapText="1"/>
    </xf>
    <xf numFmtId="0" fontId="15" fillId="5" borderId="21" xfId="0" applyFont="1" applyFill="1" applyBorder="1" applyAlignment="1" applyProtection="1">
      <alignment horizontal="left" vertical="center" wrapText="1"/>
    </xf>
    <xf numFmtId="0" fontId="15" fillId="0" borderId="24" xfId="0" applyFont="1" applyBorder="1" applyAlignment="1" applyProtection="1">
      <alignment horizontal="left" vertical="center" wrapText="1"/>
    </xf>
    <xf numFmtId="0" fontId="15" fillId="0" borderId="5" xfId="0" applyFont="1" applyBorder="1" applyAlignment="1" applyProtection="1">
      <alignment horizontal="left" vertical="center" wrapText="1"/>
    </xf>
    <xf numFmtId="0" fontId="15" fillId="0" borderId="21" xfId="0" applyFont="1" applyBorder="1" applyAlignment="1" applyProtection="1">
      <alignment horizontal="left" vertical="center" wrapText="1"/>
    </xf>
    <xf numFmtId="0" fontId="4" fillId="4" borderId="17" xfId="0" applyFont="1" applyFill="1" applyBorder="1" applyAlignment="1" applyProtection="1">
      <alignment horizontal="left" vertical="center" wrapText="1"/>
    </xf>
    <xf numFmtId="0" fontId="16" fillId="9" borderId="24" xfId="0" applyFont="1" applyFill="1" applyBorder="1" applyAlignment="1" applyProtection="1">
      <alignment horizontal="left" vertical="center" wrapText="1"/>
    </xf>
    <xf numFmtId="0" fontId="16" fillId="9" borderId="5" xfId="0" applyFont="1" applyFill="1" applyBorder="1" applyAlignment="1" applyProtection="1">
      <alignment horizontal="left" vertical="center" wrapText="1"/>
    </xf>
    <xf numFmtId="0" fontId="16" fillId="9" borderId="21" xfId="0" applyFont="1" applyFill="1" applyBorder="1" applyAlignment="1" applyProtection="1">
      <alignment horizontal="left" vertical="center" wrapText="1"/>
    </xf>
    <xf numFmtId="0" fontId="6" fillId="7" borderId="1" xfId="0" applyFont="1" applyFill="1" applyBorder="1" applyAlignment="1" applyProtection="1">
      <alignment horizontal="center" vertical="center" wrapText="1"/>
    </xf>
    <xf numFmtId="0" fontId="13" fillId="0" borderId="24" xfId="0" applyFont="1" applyBorder="1" applyAlignment="1" applyProtection="1">
      <alignment horizontal="left" vertical="top" wrapText="1"/>
    </xf>
    <xf numFmtId="0" fontId="13" fillId="0" borderId="5" xfId="0" applyFont="1" applyBorder="1" applyAlignment="1" applyProtection="1">
      <alignment horizontal="left" vertical="top" wrapText="1"/>
    </xf>
    <xf numFmtId="0" fontId="13" fillId="0" borderId="21" xfId="0" applyFont="1" applyBorder="1" applyAlignment="1" applyProtection="1">
      <alignment horizontal="left" vertical="top" wrapText="1"/>
    </xf>
    <xf numFmtId="0" fontId="16" fillId="7" borderId="24" xfId="0" applyFont="1" applyFill="1" applyBorder="1" applyAlignment="1" applyProtection="1">
      <alignment horizontal="left" vertical="top" wrapText="1"/>
    </xf>
    <xf numFmtId="0" fontId="16" fillId="7" borderId="5" xfId="0" applyFont="1" applyFill="1" applyBorder="1" applyAlignment="1" applyProtection="1">
      <alignment horizontal="left" vertical="top" wrapText="1"/>
    </xf>
    <xf numFmtId="0" fontId="16" fillId="7" borderId="21" xfId="0" applyFont="1" applyFill="1" applyBorder="1" applyAlignment="1" applyProtection="1">
      <alignment horizontal="left" vertical="top" wrapText="1"/>
    </xf>
    <xf numFmtId="0" fontId="13" fillId="0" borderId="24" xfId="0" applyFont="1" applyBorder="1" applyAlignment="1" applyProtection="1">
      <alignment horizontal="justify" vertical="center" wrapText="1"/>
    </xf>
    <xf numFmtId="0" fontId="13" fillId="0" borderId="5" xfId="0" applyFont="1" applyBorder="1" applyAlignment="1" applyProtection="1">
      <alignment horizontal="justify" vertical="center" wrapText="1"/>
    </xf>
    <xf numFmtId="0" fontId="13" fillId="0" borderId="21" xfId="0" applyFont="1" applyBorder="1" applyAlignment="1" applyProtection="1">
      <alignment horizontal="justify" vertical="center" wrapText="1"/>
    </xf>
    <xf numFmtId="0" fontId="13" fillId="5" borderId="24" xfId="0" applyFont="1" applyFill="1" applyBorder="1" applyAlignment="1" applyProtection="1">
      <alignment horizontal="left" vertical="top" wrapText="1"/>
    </xf>
    <xf numFmtId="0" fontId="13" fillId="5" borderId="5" xfId="0" applyFont="1" applyFill="1" applyBorder="1" applyAlignment="1" applyProtection="1">
      <alignment horizontal="left" vertical="top" wrapText="1"/>
    </xf>
    <xf numFmtId="0" fontId="13" fillId="5" borderId="21" xfId="0" applyFont="1" applyFill="1" applyBorder="1" applyAlignment="1" applyProtection="1">
      <alignment horizontal="left" vertical="top" wrapText="1"/>
    </xf>
    <xf numFmtId="0" fontId="6" fillId="7" borderId="24" xfId="0" applyFont="1" applyFill="1" applyBorder="1" applyAlignment="1" applyProtection="1">
      <alignment vertical="center"/>
    </xf>
    <xf numFmtId="0" fontId="6" fillId="7" borderId="5" xfId="0" applyFont="1" applyFill="1" applyBorder="1" applyAlignment="1" applyProtection="1">
      <alignment vertical="center"/>
    </xf>
    <xf numFmtId="0" fontId="6" fillId="7" borderId="21" xfId="0" applyFont="1" applyFill="1" applyBorder="1" applyAlignment="1" applyProtection="1">
      <alignment vertical="center"/>
    </xf>
    <xf numFmtId="0" fontId="14" fillId="0" borderId="24" xfId="0" applyFont="1" applyBorder="1" applyAlignment="1" applyProtection="1">
      <alignment vertical="center" wrapText="1"/>
    </xf>
    <xf numFmtId="0" fontId="14" fillId="0" borderId="5" xfId="0" applyFont="1" applyBorder="1" applyAlignment="1" applyProtection="1">
      <alignment vertical="center" wrapText="1"/>
    </xf>
    <xf numFmtId="0" fontId="14" fillId="0" borderId="21" xfId="0" applyFont="1" applyBorder="1" applyAlignment="1" applyProtection="1">
      <alignment vertical="center" wrapText="1"/>
    </xf>
    <xf numFmtId="0" fontId="16" fillId="7" borderId="24" xfId="0" applyFont="1" applyFill="1" applyBorder="1" applyAlignment="1" applyProtection="1">
      <alignment vertical="top" wrapText="1"/>
    </xf>
    <xf numFmtId="0" fontId="16" fillId="7" borderId="5" xfId="0" applyFont="1" applyFill="1" applyBorder="1" applyAlignment="1" applyProtection="1">
      <alignment vertical="top" wrapText="1"/>
    </xf>
    <xf numFmtId="0" fontId="16" fillId="7" borderId="21" xfId="0" applyFont="1" applyFill="1" applyBorder="1" applyAlignment="1" applyProtection="1">
      <alignment vertical="top" wrapText="1"/>
    </xf>
    <xf numFmtId="0" fontId="14" fillId="0" borderId="24" xfId="0" applyFont="1" applyBorder="1" applyAlignment="1" applyProtection="1">
      <alignment vertical="top" wrapText="1"/>
    </xf>
    <xf numFmtId="0" fontId="14" fillId="0" borderId="5" xfId="0" applyFont="1" applyBorder="1" applyAlignment="1" applyProtection="1">
      <alignment vertical="top" wrapText="1"/>
    </xf>
    <xf numFmtId="0" fontId="14" fillId="0" borderId="21" xfId="0" applyFont="1" applyBorder="1" applyAlignment="1" applyProtection="1">
      <alignment vertical="top" wrapText="1"/>
    </xf>
    <xf numFmtId="0" fontId="5" fillId="3" borderId="3" xfId="0" applyFont="1" applyFill="1" applyBorder="1" applyAlignment="1" applyProtection="1">
      <alignment vertical="center" wrapText="1"/>
    </xf>
    <xf numFmtId="0" fontId="2" fillId="3" borderId="41" xfId="0" applyFont="1" applyFill="1" applyBorder="1" applyAlignment="1" applyProtection="1">
      <alignment horizontal="left" vertical="center" wrapText="1"/>
    </xf>
    <xf numFmtId="0" fontId="2" fillId="3" borderId="25" xfId="0" applyFont="1" applyFill="1" applyBorder="1" applyAlignment="1" applyProtection="1">
      <alignment horizontal="left" vertical="center" wrapText="1"/>
    </xf>
    <xf numFmtId="0" fontId="2" fillId="3" borderId="26" xfId="0" applyFont="1" applyFill="1" applyBorder="1" applyAlignment="1" applyProtection="1">
      <alignment horizontal="left" vertical="center" wrapText="1"/>
    </xf>
    <xf numFmtId="0" fontId="2" fillId="3" borderId="2" xfId="0" applyFont="1" applyFill="1" applyBorder="1" applyAlignment="1" applyProtection="1">
      <alignment horizontal="center" vertical="center" wrapText="1"/>
    </xf>
    <xf numFmtId="0" fontId="1" fillId="0" borderId="33" xfId="0" applyFont="1" applyBorder="1" applyAlignment="1" applyProtection="1">
      <alignment vertical="center" wrapText="1"/>
    </xf>
    <xf numFmtId="0" fontId="1" fillId="2" borderId="9" xfId="0" applyFont="1" applyFill="1" applyBorder="1" applyAlignment="1" applyProtection="1">
      <alignment horizontal="center" vertical="center" wrapText="1"/>
    </xf>
    <xf numFmtId="0" fontId="1" fillId="0" borderId="1" xfId="0" applyFont="1" applyBorder="1" applyAlignment="1" applyProtection="1">
      <alignment vertical="center" wrapText="1"/>
    </xf>
    <xf numFmtId="0" fontId="1" fillId="2" borderId="4" xfId="0" applyFont="1" applyFill="1" applyBorder="1" applyAlignment="1" applyProtection="1">
      <alignment horizontal="center" vertical="center" wrapText="1"/>
    </xf>
    <xf numFmtId="0" fontId="1" fillId="0" borderId="6" xfId="0" applyFont="1" applyBorder="1" applyAlignment="1" applyProtection="1">
      <alignment vertical="center" wrapText="1"/>
    </xf>
    <xf numFmtId="0" fontId="1" fillId="2" borderId="28" xfId="0" applyFont="1" applyFill="1" applyBorder="1" applyAlignment="1" applyProtection="1">
      <alignment horizontal="center" vertical="center" wrapText="1"/>
    </xf>
    <xf numFmtId="0" fontId="3" fillId="6" borderId="17" xfId="0" applyFont="1" applyFill="1" applyBorder="1" applyAlignment="1" applyProtection="1">
      <alignment horizontal="left" vertical="center" wrapText="1"/>
    </xf>
    <xf numFmtId="0" fontId="6" fillId="6" borderId="24" xfId="0" applyFont="1" applyFill="1" applyBorder="1" applyAlignment="1" applyProtection="1">
      <alignment horizontal="left" vertical="center" wrapText="1"/>
    </xf>
    <xf numFmtId="0" fontId="6" fillId="6" borderId="5" xfId="0" applyFont="1" applyFill="1" applyBorder="1" applyAlignment="1" applyProtection="1">
      <alignment horizontal="left" vertical="center" wrapText="1"/>
    </xf>
    <xf numFmtId="0" fontId="6" fillId="6" borderId="21" xfId="0" applyFont="1" applyFill="1" applyBorder="1" applyAlignment="1" applyProtection="1">
      <alignment horizontal="left" vertical="center" wrapText="1"/>
    </xf>
    <xf numFmtId="0" fontId="6" fillId="6" borderId="1" xfId="0" applyFont="1" applyFill="1" applyBorder="1" applyAlignment="1" applyProtection="1">
      <alignment horizontal="center" vertical="center" wrapText="1"/>
    </xf>
    <xf numFmtId="0" fontId="13" fillId="5" borderId="11" xfId="0" applyFont="1" applyFill="1" applyBorder="1" applyAlignment="1" applyProtection="1">
      <alignment horizontal="left" vertical="center" wrapText="1"/>
    </xf>
    <xf numFmtId="0" fontId="13" fillId="5" borderId="24" xfId="0" applyFont="1" applyFill="1" applyBorder="1" applyAlignment="1" applyProtection="1">
      <alignment horizontal="justify" vertical="center" wrapText="1"/>
    </xf>
    <xf numFmtId="0" fontId="13" fillId="5" borderId="5" xfId="0" applyFont="1" applyFill="1" applyBorder="1" applyAlignment="1" applyProtection="1">
      <alignment horizontal="justify" vertical="center" wrapText="1"/>
    </xf>
    <xf numFmtId="0" fontId="13" fillId="5" borderId="21" xfId="0" applyFont="1" applyFill="1" applyBorder="1" applyAlignment="1" applyProtection="1">
      <alignment horizontal="justify" vertical="center" wrapText="1"/>
    </xf>
    <xf numFmtId="0" fontId="6" fillId="6" borderId="17" xfId="0" applyFont="1" applyFill="1" applyBorder="1" applyAlignment="1" applyProtection="1">
      <alignment vertical="center" wrapText="1"/>
    </xf>
    <xf numFmtId="0" fontId="4" fillId="5" borderId="17" xfId="0" applyFont="1" applyFill="1" applyBorder="1" applyAlignment="1" applyProtection="1">
      <alignment horizontal="left" vertical="center" wrapText="1"/>
    </xf>
    <xf numFmtId="0" fontId="4" fillId="2" borderId="1" xfId="0" applyFont="1" applyFill="1" applyBorder="1" applyAlignment="1" applyProtection="1">
      <alignment horizontal="center" vertical="center" wrapText="1"/>
    </xf>
    <xf numFmtId="0" fontId="2" fillId="6" borderId="19" xfId="0" applyFont="1" applyFill="1" applyBorder="1" applyAlignment="1" applyProtection="1">
      <alignment vertical="center" wrapText="1"/>
    </xf>
    <xf numFmtId="0" fontId="6" fillId="6" borderId="42" xfId="0" applyFont="1" applyFill="1" applyBorder="1" applyAlignment="1" applyProtection="1">
      <alignment horizontal="center" vertical="center" wrapText="1"/>
    </xf>
    <xf numFmtId="0" fontId="6" fillId="6" borderId="27" xfId="0" applyFont="1" applyFill="1" applyBorder="1" applyAlignment="1" applyProtection="1">
      <alignment horizontal="center" vertical="center" wrapText="1"/>
    </xf>
    <xf numFmtId="0" fontId="6" fillId="6" borderId="29"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wrapText="1"/>
    </xf>
    <xf numFmtId="0" fontId="9" fillId="7" borderId="11" xfId="0" applyFont="1" applyFill="1" applyBorder="1" applyAlignment="1" applyProtection="1">
      <alignment vertical="center" wrapText="1"/>
    </xf>
    <xf numFmtId="0" fontId="9" fillId="7" borderId="13" xfId="0" applyFont="1" applyFill="1" applyBorder="1" applyAlignment="1" applyProtection="1">
      <alignment horizontal="center" vertical="center" wrapText="1"/>
    </xf>
    <xf numFmtId="0" fontId="9" fillId="7" borderId="14" xfId="0" applyFont="1" applyFill="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0" fillId="5" borderId="0" xfId="0" applyFill="1" applyProtection="1">
      <protection locked="0"/>
    </xf>
    <xf numFmtId="0" fontId="2" fillId="5" borderId="0" xfId="0" applyFont="1" applyFill="1" applyAlignment="1" applyProtection="1">
      <alignment horizontal="center" vertical="center" wrapText="1"/>
      <protection locked="0"/>
    </xf>
    <xf numFmtId="0" fontId="2" fillId="5" borderId="1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0" fillId="0" borderId="0" xfId="0" applyProtection="1">
      <protection locked="0"/>
    </xf>
    <xf numFmtId="0" fontId="2" fillId="5" borderId="20"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justify" vertical="center" wrapText="1"/>
      <protection locked="0"/>
    </xf>
    <xf numFmtId="0" fontId="11" fillId="2" borderId="8"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20" xfId="0" applyFont="1" applyFill="1" applyBorder="1" applyAlignment="1" applyProtection="1">
      <alignment horizontal="left" vertical="center" wrapText="1"/>
      <protection locked="0"/>
    </xf>
    <xf numFmtId="0" fontId="4" fillId="5" borderId="36" xfId="0" applyFont="1" applyFill="1" applyBorder="1" applyAlignment="1" applyProtection="1">
      <alignment horizontal="left" vertical="center" wrapText="1"/>
      <protection locked="0"/>
    </xf>
    <xf numFmtId="0" fontId="6" fillId="7" borderId="22" xfId="0" applyFont="1" applyFill="1" applyBorder="1" applyAlignment="1" applyProtection="1">
      <alignment horizontal="center" vertical="center" wrapText="1"/>
      <protection locked="0"/>
    </xf>
    <xf numFmtId="0" fontId="6" fillId="7" borderId="40"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6" fillId="7" borderId="29" xfId="0" applyFont="1" applyFill="1" applyBorder="1" applyAlignment="1" applyProtection="1">
      <alignment horizontal="center" vertical="center" wrapText="1"/>
      <protection locked="0"/>
    </xf>
    <xf numFmtId="0" fontId="12" fillId="6" borderId="33" xfId="0" applyFont="1" applyFill="1" applyBorder="1" applyAlignment="1" applyProtection="1">
      <alignment horizontal="center" vertical="center" wrapText="1"/>
      <protection locked="0"/>
    </xf>
    <xf numFmtId="0" fontId="2" fillId="6" borderId="30" xfId="0" applyFont="1" applyFill="1" applyBorder="1" applyAlignment="1" applyProtection="1">
      <alignment horizontal="center" vertical="center" wrapText="1"/>
      <protection locked="0"/>
    </xf>
    <xf numFmtId="0" fontId="14" fillId="7" borderId="1" xfId="0" applyFont="1" applyFill="1" applyBorder="1" applyAlignment="1" applyProtection="1">
      <alignment horizontal="center" vertical="center" wrapText="1"/>
      <protection locked="0"/>
    </xf>
    <xf numFmtId="0" fontId="6" fillId="7" borderId="21"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22" fillId="7" borderId="21" xfId="0" applyFont="1" applyFill="1" applyBorder="1" applyAlignment="1" applyProtection="1">
      <alignment horizontal="center" vertical="center" wrapText="1"/>
      <protection locked="0"/>
    </xf>
    <xf numFmtId="0" fontId="14" fillId="7" borderId="21"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23" fillId="7" borderId="21" xfId="0" applyFont="1" applyFill="1" applyBorder="1" applyAlignment="1" applyProtection="1">
      <alignment horizontal="center" wrapText="1"/>
      <protection locked="0"/>
    </xf>
    <xf numFmtId="0" fontId="14" fillId="7" borderId="23" xfId="0" applyFont="1" applyFill="1" applyBorder="1" applyAlignment="1" applyProtection="1">
      <alignment vertical="center" wrapText="1"/>
      <protection locked="0"/>
    </xf>
    <xf numFmtId="0" fontId="2" fillId="3" borderId="2"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6" fillId="6" borderId="21" xfId="0" applyFont="1" applyFill="1" applyBorder="1" applyAlignment="1" applyProtection="1">
      <alignment horizontal="center" vertical="center" wrapText="1"/>
      <protection locked="0"/>
    </xf>
    <xf numFmtId="0" fontId="6" fillId="6" borderId="8" xfId="0" applyFont="1" applyFill="1" applyBorder="1" applyAlignment="1" applyProtection="1">
      <alignment horizontal="center" vertical="center" wrapText="1"/>
      <protection locked="0"/>
    </xf>
    <xf numFmtId="0" fontId="6" fillId="6" borderId="29" xfId="0" applyFont="1" applyFill="1" applyBorder="1" applyAlignment="1" applyProtection="1">
      <alignment horizontal="center" vertical="center" wrapText="1"/>
      <protection locked="0"/>
    </xf>
  </cellXfs>
  <cellStyles count="5">
    <cellStyle name="Euro" xfId="1"/>
    <cellStyle name="Normal" xfId="0" builtinId="0"/>
    <cellStyle name="Normal 2" xfId="2"/>
    <cellStyle name="Porcentaje" xfId="4" builtinId="5"/>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274865</xdr:colOff>
      <xdr:row>0</xdr:row>
      <xdr:rowOff>1815</xdr:rowOff>
    </xdr:from>
    <xdr:to>
      <xdr:col>0</xdr:col>
      <xdr:colOff>2438400</xdr:colOff>
      <xdr:row>2</xdr:row>
      <xdr:rowOff>482600</xdr:rowOff>
    </xdr:to>
    <xdr:pic>
      <xdr:nvPicPr>
        <xdr:cNvPr id="2" name="Imagen 1">
          <a:extLst>
            <a:ext uri="{FF2B5EF4-FFF2-40B4-BE49-F238E27FC236}">
              <a16:creationId xmlns:a16="http://schemas.microsoft.com/office/drawing/2014/main" xmlns="" id="{4BDCD99B-0369-8F49-A9AE-C748EB220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865" y="1815"/>
          <a:ext cx="2163535" cy="899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333375</xdr:colOff>
      <xdr:row>137</xdr:row>
      <xdr:rowOff>0</xdr:rowOff>
    </xdr:from>
    <xdr:to>
      <xdr:col>1</xdr:col>
      <xdr:colOff>400050</xdr:colOff>
      <xdr:row>137</xdr:row>
      <xdr:rowOff>0</xdr:rowOff>
    </xdr:to>
    <xdr:pic>
      <xdr:nvPicPr>
        <xdr:cNvPr id="3" name="Picture 1" descr="NUEVO FENAVI 20%">
          <a:extLst>
            <a:ext uri="{FF2B5EF4-FFF2-40B4-BE49-F238E27FC236}">
              <a16:creationId xmlns:a16="http://schemas.microsoft.com/office/drawing/2014/main" xmlns="" id="{2913FE2F-6695-B94C-B526-97A3BCD406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84569300"/>
          <a:ext cx="3228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292</xdr:row>
      <xdr:rowOff>0</xdr:rowOff>
    </xdr:from>
    <xdr:to>
      <xdr:col>1</xdr:col>
      <xdr:colOff>400050</xdr:colOff>
      <xdr:row>292</xdr:row>
      <xdr:rowOff>0</xdr:rowOff>
    </xdr:to>
    <xdr:pic>
      <xdr:nvPicPr>
        <xdr:cNvPr id="4" name="Picture 4" descr="NUEVO FENAVI 20%">
          <a:extLst>
            <a:ext uri="{FF2B5EF4-FFF2-40B4-BE49-F238E27FC236}">
              <a16:creationId xmlns:a16="http://schemas.microsoft.com/office/drawing/2014/main" xmlns="" id="{294AD8F9-8C12-BB46-B0A5-BE0D5EF71E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174993300"/>
          <a:ext cx="3228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292</xdr:row>
      <xdr:rowOff>0</xdr:rowOff>
    </xdr:from>
    <xdr:to>
      <xdr:col>1</xdr:col>
      <xdr:colOff>400050</xdr:colOff>
      <xdr:row>292</xdr:row>
      <xdr:rowOff>0</xdr:rowOff>
    </xdr:to>
    <xdr:pic>
      <xdr:nvPicPr>
        <xdr:cNvPr id="5" name="Picture 5" descr="NUEVO FENAVI 20%">
          <a:extLst>
            <a:ext uri="{FF2B5EF4-FFF2-40B4-BE49-F238E27FC236}">
              <a16:creationId xmlns:a16="http://schemas.microsoft.com/office/drawing/2014/main" xmlns="" id="{FA192139-8CCE-CE4E-9080-E19700AD61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174993300"/>
          <a:ext cx="3228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6"/>
  <sheetViews>
    <sheetView tabSelected="1" zoomScale="60" zoomScaleNormal="60" workbookViewId="0">
      <selection activeCell="H280" sqref="H280"/>
    </sheetView>
  </sheetViews>
  <sheetFormatPr baseColWidth="10" defaultRowHeight="15" x14ac:dyDescent="0.25"/>
  <cols>
    <col min="1" max="1" width="41.42578125" style="11" customWidth="1"/>
    <col min="2" max="2" width="59" style="11" customWidth="1"/>
    <col min="3" max="3" width="5.7109375" style="11" customWidth="1"/>
    <col min="4" max="4" width="23.42578125" style="11" customWidth="1"/>
    <col min="5" max="5" width="19.85546875" style="11" customWidth="1"/>
    <col min="6" max="6" width="21" style="11" customWidth="1"/>
    <col min="7" max="7" width="19.85546875" style="12" customWidth="1"/>
    <col min="8" max="8" width="79.28515625" style="12" customWidth="1"/>
    <col min="9" max="16384" width="11.42578125" style="164"/>
  </cols>
  <sheetData>
    <row r="1" spans="1:8" s="158" customFormat="1" x14ac:dyDescent="0.25">
      <c r="A1" s="23"/>
      <c r="B1" s="23"/>
      <c r="C1" s="23"/>
      <c r="D1" s="23"/>
      <c r="E1" s="23"/>
      <c r="F1" s="23"/>
      <c r="G1" s="25"/>
      <c r="H1" s="25"/>
    </row>
    <row r="2" spans="1:8" s="158" customFormat="1" ht="18" x14ac:dyDescent="0.25">
      <c r="A2" s="35" t="s">
        <v>565</v>
      </c>
      <c r="B2" s="36"/>
      <c r="C2" s="36"/>
      <c r="D2" s="36"/>
      <c r="E2" s="36"/>
      <c r="F2" s="36"/>
      <c r="G2" s="36"/>
      <c r="H2" s="36"/>
    </row>
    <row r="3" spans="1:8" s="158" customFormat="1" ht="48" customHeight="1" thickBot="1" x14ac:dyDescent="0.3">
      <c r="A3" s="160"/>
      <c r="B3" s="160"/>
      <c r="C3" s="160"/>
      <c r="D3" s="160"/>
      <c r="E3" s="160"/>
      <c r="F3" s="160"/>
      <c r="G3" s="160"/>
      <c r="H3" s="160"/>
    </row>
    <row r="4" spans="1:8" ht="82.5" customHeight="1" thickBot="1" x14ac:dyDescent="0.3">
      <c r="A4" s="37" t="s">
        <v>41</v>
      </c>
      <c r="B4" s="38"/>
      <c r="C4" s="38"/>
      <c r="D4" s="38"/>
      <c r="E4" s="38"/>
      <c r="F4" s="38"/>
      <c r="G4" s="38"/>
      <c r="H4" s="39"/>
    </row>
    <row r="5" spans="1:8" s="158" customFormat="1" ht="18" x14ac:dyDescent="0.25">
      <c r="A5" s="165"/>
      <c r="B5" s="165"/>
      <c r="C5" s="165"/>
      <c r="D5" s="165"/>
      <c r="E5" s="165"/>
      <c r="F5" s="165"/>
      <c r="G5" s="165"/>
      <c r="H5" s="165"/>
    </row>
    <row r="6" spans="1:8" s="158" customFormat="1" ht="18" x14ac:dyDescent="0.25">
      <c r="A6" s="159" t="s">
        <v>0</v>
      </c>
      <c r="B6" s="159"/>
      <c r="C6" s="159"/>
      <c r="D6" s="159"/>
      <c r="E6" s="159"/>
      <c r="F6" s="159"/>
      <c r="G6" s="159"/>
      <c r="H6" s="159"/>
    </row>
    <row r="7" spans="1:8" s="158" customFormat="1" ht="18.75" thickBot="1" x14ac:dyDescent="0.3">
      <c r="A7" s="160"/>
      <c r="B7" s="160"/>
      <c r="C7" s="160"/>
      <c r="D7" s="160"/>
      <c r="E7" s="160"/>
      <c r="F7" s="160"/>
      <c r="G7" s="160"/>
      <c r="H7" s="160"/>
    </row>
    <row r="8" spans="1:8" ht="17.25" thickBot="1" x14ac:dyDescent="0.3">
      <c r="A8" s="161" t="s">
        <v>1</v>
      </c>
      <c r="B8" s="162"/>
      <c r="C8" s="162"/>
      <c r="D8" s="162"/>
      <c r="E8" s="162"/>
      <c r="F8" s="162"/>
      <c r="G8" s="162"/>
      <c r="H8" s="163"/>
    </row>
    <row r="9" spans="1:8" ht="15.75" thickBot="1" x14ac:dyDescent="0.3">
      <c r="A9" s="32"/>
      <c r="B9" s="32"/>
      <c r="C9" s="32"/>
      <c r="D9" s="32"/>
      <c r="E9" s="32"/>
      <c r="F9" s="32"/>
      <c r="G9" s="32"/>
      <c r="H9" s="32"/>
    </row>
    <row r="10" spans="1:8" ht="39" thickBot="1" x14ac:dyDescent="0.3">
      <c r="A10" s="166" t="s">
        <v>2</v>
      </c>
      <c r="B10" s="28"/>
      <c r="C10" s="29"/>
      <c r="D10" s="29"/>
      <c r="E10" s="29"/>
      <c r="F10" s="29"/>
      <c r="G10" s="29"/>
      <c r="H10" s="30"/>
    </row>
    <row r="11" spans="1:8" ht="15.75" thickBot="1" x14ac:dyDescent="0.3">
      <c r="A11" s="167" t="s">
        <v>3</v>
      </c>
      <c r="B11" s="31"/>
      <c r="C11" s="32"/>
      <c r="D11" s="32"/>
      <c r="E11" s="32"/>
      <c r="F11" s="32"/>
      <c r="G11" s="32"/>
      <c r="H11" s="33"/>
    </row>
    <row r="12" spans="1:8" ht="15.75" thickBot="1" x14ac:dyDescent="0.3">
      <c r="A12" s="168" t="s">
        <v>3</v>
      </c>
      <c r="B12" s="28"/>
      <c r="C12" s="29"/>
      <c r="D12" s="29"/>
      <c r="E12" s="29"/>
      <c r="F12" s="29"/>
      <c r="G12" s="29"/>
      <c r="H12" s="30"/>
    </row>
    <row r="13" spans="1:8" s="158" customFormat="1" x14ac:dyDescent="0.25">
      <c r="A13" s="34"/>
      <c r="B13" s="34"/>
      <c r="C13" s="34"/>
      <c r="D13" s="34"/>
      <c r="E13" s="34"/>
      <c r="F13" s="34"/>
      <c r="G13" s="34"/>
      <c r="H13" s="34"/>
    </row>
    <row r="14" spans="1:8" s="158" customFormat="1" ht="18" x14ac:dyDescent="0.25">
      <c r="A14" s="159" t="s">
        <v>4</v>
      </c>
      <c r="B14" s="159"/>
      <c r="C14" s="159"/>
      <c r="D14" s="159"/>
      <c r="E14" s="159"/>
      <c r="F14" s="159"/>
      <c r="G14" s="159"/>
      <c r="H14" s="159"/>
    </row>
    <row r="15" spans="1:8" s="158" customFormat="1" ht="15.75" thickBot="1" x14ac:dyDescent="0.3">
      <c r="A15" s="27"/>
      <c r="B15" s="27"/>
      <c r="C15" s="27"/>
      <c r="D15" s="27"/>
      <c r="E15" s="27"/>
      <c r="F15" s="27"/>
      <c r="G15" s="27"/>
      <c r="H15" s="27"/>
    </row>
    <row r="16" spans="1:8" ht="248.1" customHeight="1" thickBot="1" x14ac:dyDescent="0.3">
      <c r="A16" s="40" t="s">
        <v>566</v>
      </c>
      <c r="B16" s="41"/>
      <c r="C16" s="41"/>
      <c r="D16" s="41"/>
      <c r="E16" s="41"/>
      <c r="F16" s="41"/>
      <c r="G16" s="41"/>
      <c r="H16" s="42"/>
    </row>
    <row r="17" spans="1:8" s="158" customFormat="1" ht="17.25" thickBot="1" x14ac:dyDescent="0.3">
      <c r="A17" s="169"/>
      <c r="B17" s="170"/>
      <c r="C17" s="170"/>
      <c r="D17" s="170"/>
      <c r="E17" s="170"/>
      <c r="F17" s="170"/>
      <c r="G17" s="170"/>
      <c r="H17" s="171"/>
    </row>
    <row r="18" spans="1:8" s="158" customFormat="1" x14ac:dyDescent="0.25">
      <c r="A18" s="43" t="s">
        <v>42</v>
      </c>
      <c r="B18" s="44" t="s">
        <v>5</v>
      </c>
      <c r="C18" s="45"/>
      <c r="D18" s="45"/>
      <c r="E18" s="46"/>
      <c r="F18" s="47" t="s">
        <v>29</v>
      </c>
      <c r="G18" s="172" t="s">
        <v>6</v>
      </c>
      <c r="H18" s="173" t="s">
        <v>7</v>
      </c>
    </row>
    <row r="19" spans="1:8" ht="15" customHeight="1" thickBot="1" x14ac:dyDescent="0.3">
      <c r="A19" s="48"/>
      <c r="B19" s="49"/>
      <c r="C19" s="50"/>
      <c r="D19" s="50"/>
      <c r="E19" s="51"/>
      <c r="F19" s="52"/>
      <c r="G19" s="174"/>
      <c r="H19" s="175"/>
    </row>
    <row r="20" spans="1:8" ht="33.950000000000003" customHeight="1" x14ac:dyDescent="0.25">
      <c r="A20" s="53" t="s">
        <v>43</v>
      </c>
      <c r="B20" s="54" t="s">
        <v>8</v>
      </c>
      <c r="C20" s="55"/>
      <c r="D20" s="55"/>
      <c r="E20" s="56"/>
      <c r="F20" s="57">
        <f>+F21+F22+F27+F48+F57+F62+F66+F94+F100+F108+F110+F136+F92</f>
        <v>188</v>
      </c>
      <c r="G20" s="176">
        <f>+G21+G22+G27+G48+G57+G62+G66+G94+G100+G108+G110+G136+G92</f>
        <v>0</v>
      </c>
      <c r="H20" s="177"/>
    </row>
    <row r="21" spans="1:8" ht="201.95" customHeight="1" x14ac:dyDescent="0.25">
      <c r="A21" s="58" t="s">
        <v>44</v>
      </c>
      <c r="B21" s="59" t="s">
        <v>45</v>
      </c>
      <c r="C21" s="60"/>
      <c r="D21" s="60"/>
      <c r="E21" s="61"/>
      <c r="F21" s="62">
        <v>1</v>
      </c>
      <c r="G21" s="5"/>
      <c r="H21" s="13"/>
    </row>
    <row r="22" spans="1:8" ht="33" x14ac:dyDescent="0.25">
      <c r="A22" s="63" t="s">
        <v>46</v>
      </c>
      <c r="B22" s="64" t="s">
        <v>9</v>
      </c>
      <c r="C22" s="65"/>
      <c r="D22" s="65"/>
      <c r="E22" s="66"/>
      <c r="F22" s="67">
        <f>SUM(F23:F26)</f>
        <v>4</v>
      </c>
      <c r="G22" s="178">
        <f>SUM(G23:G26)</f>
        <v>0</v>
      </c>
      <c r="H22" s="179"/>
    </row>
    <row r="23" spans="1:8" ht="42.95" customHeight="1" x14ac:dyDescent="0.25">
      <c r="A23" s="58" t="s">
        <v>47</v>
      </c>
      <c r="B23" s="59" t="s">
        <v>48</v>
      </c>
      <c r="C23" s="60"/>
      <c r="D23" s="60"/>
      <c r="E23" s="61"/>
      <c r="F23" s="62">
        <v>1</v>
      </c>
      <c r="G23" s="5"/>
      <c r="H23" s="14"/>
    </row>
    <row r="24" spans="1:8" ht="48.95" customHeight="1" x14ac:dyDescent="0.25">
      <c r="A24" s="58" t="s">
        <v>49</v>
      </c>
      <c r="B24" s="59" t="s">
        <v>50</v>
      </c>
      <c r="C24" s="60"/>
      <c r="D24" s="60"/>
      <c r="E24" s="61"/>
      <c r="F24" s="62">
        <v>1</v>
      </c>
      <c r="G24" s="5"/>
      <c r="H24" s="14"/>
    </row>
    <row r="25" spans="1:8" ht="98.1" customHeight="1" x14ac:dyDescent="0.25">
      <c r="A25" s="58" t="s">
        <v>51</v>
      </c>
      <c r="B25" s="59" t="s">
        <v>52</v>
      </c>
      <c r="C25" s="60"/>
      <c r="D25" s="60"/>
      <c r="E25" s="61"/>
      <c r="F25" s="62">
        <v>1</v>
      </c>
      <c r="G25" s="5"/>
      <c r="H25" s="15"/>
    </row>
    <row r="26" spans="1:8" ht="35.1" customHeight="1" x14ac:dyDescent="0.25">
      <c r="A26" s="58" t="s">
        <v>53</v>
      </c>
      <c r="B26" s="59" t="s">
        <v>54</v>
      </c>
      <c r="C26" s="60"/>
      <c r="D26" s="60"/>
      <c r="E26" s="61"/>
      <c r="F26" s="62">
        <v>1</v>
      </c>
      <c r="G26" s="5"/>
      <c r="H26" s="14"/>
    </row>
    <row r="27" spans="1:8" ht="35.1" customHeight="1" x14ac:dyDescent="0.25">
      <c r="A27" s="63" t="s">
        <v>55</v>
      </c>
      <c r="B27" s="64" t="s">
        <v>10</v>
      </c>
      <c r="C27" s="65"/>
      <c r="D27" s="65"/>
      <c r="E27" s="66"/>
      <c r="F27" s="67">
        <f>SUM(F28:F47)</f>
        <v>20</v>
      </c>
      <c r="G27" s="178">
        <f>SUM(G28:G47)</f>
        <v>0</v>
      </c>
      <c r="H27" s="179"/>
    </row>
    <row r="28" spans="1:8" ht="42" customHeight="1" x14ac:dyDescent="0.25">
      <c r="A28" s="58" t="s">
        <v>56</v>
      </c>
      <c r="B28" s="59" t="s">
        <v>57</v>
      </c>
      <c r="C28" s="60"/>
      <c r="D28" s="60"/>
      <c r="E28" s="61"/>
      <c r="F28" s="62">
        <v>1</v>
      </c>
      <c r="G28" s="5"/>
      <c r="H28" s="13"/>
    </row>
    <row r="29" spans="1:8" ht="15.75" x14ac:dyDescent="0.25">
      <c r="A29" s="58" t="s">
        <v>58</v>
      </c>
      <c r="B29" s="59" t="s">
        <v>59</v>
      </c>
      <c r="C29" s="60"/>
      <c r="D29" s="60"/>
      <c r="E29" s="61"/>
      <c r="F29" s="62">
        <v>1</v>
      </c>
      <c r="G29" s="5"/>
      <c r="H29" s="13"/>
    </row>
    <row r="30" spans="1:8" ht="35.1" customHeight="1" x14ac:dyDescent="0.25">
      <c r="A30" s="58" t="s">
        <v>60</v>
      </c>
      <c r="B30" s="59" t="s">
        <v>61</v>
      </c>
      <c r="C30" s="60"/>
      <c r="D30" s="60"/>
      <c r="E30" s="61"/>
      <c r="F30" s="62">
        <v>1</v>
      </c>
      <c r="G30" s="5"/>
      <c r="H30" s="13"/>
    </row>
    <row r="31" spans="1:8" ht="56.1" customHeight="1" x14ac:dyDescent="0.25">
      <c r="A31" s="58" t="s">
        <v>62</v>
      </c>
      <c r="B31" s="59" t="s">
        <v>63</v>
      </c>
      <c r="C31" s="60"/>
      <c r="D31" s="60"/>
      <c r="E31" s="61"/>
      <c r="F31" s="62">
        <v>1</v>
      </c>
      <c r="G31" s="5"/>
      <c r="H31" s="13"/>
    </row>
    <row r="32" spans="1:8" ht="35.1" customHeight="1" x14ac:dyDescent="0.25">
      <c r="A32" s="58" t="s">
        <v>64</v>
      </c>
      <c r="B32" s="59" t="s">
        <v>65</v>
      </c>
      <c r="C32" s="60"/>
      <c r="D32" s="60"/>
      <c r="E32" s="61"/>
      <c r="F32" s="62">
        <v>1</v>
      </c>
      <c r="G32" s="5"/>
      <c r="H32" s="13"/>
    </row>
    <row r="33" spans="1:8" ht="35.1" customHeight="1" x14ac:dyDescent="0.25">
      <c r="A33" s="58" t="s">
        <v>66</v>
      </c>
      <c r="B33" s="59" t="s">
        <v>67</v>
      </c>
      <c r="C33" s="60"/>
      <c r="D33" s="60"/>
      <c r="E33" s="61"/>
      <c r="F33" s="62">
        <v>1</v>
      </c>
      <c r="G33" s="5"/>
      <c r="H33" s="13"/>
    </row>
    <row r="34" spans="1:8" ht="15.75" x14ac:dyDescent="0.25">
      <c r="A34" s="58" t="s">
        <v>68</v>
      </c>
      <c r="B34" s="59" t="s">
        <v>69</v>
      </c>
      <c r="C34" s="60"/>
      <c r="D34" s="60"/>
      <c r="E34" s="61"/>
      <c r="F34" s="62">
        <v>1</v>
      </c>
      <c r="G34" s="5"/>
      <c r="H34" s="13"/>
    </row>
    <row r="35" spans="1:8" ht="35.1" customHeight="1" x14ac:dyDescent="0.25">
      <c r="A35" s="58" t="s">
        <v>70</v>
      </c>
      <c r="B35" s="59" t="s">
        <v>71</v>
      </c>
      <c r="C35" s="60"/>
      <c r="D35" s="60"/>
      <c r="E35" s="61"/>
      <c r="F35" s="62">
        <v>1</v>
      </c>
      <c r="G35" s="5"/>
      <c r="H35" s="13"/>
    </row>
    <row r="36" spans="1:8" ht="45" customHeight="1" x14ac:dyDescent="0.25">
      <c r="A36" s="58" t="s">
        <v>72</v>
      </c>
      <c r="B36" s="59" t="s">
        <v>73</v>
      </c>
      <c r="C36" s="60"/>
      <c r="D36" s="60"/>
      <c r="E36" s="61"/>
      <c r="F36" s="62">
        <v>1</v>
      </c>
      <c r="G36" s="5"/>
      <c r="H36" s="13"/>
    </row>
    <row r="37" spans="1:8" ht="35.1" customHeight="1" x14ac:dyDescent="0.25">
      <c r="A37" s="58" t="s">
        <v>74</v>
      </c>
      <c r="B37" s="59" t="s">
        <v>75</v>
      </c>
      <c r="C37" s="60"/>
      <c r="D37" s="60"/>
      <c r="E37" s="61"/>
      <c r="F37" s="62">
        <v>1</v>
      </c>
      <c r="G37" s="5"/>
      <c r="H37" s="13"/>
    </row>
    <row r="38" spans="1:8" ht="66.95" customHeight="1" x14ac:dyDescent="0.25">
      <c r="A38" s="58" t="s">
        <v>76</v>
      </c>
      <c r="B38" s="59" t="s">
        <v>77</v>
      </c>
      <c r="C38" s="60"/>
      <c r="D38" s="60"/>
      <c r="E38" s="61"/>
      <c r="F38" s="62">
        <v>1</v>
      </c>
      <c r="G38" s="5"/>
      <c r="H38" s="13"/>
    </row>
    <row r="39" spans="1:8" ht="35.1" customHeight="1" x14ac:dyDescent="0.25">
      <c r="A39" s="58" t="s">
        <v>78</v>
      </c>
      <c r="B39" s="59" t="s">
        <v>79</v>
      </c>
      <c r="C39" s="60"/>
      <c r="D39" s="60"/>
      <c r="E39" s="61"/>
      <c r="F39" s="62">
        <v>1</v>
      </c>
      <c r="G39" s="5"/>
      <c r="H39" s="13"/>
    </row>
    <row r="40" spans="1:8" ht="35.1" customHeight="1" x14ac:dyDescent="0.25">
      <c r="A40" s="58" t="s">
        <v>80</v>
      </c>
      <c r="B40" s="59" t="s">
        <v>81</v>
      </c>
      <c r="C40" s="60"/>
      <c r="D40" s="60"/>
      <c r="E40" s="61"/>
      <c r="F40" s="62">
        <v>1</v>
      </c>
      <c r="G40" s="5"/>
      <c r="H40" s="13"/>
    </row>
    <row r="41" spans="1:8" ht="47.1" customHeight="1" x14ac:dyDescent="0.25">
      <c r="A41" s="58" t="s">
        <v>82</v>
      </c>
      <c r="B41" s="59" t="s">
        <v>83</v>
      </c>
      <c r="C41" s="60"/>
      <c r="D41" s="60"/>
      <c r="E41" s="61"/>
      <c r="F41" s="62">
        <v>1</v>
      </c>
      <c r="G41" s="5"/>
      <c r="H41" s="13"/>
    </row>
    <row r="42" spans="1:8" ht="35.1" customHeight="1" x14ac:dyDescent="0.25">
      <c r="A42" s="58" t="s">
        <v>84</v>
      </c>
      <c r="B42" s="59" t="s">
        <v>85</v>
      </c>
      <c r="C42" s="60"/>
      <c r="D42" s="60"/>
      <c r="E42" s="61"/>
      <c r="F42" s="62">
        <v>1</v>
      </c>
      <c r="G42" s="5"/>
      <c r="H42" s="13"/>
    </row>
    <row r="43" spans="1:8" ht="35.1" customHeight="1" x14ac:dyDescent="0.25">
      <c r="A43" s="58" t="s">
        <v>86</v>
      </c>
      <c r="B43" s="59" t="s">
        <v>87</v>
      </c>
      <c r="C43" s="60"/>
      <c r="D43" s="60"/>
      <c r="E43" s="61"/>
      <c r="F43" s="62">
        <v>1</v>
      </c>
      <c r="G43" s="5"/>
      <c r="H43" s="13"/>
    </row>
    <row r="44" spans="1:8" ht="35.1" customHeight="1" x14ac:dyDescent="0.25">
      <c r="A44" s="58" t="s">
        <v>88</v>
      </c>
      <c r="B44" s="59" t="s">
        <v>89</v>
      </c>
      <c r="C44" s="60"/>
      <c r="D44" s="60"/>
      <c r="E44" s="61"/>
      <c r="F44" s="62">
        <v>1</v>
      </c>
      <c r="G44" s="5"/>
      <c r="H44" s="13"/>
    </row>
    <row r="45" spans="1:8" ht="35.1" customHeight="1" x14ac:dyDescent="0.25">
      <c r="A45" s="58" t="s">
        <v>90</v>
      </c>
      <c r="B45" s="59" t="s">
        <v>91</v>
      </c>
      <c r="C45" s="60"/>
      <c r="D45" s="60"/>
      <c r="E45" s="61"/>
      <c r="F45" s="62">
        <v>1</v>
      </c>
      <c r="G45" s="5"/>
      <c r="H45" s="13"/>
    </row>
    <row r="46" spans="1:8" ht="39" customHeight="1" x14ac:dyDescent="0.25">
      <c r="A46" s="58" t="s">
        <v>92</v>
      </c>
      <c r="B46" s="59" t="s">
        <v>93</v>
      </c>
      <c r="C46" s="60"/>
      <c r="D46" s="60"/>
      <c r="E46" s="61"/>
      <c r="F46" s="62">
        <v>1</v>
      </c>
      <c r="G46" s="5"/>
      <c r="H46" s="13"/>
    </row>
    <row r="47" spans="1:8" ht="35.1" customHeight="1" x14ac:dyDescent="0.25">
      <c r="A47" s="58" t="s">
        <v>94</v>
      </c>
      <c r="B47" s="59" t="s">
        <v>95</v>
      </c>
      <c r="C47" s="60"/>
      <c r="D47" s="60"/>
      <c r="E47" s="61"/>
      <c r="F47" s="62">
        <v>1</v>
      </c>
      <c r="G47" s="5"/>
      <c r="H47" s="13"/>
    </row>
    <row r="48" spans="1:8" ht="35.1" customHeight="1" x14ac:dyDescent="0.25">
      <c r="A48" s="63" t="s">
        <v>96</v>
      </c>
      <c r="B48" s="64" t="s">
        <v>33</v>
      </c>
      <c r="C48" s="65"/>
      <c r="D48" s="65"/>
      <c r="E48" s="66"/>
      <c r="F48" s="67">
        <f>SUM(F49:F56)</f>
        <v>8</v>
      </c>
      <c r="G48" s="178">
        <f>SUM(G49:G56)</f>
        <v>0</v>
      </c>
      <c r="H48" s="179"/>
    </row>
    <row r="49" spans="1:8" ht="35.1" customHeight="1" x14ac:dyDescent="0.25">
      <c r="A49" s="58" t="s">
        <v>97</v>
      </c>
      <c r="B49" s="59" t="s">
        <v>98</v>
      </c>
      <c r="C49" s="60"/>
      <c r="D49" s="60"/>
      <c r="E49" s="61"/>
      <c r="F49" s="62">
        <v>1</v>
      </c>
      <c r="G49" s="5"/>
      <c r="H49" s="13"/>
    </row>
    <row r="50" spans="1:8" ht="15.75" x14ac:dyDescent="0.25">
      <c r="A50" s="58" t="s">
        <v>99</v>
      </c>
      <c r="B50" s="59" t="s">
        <v>100</v>
      </c>
      <c r="C50" s="60"/>
      <c r="D50" s="60"/>
      <c r="E50" s="61"/>
      <c r="F50" s="62">
        <v>1</v>
      </c>
      <c r="G50" s="5"/>
      <c r="H50" s="13"/>
    </row>
    <row r="51" spans="1:8" ht="15.75" x14ac:dyDescent="0.25">
      <c r="A51" s="58" t="s">
        <v>101</v>
      </c>
      <c r="B51" s="59" t="s">
        <v>102</v>
      </c>
      <c r="C51" s="60"/>
      <c r="D51" s="60"/>
      <c r="E51" s="61"/>
      <c r="F51" s="62">
        <v>1</v>
      </c>
      <c r="G51" s="5"/>
      <c r="H51" s="13"/>
    </row>
    <row r="52" spans="1:8" ht="35.1" customHeight="1" x14ac:dyDescent="0.25">
      <c r="A52" s="58" t="s">
        <v>103</v>
      </c>
      <c r="B52" s="59" t="s">
        <v>104</v>
      </c>
      <c r="C52" s="60"/>
      <c r="D52" s="60"/>
      <c r="E52" s="61"/>
      <c r="F52" s="62">
        <v>1</v>
      </c>
      <c r="G52" s="5"/>
      <c r="H52" s="13"/>
    </row>
    <row r="53" spans="1:8" ht="35.1" customHeight="1" x14ac:dyDescent="0.25">
      <c r="A53" s="58" t="s">
        <v>105</v>
      </c>
      <c r="B53" s="59" t="s">
        <v>106</v>
      </c>
      <c r="C53" s="60"/>
      <c r="D53" s="60"/>
      <c r="E53" s="61"/>
      <c r="F53" s="62">
        <v>1</v>
      </c>
      <c r="G53" s="5"/>
      <c r="H53" s="13"/>
    </row>
    <row r="54" spans="1:8" ht="42" customHeight="1" x14ac:dyDescent="0.25">
      <c r="A54" s="58" t="s">
        <v>107</v>
      </c>
      <c r="B54" s="59" t="s">
        <v>108</v>
      </c>
      <c r="C54" s="60"/>
      <c r="D54" s="60"/>
      <c r="E54" s="61"/>
      <c r="F54" s="62">
        <v>1</v>
      </c>
      <c r="G54" s="5"/>
      <c r="H54" s="13"/>
    </row>
    <row r="55" spans="1:8" ht="35.1" customHeight="1" x14ac:dyDescent="0.25">
      <c r="A55" s="58" t="s">
        <v>109</v>
      </c>
      <c r="B55" s="59" t="s">
        <v>110</v>
      </c>
      <c r="C55" s="60"/>
      <c r="D55" s="60"/>
      <c r="E55" s="61"/>
      <c r="F55" s="62">
        <v>1</v>
      </c>
      <c r="G55" s="5"/>
      <c r="H55" s="13"/>
    </row>
    <row r="56" spans="1:8" ht="35.1" customHeight="1" x14ac:dyDescent="0.25">
      <c r="A56" s="58" t="s">
        <v>111</v>
      </c>
      <c r="B56" s="59" t="s">
        <v>112</v>
      </c>
      <c r="C56" s="60"/>
      <c r="D56" s="60"/>
      <c r="E56" s="61"/>
      <c r="F56" s="62">
        <v>1</v>
      </c>
      <c r="G56" s="5"/>
      <c r="H56" s="13"/>
    </row>
    <row r="57" spans="1:8" ht="35.1" customHeight="1" x14ac:dyDescent="0.25">
      <c r="A57" s="63" t="s">
        <v>113</v>
      </c>
      <c r="B57" s="64" t="s">
        <v>114</v>
      </c>
      <c r="C57" s="65"/>
      <c r="D57" s="65"/>
      <c r="E57" s="66"/>
      <c r="F57" s="67">
        <f>SUM(F58:F61)</f>
        <v>4</v>
      </c>
      <c r="G57" s="178">
        <f>SUM(G58:G61)</f>
        <v>0</v>
      </c>
      <c r="H57" s="179"/>
    </row>
    <row r="58" spans="1:8" ht="35.1" customHeight="1" x14ac:dyDescent="0.25">
      <c r="A58" s="58" t="s">
        <v>115</v>
      </c>
      <c r="B58" s="59" t="s">
        <v>116</v>
      </c>
      <c r="C58" s="60"/>
      <c r="D58" s="60"/>
      <c r="E58" s="61"/>
      <c r="F58" s="62">
        <v>1</v>
      </c>
      <c r="G58" s="5"/>
      <c r="H58" s="13"/>
    </row>
    <row r="59" spans="1:8" ht="15.75" x14ac:dyDescent="0.25">
      <c r="A59" s="58" t="s">
        <v>117</v>
      </c>
      <c r="B59" s="59" t="s">
        <v>118</v>
      </c>
      <c r="C59" s="60"/>
      <c r="D59" s="60"/>
      <c r="E59" s="61"/>
      <c r="F59" s="62">
        <v>1</v>
      </c>
      <c r="G59" s="5"/>
      <c r="H59" s="13"/>
    </row>
    <row r="60" spans="1:8" ht="35.1" customHeight="1" x14ac:dyDescent="0.25">
      <c r="A60" s="58" t="s">
        <v>119</v>
      </c>
      <c r="B60" s="59" t="s">
        <v>120</v>
      </c>
      <c r="C60" s="60"/>
      <c r="D60" s="60"/>
      <c r="E60" s="61"/>
      <c r="F60" s="62">
        <v>1</v>
      </c>
      <c r="G60" s="5"/>
      <c r="H60" s="13"/>
    </row>
    <row r="61" spans="1:8" ht="35.1" customHeight="1" x14ac:dyDescent="0.25">
      <c r="A61" s="58" t="s">
        <v>121</v>
      </c>
      <c r="B61" s="59" t="s">
        <v>122</v>
      </c>
      <c r="C61" s="60"/>
      <c r="D61" s="60"/>
      <c r="E61" s="61"/>
      <c r="F61" s="62">
        <v>1</v>
      </c>
      <c r="G61" s="5"/>
      <c r="H61" s="13"/>
    </row>
    <row r="62" spans="1:8" ht="35.1" customHeight="1" x14ac:dyDescent="0.25">
      <c r="A62" s="63" t="s">
        <v>123</v>
      </c>
      <c r="B62" s="64" t="s">
        <v>124</v>
      </c>
      <c r="C62" s="65"/>
      <c r="D62" s="65"/>
      <c r="E62" s="66"/>
      <c r="F62" s="67">
        <f>SUM(F63:F65)</f>
        <v>3</v>
      </c>
      <c r="G62" s="178">
        <f>SUM(G63:G65)</f>
        <v>0</v>
      </c>
      <c r="H62" s="179"/>
    </row>
    <row r="63" spans="1:8" ht="15.75" x14ac:dyDescent="0.25">
      <c r="A63" s="58" t="s">
        <v>125</v>
      </c>
      <c r="B63" s="59" t="s">
        <v>11</v>
      </c>
      <c r="C63" s="60"/>
      <c r="D63" s="60"/>
      <c r="E63" s="61"/>
      <c r="F63" s="62">
        <v>1</v>
      </c>
      <c r="G63" s="5"/>
      <c r="H63" s="13"/>
    </row>
    <row r="64" spans="1:8" ht="78.95" customHeight="1" x14ac:dyDescent="0.25">
      <c r="A64" s="58" t="s">
        <v>126</v>
      </c>
      <c r="B64" s="59" t="s">
        <v>127</v>
      </c>
      <c r="C64" s="60"/>
      <c r="D64" s="60"/>
      <c r="E64" s="61"/>
      <c r="F64" s="62">
        <v>1</v>
      </c>
      <c r="G64" s="5"/>
      <c r="H64" s="13"/>
    </row>
    <row r="65" spans="1:8" ht="35.1" customHeight="1" x14ac:dyDescent="0.25">
      <c r="A65" s="58" t="s">
        <v>128</v>
      </c>
      <c r="B65" s="59" t="s">
        <v>34</v>
      </c>
      <c r="C65" s="60"/>
      <c r="D65" s="60"/>
      <c r="E65" s="61"/>
      <c r="F65" s="62">
        <v>1</v>
      </c>
      <c r="G65" s="5"/>
      <c r="H65" s="13"/>
    </row>
    <row r="66" spans="1:8" ht="33" x14ac:dyDescent="0.25">
      <c r="A66" s="63" t="s">
        <v>129</v>
      </c>
      <c r="B66" s="64" t="s">
        <v>35</v>
      </c>
      <c r="C66" s="65"/>
      <c r="D66" s="65"/>
      <c r="E66" s="66"/>
      <c r="F66" s="67">
        <f>SUM(F87+F83+F67)</f>
        <v>22</v>
      </c>
      <c r="G66" s="178">
        <f>SUM(G87+G83+G67)</f>
        <v>0</v>
      </c>
      <c r="H66" s="179"/>
    </row>
    <row r="67" spans="1:8" ht="18.95" customHeight="1" x14ac:dyDescent="0.25">
      <c r="A67" s="68" t="s">
        <v>130</v>
      </c>
      <c r="B67" s="69" t="s">
        <v>131</v>
      </c>
      <c r="C67" s="70"/>
      <c r="D67" s="70"/>
      <c r="E67" s="71"/>
      <c r="F67" s="67">
        <f>SUM(F68:F82)</f>
        <v>15</v>
      </c>
      <c r="G67" s="178">
        <f>SUM(G68:G82)</f>
        <v>0</v>
      </c>
      <c r="H67" s="179"/>
    </row>
    <row r="68" spans="1:8" ht="15.75" x14ac:dyDescent="0.25">
      <c r="A68" s="58" t="s">
        <v>132</v>
      </c>
      <c r="B68" s="59" t="s">
        <v>133</v>
      </c>
      <c r="C68" s="60"/>
      <c r="D68" s="60"/>
      <c r="E68" s="61"/>
      <c r="F68" s="62">
        <v>1</v>
      </c>
      <c r="G68" s="5"/>
      <c r="H68" s="13"/>
    </row>
    <row r="69" spans="1:8" ht="15.75" x14ac:dyDescent="0.25">
      <c r="A69" s="58" t="s">
        <v>134</v>
      </c>
      <c r="B69" s="59" t="s">
        <v>12</v>
      </c>
      <c r="C69" s="60"/>
      <c r="D69" s="60"/>
      <c r="E69" s="61"/>
      <c r="F69" s="62">
        <v>1</v>
      </c>
      <c r="G69" s="5"/>
      <c r="H69" s="13"/>
    </row>
    <row r="70" spans="1:8" ht="15.75" x14ac:dyDescent="0.25">
      <c r="A70" s="58" t="s">
        <v>135</v>
      </c>
      <c r="B70" s="59" t="s">
        <v>136</v>
      </c>
      <c r="C70" s="60"/>
      <c r="D70" s="60"/>
      <c r="E70" s="61"/>
      <c r="F70" s="62">
        <v>1</v>
      </c>
      <c r="G70" s="5"/>
      <c r="H70" s="13"/>
    </row>
    <row r="71" spans="1:8" ht="15.75" x14ac:dyDescent="0.25">
      <c r="A71" s="58" t="s">
        <v>137</v>
      </c>
      <c r="B71" s="59" t="s">
        <v>13</v>
      </c>
      <c r="C71" s="60"/>
      <c r="D71" s="60"/>
      <c r="E71" s="61"/>
      <c r="F71" s="62">
        <v>1</v>
      </c>
      <c r="G71" s="5"/>
      <c r="H71" s="13"/>
    </row>
    <row r="72" spans="1:8" ht="15.75" x14ac:dyDescent="0.25">
      <c r="A72" s="58" t="s">
        <v>138</v>
      </c>
      <c r="B72" s="59" t="s">
        <v>139</v>
      </c>
      <c r="C72" s="60"/>
      <c r="D72" s="60"/>
      <c r="E72" s="61"/>
      <c r="F72" s="62">
        <v>1</v>
      </c>
      <c r="G72" s="5"/>
      <c r="H72" s="13"/>
    </row>
    <row r="73" spans="1:8" ht="15.75" x14ac:dyDescent="0.25">
      <c r="A73" s="58" t="s">
        <v>140</v>
      </c>
      <c r="B73" s="59" t="s">
        <v>36</v>
      </c>
      <c r="C73" s="60"/>
      <c r="D73" s="60"/>
      <c r="E73" s="61"/>
      <c r="F73" s="62">
        <v>1</v>
      </c>
      <c r="G73" s="5"/>
      <c r="H73" s="13"/>
    </row>
    <row r="74" spans="1:8" ht="35.1" customHeight="1" x14ac:dyDescent="0.25">
      <c r="A74" s="58" t="s">
        <v>141</v>
      </c>
      <c r="B74" s="59" t="s">
        <v>142</v>
      </c>
      <c r="C74" s="60"/>
      <c r="D74" s="60"/>
      <c r="E74" s="61"/>
      <c r="F74" s="62">
        <v>1</v>
      </c>
      <c r="G74" s="5"/>
      <c r="H74" s="13"/>
    </row>
    <row r="75" spans="1:8" ht="35.1" customHeight="1" x14ac:dyDescent="0.25">
      <c r="A75" s="58" t="s">
        <v>143</v>
      </c>
      <c r="B75" s="59" t="s">
        <v>144</v>
      </c>
      <c r="C75" s="60"/>
      <c r="D75" s="60"/>
      <c r="E75" s="61"/>
      <c r="F75" s="62">
        <v>1</v>
      </c>
      <c r="G75" s="5"/>
      <c r="H75" s="13"/>
    </row>
    <row r="76" spans="1:8" ht="35.1" customHeight="1" x14ac:dyDescent="0.25">
      <c r="A76" s="58" t="s">
        <v>145</v>
      </c>
      <c r="B76" s="59" t="s">
        <v>146</v>
      </c>
      <c r="C76" s="60"/>
      <c r="D76" s="60"/>
      <c r="E76" s="61"/>
      <c r="F76" s="62">
        <v>1</v>
      </c>
      <c r="G76" s="5"/>
      <c r="H76" s="13"/>
    </row>
    <row r="77" spans="1:8" ht="15.75" x14ac:dyDescent="0.25">
      <c r="A77" s="58" t="s">
        <v>147</v>
      </c>
      <c r="B77" s="59" t="s">
        <v>148</v>
      </c>
      <c r="C77" s="60"/>
      <c r="D77" s="60"/>
      <c r="E77" s="61"/>
      <c r="F77" s="62">
        <v>1</v>
      </c>
      <c r="G77" s="5"/>
      <c r="H77" s="15"/>
    </row>
    <row r="78" spans="1:8" ht="35.1" customHeight="1" x14ac:dyDescent="0.25">
      <c r="A78" s="58" t="s">
        <v>149</v>
      </c>
      <c r="B78" s="59" t="s">
        <v>150</v>
      </c>
      <c r="C78" s="60"/>
      <c r="D78" s="60"/>
      <c r="E78" s="61"/>
      <c r="F78" s="62">
        <v>1</v>
      </c>
      <c r="G78" s="5"/>
      <c r="H78" s="13"/>
    </row>
    <row r="79" spans="1:8" ht="35.1" customHeight="1" x14ac:dyDescent="0.25">
      <c r="A79" s="58" t="s">
        <v>151</v>
      </c>
      <c r="B79" s="59" t="s">
        <v>152</v>
      </c>
      <c r="C79" s="60"/>
      <c r="D79" s="60"/>
      <c r="E79" s="61"/>
      <c r="F79" s="62">
        <v>1</v>
      </c>
      <c r="G79" s="5"/>
      <c r="H79" s="13"/>
    </row>
    <row r="80" spans="1:8" ht="15.75" x14ac:dyDescent="0.25">
      <c r="A80" s="58" t="s">
        <v>153</v>
      </c>
      <c r="B80" s="59" t="s">
        <v>154</v>
      </c>
      <c r="C80" s="60"/>
      <c r="D80" s="60"/>
      <c r="E80" s="61"/>
      <c r="F80" s="62">
        <v>1</v>
      </c>
      <c r="G80" s="5"/>
      <c r="H80" s="13"/>
    </row>
    <row r="81" spans="1:8" ht="15.75" x14ac:dyDescent="0.25">
      <c r="A81" s="58" t="s">
        <v>155</v>
      </c>
      <c r="B81" s="72" t="s">
        <v>156</v>
      </c>
      <c r="C81" s="73"/>
      <c r="D81" s="73"/>
      <c r="E81" s="74"/>
      <c r="F81" s="62">
        <v>1</v>
      </c>
      <c r="G81" s="5"/>
      <c r="H81" s="13"/>
    </row>
    <row r="82" spans="1:8" ht="72.95" customHeight="1" x14ac:dyDescent="0.25">
      <c r="A82" s="58" t="s">
        <v>157</v>
      </c>
      <c r="B82" s="72" t="s">
        <v>158</v>
      </c>
      <c r="C82" s="73"/>
      <c r="D82" s="73"/>
      <c r="E82" s="74"/>
      <c r="F82" s="62">
        <v>1</v>
      </c>
      <c r="G82" s="5"/>
      <c r="H82" s="13"/>
    </row>
    <row r="83" spans="1:8" ht="16.5" x14ac:dyDescent="0.25">
      <c r="A83" s="63" t="s">
        <v>159</v>
      </c>
      <c r="B83" s="75" t="s">
        <v>160</v>
      </c>
      <c r="C83" s="76"/>
      <c r="D83" s="76"/>
      <c r="E83" s="77"/>
      <c r="F83" s="67">
        <f>SUM(F84:F86)</f>
        <v>3</v>
      </c>
      <c r="G83" s="178">
        <f>SUM(G84:G86)</f>
        <v>0</v>
      </c>
      <c r="H83" s="179"/>
    </row>
    <row r="84" spans="1:8" ht="35.1" customHeight="1" x14ac:dyDescent="0.25">
      <c r="A84" s="58" t="s">
        <v>159</v>
      </c>
      <c r="B84" s="59" t="s">
        <v>161</v>
      </c>
      <c r="C84" s="60"/>
      <c r="D84" s="60"/>
      <c r="E84" s="61"/>
      <c r="F84" s="62">
        <v>1</v>
      </c>
      <c r="G84" s="5"/>
      <c r="H84" s="14"/>
    </row>
    <row r="85" spans="1:8" ht="15.75" x14ac:dyDescent="0.25">
      <c r="A85" s="58" t="s">
        <v>162</v>
      </c>
      <c r="B85" s="59" t="s">
        <v>163</v>
      </c>
      <c r="C85" s="60"/>
      <c r="D85" s="60"/>
      <c r="E85" s="61"/>
      <c r="F85" s="62">
        <v>1</v>
      </c>
      <c r="G85" s="5"/>
      <c r="H85" s="13"/>
    </row>
    <row r="86" spans="1:8" ht="77.099999999999994" customHeight="1" x14ac:dyDescent="0.25">
      <c r="A86" s="58" t="s">
        <v>164</v>
      </c>
      <c r="B86" s="59" t="s">
        <v>165</v>
      </c>
      <c r="C86" s="60"/>
      <c r="D86" s="60"/>
      <c r="E86" s="61"/>
      <c r="F86" s="62">
        <v>1</v>
      </c>
      <c r="G86" s="5"/>
      <c r="H86" s="15"/>
    </row>
    <row r="87" spans="1:8" ht="16.5" x14ac:dyDescent="0.25">
      <c r="A87" s="63" t="s">
        <v>166</v>
      </c>
      <c r="B87" s="75" t="s">
        <v>14</v>
      </c>
      <c r="C87" s="76"/>
      <c r="D87" s="76"/>
      <c r="E87" s="77"/>
      <c r="F87" s="67">
        <f>SUM(F88:F91)</f>
        <v>4</v>
      </c>
      <c r="G87" s="178">
        <f>SUM(G88:G91)</f>
        <v>0</v>
      </c>
      <c r="H87" s="179"/>
    </row>
    <row r="88" spans="1:8" ht="42.95" customHeight="1" x14ac:dyDescent="0.25">
      <c r="A88" s="58" t="s">
        <v>167</v>
      </c>
      <c r="B88" s="59" t="s">
        <v>168</v>
      </c>
      <c r="C88" s="60"/>
      <c r="D88" s="60"/>
      <c r="E88" s="61"/>
      <c r="F88" s="62">
        <v>1</v>
      </c>
      <c r="G88" s="5"/>
      <c r="H88" s="13"/>
    </row>
    <row r="89" spans="1:8" ht="35.1" customHeight="1" x14ac:dyDescent="0.25">
      <c r="A89" s="58" t="s">
        <v>169</v>
      </c>
      <c r="B89" s="72" t="s">
        <v>170</v>
      </c>
      <c r="C89" s="73"/>
      <c r="D89" s="73"/>
      <c r="E89" s="74"/>
      <c r="F89" s="62">
        <v>1</v>
      </c>
      <c r="G89" s="5"/>
      <c r="H89" s="13"/>
    </row>
    <row r="90" spans="1:8" ht="35.1" customHeight="1" x14ac:dyDescent="0.25">
      <c r="A90" s="58" t="s">
        <v>171</v>
      </c>
      <c r="B90" s="72" t="s">
        <v>172</v>
      </c>
      <c r="C90" s="73"/>
      <c r="D90" s="73"/>
      <c r="E90" s="74"/>
      <c r="F90" s="62">
        <v>1</v>
      </c>
      <c r="G90" s="5"/>
      <c r="H90" s="13"/>
    </row>
    <row r="91" spans="1:8" ht="48" customHeight="1" x14ac:dyDescent="0.25">
      <c r="A91" s="58" t="s">
        <v>173</v>
      </c>
      <c r="B91" s="72" t="s">
        <v>174</v>
      </c>
      <c r="C91" s="73"/>
      <c r="D91" s="73"/>
      <c r="E91" s="74"/>
      <c r="F91" s="62">
        <v>1</v>
      </c>
      <c r="G91" s="5"/>
      <c r="H91" s="13"/>
    </row>
    <row r="92" spans="1:8" ht="35.1" customHeight="1" x14ac:dyDescent="0.25">
      <c r="A92" s="78" t="s">
        <v>175</v>
      </c>
      <c r="B92" s="64" t="s">
        <v>176</v>
      </c>
      <c r="C92" s="65"/>
      <c r="D92" s="65"/>
      <c r="E92" s="66"/>
      <c r="F92" s="79">
        <f>SUM(F93)</f>
        <v>1</v>
      </c>
      <c r="G92" s="180">
        <f>SUM(G93)</f>
        <v>0</v>
      </c>
      <c r="H92" s="18"/>
    </row>
    <row r="93" spans="1:8" ht="107.1" customHeight="1" x14ac:dyDescent="0.25">
      <c r="A93" s="80" t="s">
        <v>177</v>
      </c>
      <c r="B93" s="81" t="s">
        <v>178</v>
      </c>
      <c r="C93" s="82"/>
      <c r="D93" s="82"/>
      <c r="E93" s="83"/>
      <c r="F93" s="84">
        <v>1</v>
      </c>
      <c r="G93" s="1"/>
      <c r="H93" s="16"/>
    </row>
    <row r="94" spans="1:8" ht="16.5" x14ac:dyDescent="0.25">
      <c r="A94" s="63" t="s">
        <v>179</v>
      </c>
      <c r="B94" s="64" t="s">
        <v>180</v>
      </c>
      <c r="C94" s="65"/>
      <c r="D94" s="65"/>
      <c r="E94" s="66"/>
      <c r="F94" s="67">
        <f>SUM(F95:F99)</f>
        <v>5</v>
      </c>
      <c r="G94" s="178">
        <f>SUM(G95:G99)</f>
        <v>0</v>
      </c>
      <c r="H94" s="179"/>
    </row>
    <row r="95" spans="1:8" ht="42.75" customHeight="1" x14ac:dyDescent="0.25">
      <c r="A95" s="58" t="s">
        <v>181</v>
      </c>
      <c r="B95" s="59" t="s">
        <v>182</v>
      </c>
      <c r="C95" s="60"/>
      <c r="D95" s="60"/>
      <c r="E95" s="61"/>
      <c r="F95" s="62">
        <v>1</v>
      </c>
      <c r="G95" s="5"/>
      <c r="H95" s="13"/>
    </row>
    <row r="96" spans="1:8" ht="72" customHeight="1" x14ac:dyDescent="0.25">
      <c r="A96" s="58" t="s">
        <v>183</v>
      </c>
      <c r="B96" s="59" t="s">
        <v>184</v>
      </c>
      <c r="C96" s="60"/>
      <c r="D96" s="60"/>
      <c r="E96" s="61"/>
      <c r="F96" s="62">
        <v>1</v>
      </c>
      <c r="G96" s="5"/>
      <c r="H96" s="13"/>
    </row>
    <row r="97" spans="1:8" ht="59.25" customHeight="1" x14ac:dyDescent="0.25">
      <c r="A97" s="58" t="s">
        <v>185</v>
      </c>
      <c r="B97" s="59" t="s">
        <v>186</v>
      </c>
      <c r="C97" s="60"/>
      <c r="D97" s="60"/>
      <c r="E97" s="61"/>
      <c r="F97" s="62">
        <v>1</v>
      </c>
      <c r="G97" s="5"/>
      <c r="H97" s="13"/>
    </row>
    <row r="98" spans="1:8" ht="57.75" customHeight="1" x14ac:dyDescent="0.25">
      <c r="A98" s="58" t="s">
        <v>187</v>
      </c>
      <c r="B98" s="59" t="s">
        <v>188</v>
      </c>
      <c r="C98" s="60"/>
      <c r="D98" s="60"/>
      <c r="E98" s="61"/>
      <c r="F98" s="62">
        <v>1</v>
      </c>
      <c r="G98" s="5"/>
      <c r="H98" s="13"/>
    </row>
    <row r="99" spans="1:8" ht="60.95" customHeight="1" x14ac:dyDescent="0.25">
      <c r="A99" s="58" t="s">
        <v>189</v>
      </c>
      <c r="B99" s="72" t="s">
        <v>190</v>
      </c>
      <c r="C99" s="73"/>
      <c r="D99" s="73"/>
      <c r="E99" s="74"/>
      <c r="F99" s="62">
        <v>1</v>
      </c>
      <c r="G99" s="5"/>
      <c r="H99" s="15"/>
    </row>
    <row r="100" spans="1:8" ht="16.5" x14ac:dyDescent="0.25">
      <c r="A100" s="63" t="s">
        <v>191</v>
      </c>
      <c r="B100" s="64" t="s">
        <v>192</v>
      </c>
      <c r="C100" s="65"/>
      <c r="D100" s="65"/>
      <c r="E100" s="66"/>
      <c r="F100" s="67">
        <f>SUM(F101:F107)</f>
        <v>7</v>
      </c>
      <c r="G100" s="178">
        <f>SUM(G101:G107)</f>
        <v>0</v>
      </c>
      <c r="H100" s="179"/>
    </row>
    <row r="101" spans="1:8" ht="60.75" customHeight="1" x14ac:dyDescent="0.25">
      <c r="A101" s="58" t="s">
        <v>191</v>
      </c>
      <c r="B101" s="59" t="s">
        <v>193</v>
      </c>
      <c r="C101" s="60"/>
      <c r="D101" s="60"/>
      <c r="E101" s="61"/>
      <c r="F101" s="62">
        <v>1</v>
      </c>
      <c r="G101" s="5"/>
      <c r="H101" s="14"/>
    </row>
    <row r="102" spans="1:8" ht="58.5" customHeight="1" x14ac:dyDescent="0.25">
      <c r="A102" s="58" t="s">
        <v>194</v>
      </c>
      <c r="B102" s="59" t="s">
        <v>195</v>
      </c>
      <c r="C102" s="60"/>
      <c r="D102" s="60"/>
      <c r="E102" s="61"/>
      <c r="F102" s="62">
        <v>1</v>
      </c>
      <c r="G102" s="5"/>
      <c r="H102" s="15"/>
    </row>
    <row r="103" spans="1:8" ht="54.75" customHeight="1" x14ac:dyDescent="0.25">
      <c r="A103" s="58" t="s">
        <v>196</v>
      </c>
      <c r="B103" s="59" t="s">
        <v>197</v>
      </c>
      <c r="C103" s="60"/>
      <c r="D103" s="60"/>
      <c r="E103" s="61"/>
      <c r="F103" s="62">
        <v>1</v>
      </c>
      <c r="G103" s="5"/>
      <c r="H103" s="13"/>
    </row>
    <row r="104" spans="1:8" ht="15.75" x14ac:dyDescent="0.25">
      <c r="A104" s="58" t="s">
        <v>198</v>
      </c>
      <c r="B104" s="59" t="s">
        <v>199</v>
      </c>
      <c r="C104" s="60"/>
      <c r="D104" s="60"/>
      <c r="E104" s="61"/>
      <c r="F104" s="62">
        <v>1</v>
      </c>
      <c r="G104" s="5"/>
      <c r="H104" s="13"/>
    </row>
    <row r="105" spans="1:8" ht="15.75" x14ac:dyDescent="0.25">
      <c r="A105" s="58" t="s">
        <v>200</v>
      </c>
      <c r="B105" s="59" t="s">
        <v>201</v>
      </c>
      <c r="C105" s="60"/>
      <c r="D105" s="60"/>
      <c r="E105" s="61"/>
      <c r="F105" s="62">
        <v>1</v>
      </c>
      <c r="G105" s="5"/>
      <c r="H105" s="13"/>
    </row>
    <row r="106" spans="1:8" ht="35.1" customHeight="1" x14ac:dyDescent="0.25">
      <c r="A106" s="58" t="s">
        <v>202</v>
      </c>
      <c r="B106" s="72" t="s">
        <v>203</v>
      </c>
      <c r="C106" s="73"/>
      <c r="D106" s="73"/>
      <c r="E106" s="74"/>
      <c r="F106" s="62">
        <v>1</v>
      </c>
      <c r="G106" s="5"/>
      <c r="H106" s="13"/>
    </row>
    <row r="107" spans="1:8" ht="63.95" customHeight="1" x14ac:dyDescent="0.25">
      <c r="A107" s="58" t="s">
        <v>204</v>
      </c>
      <c r="B107" s="59" t="s">
        <v>205</v>
      </c>
      <c r="C107" s="60"/>
      <c r="D107" s="60"/>
      <c r="E107" s="61"/>
      <c r="F107" s="62">
        <v>1</v>
      </c>
      <c r="G107" s="5"/>
      <c r="H107" s="13"/>
    </row>
    <row r="108" spans="1:8" ht="15.75" x14ac:dyDescent="0.25">
      <c r="A108" s="85" t="s">
        <v>206</v>
      </c>
      <c r="B108" s="64" t="s">
        <v>207</v>
      </c>
      <c r="C108" s="65"/>
      <c r="D108" s="65"/>
      <c r="E108" s="66"/>
      <c r="F108" s="67">
        <f>SUM(F109)</f>
        <v>1</v>
      </c>
      <c r="G108" s="178">
        <f>SUM(G109)</f>
        <v>0</v>
      </c>
      <c r="H108" s="181"/>
    </row>
    <row r="109" spans="1:8" ht="17.100000000000001" customHeight="1" x14ac:dyDescent="0.25">
      <c r="A109" s="86" t="s">
        <v>208</v>
      </c>
      <c r="B109" s="87" t="s">
        <v>209</v>
      </c>
      <c r="C109" s="88"/>
      <c r="D109" s="88"/>
      <c r="E109" s="89"/>
      <c r="F109" s="84">
        <v>1</v>
      </c>
      <c r="G109" s="1"/>
      <c r="H109" s="4"/>
    </row>
    <row r="110" spans="1:8" ht="35.25" customHeight="1" x14ac:dyDescent="0.25">
      <c r="A110" s="85" t="s">
        <v>210</v>
      </c>
      <c r="B110" s="64" t="s">
        <v>211</v>
      </c>
      <c r="C110" s="65"/>
      <c r="D110" s="65"/>
      <c r="E110" s="66"/>
      <c r="F110" s="67">
        <f>SUM(F111+F114+F113+F112)</f>
        <v>24</v>
      </c>
      <c r="G110" s="178">
        <f>SUM(G111+G114+G113+G112)</f>
        <v>0</v>
      </c>
      <c r="H110" s="182"/>
    </row>
    <row r="111" spans="1:8" ht="45" customHeight="1" x14ac:dyDescent="0.25">
      <c r="A111" s="86" t="s">
        <v>212</v>
      </c>
      <c r="B111" s="81" t="s">
        <v>213</v>
      </c>
      <c r="C111" s="82"/>
      <c r="D111" s="82"/>
      <c r="E111" s="83"/>
      <c r="F111" s="84">
        <v>1</v>
      </c>
      <c r="G111" s="6"/>
      <c r="H111" s="17"/>
    </row>
    <row r="112" spans="1:8" ht="176.1" customHeight="1" x14ac:dyDescent="0.25">
      <c r="A112" s="58" t="s">
        <v>214</v>
      </c>
      <c r="B112" s="90" t="s">
        <v>215</v>
      </c>
      <c r="C112" s="91"/>
      <c r="D112" s="91"/>
      <c r="E112" s="92"/>
      <c r="F112" s="62">
        <v>1</v>
      </c>
      <c r="G112" s="6"/>
      <c r="H112" s="15"/>
    </row>
    <row r="113" spans="1:8" ht="75" customHeight="1" x14ac:dyDescent="0.25">
      <c r="A113" s="58" t="s">
        <v>216</v>
      </c>
      <c r="B113" s="93" t="s">
        <v>217</v>
      </c>
      <c r="C113" s="94"/>
      <c r="D113" s="94"/>
      <c r="E113" s="95"/>
      <c r="F113" s="62">
        <v>1</v>
      </c>
      <c r="G113" s="6"/>
      <c r="H113" s="14"/>
    </row>
    <row r="114" spans="1:8" ht="16.5" x14ac:dyDescent="0.25">
      <c r="A114" s="96" t="s">
        <v>218</v>
      </c>
      <c r="B114" s="97" t="s">
        <v>219</v>
      </c>
      <c r="C114" s="98"/>
      <c r="D114" s="98"/>
      <c r="E114" s="99"/>
      <c r="F114" s="67">
        <f>SUM(F115:F135)</f>
        <v>21</v>
      </c>
      <c r="G114" s="178">
        <f>SUM(G115:G135)</f>
        <v>0</v>
      </c>
      <c r="H114" s="179"/>
    </row>
    <row r="115" spans="1:8" ht="97.5" customHeight="1" x14ac:dyDescent="0.25">
      <c r="A115" s="58" t="s">
        <v>218</v>
      </c>
      <c r="B115" s="72" t="s">
        <v>220</v>
      </c>
      <c r="C115" s="73"/>
      <c r="D115" s="73"/>
      <c r="E115" s="74"/>
      <c r="F115" s="62">
        <v>1</v>
      </c>
      <c r="G115" s="5"/>
      <c r="H115" s="14"/>
    </row>
    <row r="116" spans="1:8" ht="35.1" customHeight="1" x14ac:dyDescent="0.25">
      <c r="A116" s="58" t="s">
        <v>221</v>
      </c>
      <c r="B116" s="59" t="s">
        <v>15</v>
      </c>
      <c r="C116" s="60"/>
      <c r="D116" s="60"/>
      <c r="E116" s="61"/>
      <c r="F116" s="62">
        <v>1</v>
      </c>
      <c r="G116" s="5"/>
      <c r="H116" s="13"/>
    </row>
    <row r="117" spans="1:8" ht="42" customHeight="1" x14ac:dyDescent="0.25">
      <c r="A117" s="58" t="s">
        <v>222</v>
      </c>
      <c r="B117" s="59" t="s">
        <v>223</v>
      </c>
      <c r="C117" s="60"/>
      <c r="D117" s="60"/>
      <c r="E117" s="61"/>
      <c r="F117" s="62">
        <v>1</v>
      </c>
      <c r="G117" s="5"/>
      <c r="H117" s="13"/>
    </row>
    <row r="118" spans="1:8" ht="35.1" customHeight="1" x14ac:dyDescent="0.25">
      <c r="A118" s="58" t="s">
        <v>224</v>
      </c>
      <c r="B118" s="59" t="s">
        <v>16</v>
      </c>
      <c r="C118" s="60"/>
      <c r="D118" s="60"/>
      <c r="E118" s="61"/>
      <c r="F118" s="62">
        <v>1</v>
      </c>
      <c r="G118" s="5"/>
      <c r="H118" s="13"/>
    </row>
    <row r="119" spans="1:8" ht="35.1" customHeight="1" x14ac:dyDescent="0.25">
      <c r="A119" s="58" t="s">
        <v>225</v>
      </c>
      <c r="B119" s="59" t="s">
        <v>226</v>
      </c>
      <c r="C119" s="60"/>
      <c r="D119" s="60"/>
      <c r="E119" s="61"/>
      <c r="F119" s="62">
        <v>1</v>
      </c>
      <c r="G119" s="5"/>
      <c r="H119" s="13"/>
    </row>
    <row r="120" spans="1:8" ht="15.75" x14ac:dyDescent="0.25">
      <c r="A120" s="58" t="s">
        <v>227</v>
      </c>
      <c r="B120" s="59" t="s">
        <v>228</v>
      </c>
      <c r="C120" s="60"/>
      <c r="D120" s="60"/>
      <c r="E120" s="61"/>
      <c r="F120" s="62">
        <v>1</v>
      </c>
      <c r="G120" s="5"/>
      <c r="H120" s="13"/>
    </row>
    <row r="121" spans="1:8" ht="42.75" customHeight="1" x14ac:dyDescent="0.25">
      <c r="A121" s="58" t="s">
        <v>229</v>
      </c>
      <c r="B121" s="59" t="s">
        <v>17</v>
      </c>
      <c r="C121" s="60"/>
      <c r="D121" s="60"/>
      <c r="E121" s="61"/>
      <c r="F121" s="62">
        <v>1</v>
      </c>
      <c r="G121" s="5"/>
      <c r="H121" s="15"/>
    </row>
    <row r="122" spans="1:8" ht="35.1" customHeight="1" x14ac:dyDescent="0.25">
      <c r="A122" s="58" t="s">
        <v>230</v>
      </c>
      <c r="B122" s="59" t="s">
        <v>231</v>
      </c>
      <c r="C122" s="60"/>
      <c r="D122" s="60"/>
      <c r="E122" s="61"/>
      <c r="F122" s="62">
        <v>1</v>
      </c>
      <c r="G122" s="5"/>
      <c r="H122" s="15"/>
    </row>
    <row r="123" spans="1:8" ht="15.75" x14ac:dyDescent="0.25">
      <c r="A123" s="58" t="s">
        <v>232</v>
      </c>
      <c r="B123" s="59" t="s">
        <v>233</v>
      </c>
      <c r="C123" s="60"/>
      <c r="D123" s="60"/>
      <c r="E123" s="61"/>
      <c r="F123" s="62">
        <v>1</v>
      </c>
      <c r="G123" s="5"/>
      <c r="H123" s="15"/>
    </row>
    <row r="124" spans="1:8" ht="15.75" x14ac:dyDescent="0.25">
      <c r="A124" s="58" t="s">
        <v>234</v>
      </c>
      <c r="B124" s="59" t="s">
        <v>18</v>
      </c>
      <c r="C124" s="60"/>
      <c r="D124" s="60"/>
      <c r="E124" s="61"/>
      <c r="F124" s="62">
        <v>1</v>
      </c>
      <c r="G124" s="5"/>
      <c r="H124" s="13"/>
    </row>
    <row r="125" spans="1:8" ht="35.1" customHeight="1" x14ac:dyDescent="0.25">
      <c r="A125" s="58" t="s">
        <v>235</v>
      </c>
      <c r="B125" s="59" t="s">
        <v>236</v>
      </c>
      <c r="C125" s="60"/>
      <c r="D125" s="60"/>
      <c r="E125" s="61"/>
      <c r="F125" s="62">
        <v>1</v>
      </c>
      <c r="G125" s="5"/>
      <c r="H125" s="15"/>
    </row>
    <row r="126" spans="1:8" ht="15.75" x14ac:dyDescent="0.25">
      <c r="A126" s="58" t="s">
        <v>237</v>
      </c>
      <c r="B126" s="59" t="s">
        <v>19</v>
      </c>
      <c r="C126" s="60"/>
      <c r="D126" s="60"/>
      <c r="E126" s="61"/>
      <c r="F126" s="62">
        <v>1</v>
      </c>
      <c r="G126" s="5"/>
      <c r="H126" s="15"/>
    </row>
    <row r="127" spans="1:8" ht="35.1" customHeight="1" x14ac:dyDescent="0.25">
      <c r="A127" s="58" t="s">
        <v>238</v>
      </c>
      <c r="B127" s="59" t="s">
        <v>239</v>
      </c>
      <c r="C127" s="60"/>
      <c r="D127" s="60"/>
      <c r="E127" s="61"/>
      <c r="F127" s="62">
        <v>1</v>
      </c>
      <c r="G127" s="5"/>
      <c r="H127" s="13"/>
    </row>
    <row r="128" spans="1:8" ht="15.75" x14ac:dyDescent="0.25">
      <c r="A128" s="58" t="s">
        <v>240</v>
      </c>
      <c r="B128" s="59" t="s">
        <v>20</v>
      </c>
      <c r="C128" s="60"/>
      <c r="D128" s="60"/>
      <c r="E128" s="61"/>
      <c r="F128" s="62">
        <v>1</v>
      </c>
      <c r="G128" s="5"/>
      <c r="H128" s="13"/>
    </row>
    <row r="129" spans="1:8" ht="42" customHeight="1" x14ac:dyDescent="0.25">
      <c r="A129" s="58" t="s">
        <v>241</v>
      </c>
      <c r="B129" s="59" t="s">
        <v>242</v>
      </c>
      <c r="C129" s="60"/>
      <c r="D129" s="60"/>
      <c r="E129" s="61"/>
      <c r="F129" s="62">
        <v>1</v>
      </c>
      <c r="G129" s="5"/>
      <c r="H129" s="13"/>
    </row>
    <row r="130" spans="1:8" ht="15.75" x14ac:dyDescent="0.25">
      <c r="A130" s="58" t="s">
        <v>243</v>
      </c>
      <c r="B130" s="59" t="s">
        <v>244</v>
      </c>
      <c r="C130" s="60"/>
      <c r="D130" s="60"/>
      <c r="E130" s="61"/>
      <c r="F130" s="62">
        <v>1</v>
      </c>
      <c r="G130" s="5"/>
      <c r="H130" s="15"/>
    </row>
    <row r="131" spans="1:8" ht="35.1" customHeight="1" x14ac:dyDescent="0.25">
      <c r="A131" s="58" t="s">
        <v>245</v>
      </c>
      <c r="B131" s="59" t="s">
        <v>21</v>
      </c>
      <c r="C131" s="60"/>
      <c r="D131" s="60"/>
      <c r="E131" s="61"/>
      <c r="F131" s="62">
        <v>1</v>
      </c>
      <c r="G131" s="5"/>
      <c r="H131" s="15"/>
    </row>
    <row r="132" spans="1:8" ht="35.1" customHeight="1" x14ac:dyDescent="0.25">
      <c r="A132" s="58" t="s">
        <v>246</v>
      </c>
      <c r="B132" s="59" t="s">
        <v>247</v>
      </c>
      <c r="C132" s="60"/>
      <c r="D132" s="60"/>
      <c r="E132" s="61"/>
      <c r="F132" s="62">
        <v>1</v>
      </c>
      <c r="G132" s="5"/>
      <c r="H132" s="13"/>
    </row>
    <row r="133" spans="1:8" ht="35.1" customHeight="1" x14ac:dyDescent="0.25">
      <c r="A133" s="58" t="s">
        <v>248</v>
      </c>
      <c r="B133" s="59" t="s">
        <v>249</v>
      </c>
      <c r="C133" s="60"/>
      <c r="D133" s="60"/>
      <c r="E133" s="61"/>
      <c r="F133" s="62">
        <v>1</v>
      </c>
      <c r="G133" s="5"/>
      <c r="H133" s="15"/>
    </row>
    <row r="134" spans="1:8" ht="35.1" customHeight="1" x14ac:dyDescent="0.25">
      <c r="A134" s="58" t="s">
        <v>250</v>
      </c>
      <c r="B134" s="59" t="s">
        <v>251</v>
      </c>
      <c r="C134" s="60"/>
      <c r="D134" s="60"/>
      <c r="E134" s="61"/>
      <c r="F134" s="62">
        <v>1</v>
      </c>
      <c r="G134" s="5"/>
      <c r="H134" s="13"/>
    </row>
    <row r="135" spans="1:8" ht="35.1" customHeight="1" x14ac:dyDescent="0.25">
      <c r="A135" s="58" t="s">
        <v>252</v>
      </c>
      <c r="B135" s="59" t="s">
        <v>253</v>
      </c>
      <c r="C135" s="60"/>
      <c r="D135" s="60"/>
      <c r="E135" s="61"/>
      <c r="F135" s="62">
        <v>1</v>
      </c>
      <c r="G135" s="5"/>
      <c r="H135" s="13"/>
    </row>
    <row r="136" spans="1:8" ht="16.5" x14ac:dyDescent="0.25">
      <c r="A136" s="63" t="s">
        <v>254</v>
      </c>
      <c r="B136" s="64" t="s">
        <v>22</v>
      </c>
      <c r="C136" s="65"/>
      <c r="D136" s="65"/>
      <c r="E136" s="66"/>
      <c r="F136" s="100">
        <f>SUM(F137,F138,F172,F188,F227,F248)</f>
        <v>88</v>
      </c>
      <c r="G136" s="183">
        <f>SUM(G137,G138,G172,G188,G227,G248)</f>
        <v>0</v>
      </c>
      <c r="H136" s="179"/>
    </row>
    <row r="137" spans="1:8" ht="17.100000000000001" customHeight="1" x14ac:dyDescent="0.25">
      <c r="A137" s="58" t="s">
        <v>255</v>
      </c>
      <c r="B137" s="101" t="s">
        <v>256</v>
      </c>
      <c r="C137" s="102"/>
      <c r="D137" s="102"/>
      <c r="E137" s="103"/>
      <c r="F137" s="62">
        <v>1</v>
      </c>
      <c r="G137" s="5"/>
      <c r="H137" s="13"/>
    </row>
    <row r="138" spans="1:8" ht="16.5" x14ac:dyDescent="0.25">
      <c r="A138" s="63" t="s">
        <v>257</v>
      </c>
      <c r="B138" s="64" t="s">
        <v>258</v>
      </c>
      <c r="C138" s="65"/>
      <c r="D138" s="65"/>
      <c r="E138" s="66"/>
      <c r="F138" s="100">
        <f>SUM(F139,F140,F151)</f>
        <v>25</v>
      </c>
      <c r="G138" s="183">
        <f>SUM(G139+G140+G151)</f>
        <v>0</v>
      </c>
      <c r="H138" s="179"/>
    </row>
    <row r="139" spans="1:8" ht="81" customHeight="1" x14ac:dyDescent="0.25">
      <c r="A139" s="58" t="s">
        <v>259</v>
      </c>
      <c r="B139" s="59" t="s">
        <v>567</v>
      </c>
      <c r="C139" s="60"/>
      <c r="D139" s="60"/>
      <c r="E139" s="61"/>
      <c r="F139" s="62">
        <v>1</v>
      </c>
      <c r="G139" s="5"/>
      <c r="H139" s="13"/>
    </row>
    <row r="140" spans="1:8" ht="23.1" customHeight="1" x14ac:dyDescent="0.25">
      <c r="A140" s="63" t="s">
        <v>260</v>
      </c>
      <c r="B140" s="75" t="s">
        <v>261</v>
      </c>
      <c r="C140" s="76"/>
      <c r="D140" s="76"/>
      <c r="E140" s="77"/>
      <c r="F140" s="100">
        <f>SUM(F141,F146,F148)</f>
        <v>7</v>
      </c>
      <c r="G140" s="183">
        <f>SUM(G141,G146,G148)</f>
        <v>0</v>
      </c>
      <c r="H140" s="179"/>
    </row>
    <row r="141" spans="1:8" ht="16.5" x14ac:dyDescent="0.25">
      <c r="A141" s="63" t="s">
        <v>262</v>
      </c>
      <c r="B141" s="104" t="s">
        <v>263</v>
      </c>
      <c r="C141" s="105"/>
      <c r="D141" s="105"/>
      <c r="E141" s="106"/>
      <c r="F141" s="100">
        <f>SUM(F142:F145)</f>
        <v>4</v>
      </c>
      <c r="G141" s="183">
        <f>SUM(G142:G145)</f>
        <v>0</v>
      </c>
      <c r="H141" s="179"/>
    </row>
    <row r="142" spans="1:8" ht="15.75" x14ac:dyDescent="0.25">
      <c r="A142" s="58" t="s">
        <v>264</v>
      </c>
      <c r="B142" s="59" t="s">
        <v>265</v>
      </c>
      <c r="C142" s="60"/>
      <c r="D142" s="60"/>
      <c r="E142" s="61"/>
      <c r="F142" s="62">
        <v>1</v>
      </c>
      <c r="G142" s="5"/>
      <c r="H142" s="13"/>
    </row>
    <row r="143" spans="1:8" ht="15.75" x14ac:dyDescent="0.25">
      <c r="A143" s="58" t="s">
        <v>266</v>
      </c>
      <c r="B143" s="59" t="s">
        <v>267</v>
      </c>
      <c r="C143" s="60"/>
      <c r="D143" s="60"/>
      <c r="E143" s="61"/>
      <c r="F143" s="62">
        <v>1</v>
      </c>
      <c r="G143" s="5"/>
      <c r="H143" s="13"/>
    </row>
    <row r="144" spans="1:8" ht="57" customHeight="1" x14ac:dyDescent="0.25">
      <c r="A144" s="58" t="s">
        <v>268</v>
      </c>
      <c r="B144" s="107" t="s">
        <v>269</v>
      </c>
      <c r="C144" s="108"/>
      <c r="D144" s="108"/>
      <c r="E144" s="109"/>
      <c r="F144" s="62">
        <v>1</v>
      </c>
      <c r="G144" s="5"/>
      <c r="H144" s="13"/>
    </row>
    <row r="145" spans="1:8" ht="15.75" x14ac:dyDescent="0.25">
      <c r="A145" s="58" t="s">
        <v>270</v>
      </c>
      <c r="B145" s="72" t="s">
        <v>271</v>
      </c>
      <c r="C145" s="73"/>
      <c r="D145" s="73"/>
      <c r="E145" s="74"/>
      <c r="F145" s="62">
        <v>1</v>
      </c>
      <c r="G145" s="5"/>
      <c r="H145" s="13"/>
    </row>
    <row r="146" spans="1:8" ht="16.5" x14ac:dyDescent="0.25">
      <c r="A146" s="63" t="s">
        <v>272</v>
      </c>
      <c r="B146" s="104" t="s">
        <v>273</v>
      </c>
      <c r="C146" s="105"/>
      <c r="D146" s="105"/>
      <c r="E146" s="106"/>
      <c r="F146" s="100">
        <f>SUM(F147)</f>
        <v>1</v>
      </c>
      <c r="G146" s="183">
        <f>SUM(G147)</f>
        <v>0</v>
      </c>
      <c r="H146" s="179"/>
    </row>
    <row r="147" spans="1:8" ht="35.1" customHeight="1" x14ac:dyDescent="0.25">
      <c r="A147" s="58" t="s">
        <v>272</v>
      </c>
      <c r="B147" s="101" t="s">
        <v>274</v>
      </c>
      <c r="C147" s="102"/>
      <c r="D147" s="102"/>
      <c r="E147" s="103"/>
      <c r="F147" s="62">
        <v>1</v>
      </c>
      <c r="G147" s="5"/>
      <c r="H147" s="13"/>
    </row>
    <row r="148" spans="1:8" ht="16.5" x14ac:dyDescent="0.25">
      <c r="A148" s="63" t="s">
        <v>275</v>
      </c>
      <c r="B148" s="104" t="s">
        <v>276</v>
      </c>
      <c r="C148" s="105"/>
      <c r="D148" s="105"/>
      <c r="E148" s="106"/>
      <c r="F148" s="100">
        <f>SUM(F149:F150)</f>
        <v>2</v>
      </c>
      <c r="G148" s="183">
        <f>SUM(G149:G150)</f>
        <v>0</v>
      </c>
      <c r="H148" s="179"/>
    </row>
    <row r="149" spans="1:8" ht="15.75" x14ac:dyDescent="0.25">
      <c r="A149" s="58" t="s">
        <v>277</v>
      </c>
      <c r="B149" s="101" t="s">
        <v>278</v>
      </c>
      <c r="C149" s="102"/>
      <c r="D149" s="102"/>
      <c r="E149" s="103"/>
      <c r="F149" s="62">
        <v>1</v>
      </c>
      <c r="G149" s="5"/>
      <c r="H149" s="13"/>
    </row>
    <row r="150" spans="1:8" ht="31.5" customHeight="1" x14ac:dyDescent="0.25">
      <c r="A150" s="58" t="s">
        <v>279</v>
      </c>
      <c r="B150" s="101" t="s">
        <v>280</v>
      </c>
      <c r="C150" s="102"/>
      <c r="D150" s="102"/>
      <c r="E150" s="103"/>
      <c r="F150" s="62">
        <v>1</v>
      </c>
      <c r="G150" s="5"/>
      <c r="H150" s="13"/>
    </row>
    <row r="151" spans="1:8" ht="16.5" x14ac:dyDescent="0.25">
      <c r="A151" s="63" t="s">
        <v>281</v>
      </c>
      <c r="B151" s="75" t="s">
        <v>282</v>
      </c>
      <c r="C151" s="76"/>
      <c r="D151" s="76"/>
      <c r="E151" s="77"/>
      <c r="F151" s="100">
        <f>SUM(F152,F158,F162)</f>
        <v>17</v>
      </c>
      <c r="G151" s="183">
        <f>SUM(G152,G158,G162)</f>
        <v>0</v>
      </c>
      <c r="H151" s="179"/>
    </row>
    <row r="152" spans="1:8" ht="16.5" x14ac:dyDescent="0.25">
      <c r="A152" s="63" t="s">
        <v>281</v>
      </c>
      <c r="B152" s="104" t="s">
        <v>263</v>
      </c>
      <c r="C152" s="105"/>
      <c r="D152" s="105"/>
      <c r="E152" s="106"/>
      <c r="F152" s="100">
        <f>SUM(F153:F157)</f>
        <v>5</v>
      </c>
      <c r="G152" s="183">
        <f>SUM(G153:G157)</f>
        <v>0</v>
      </c>
      <c r="H152" s="179"/>
    </row>
    <row r="153" spans="1:8" ht="15.75" x14ac:dyDescent="0.25">
      <c r="A153" s="58" t="s">
        <v>283</v>
      </c>
      <c r="B153" s="101" t="s">
        <v>284</v>
      </c>
      <c r="C153" s="102"/>
      <c r="D153" s="102"/>
      <c r="E153" s="103"/>
      <c r="F153" s="62">
        <v>1</v>
      </c>
      <c r="G153" s="5"/>
      <c r="H153" s="13"/>
    </row>
    <row r="154" spans="1:8" ht="15.75" x14ac:dyDescent="0.25">
      <c r="A154" s="58" t="s">
        <v>285</v>
      </c>
      <c r="B154" s="110" t="s">
        <v>286</v>
      </c>
      <c r="C154" s="111"/>
      <c r="D154" s="111"/>
      <c r="E154" s="112"/>
      <c r="F154" s="62">
        <v>1</v>
      </c>
      <c r="G154" s="5"/>
      <c r="H154" s="15"/>
    </row>
    <row r="155" spans="1:8" ht="35.1" customHeight="1" x14ac:dyDescent="0.25">
      <c r="A155" s="58" t="s">
        <v>287</v>
      </c>
      <c r="B155" s="110" t="s">
        <v>288</v>
      </c>
      <c r="C155" s="111"/>
      <c r="D155" s="111"/>
      <c r="E155" s="112"/>
      <c r="F155" s="62">
        <v>1</v>
      </c>
      <c r="G155" s="5"/>
      <c r="H155" s="15"/>
    </row>
    <row r="156" spans="1:8" ht="54" customHeight="1" x14ac:dyDescent="0.25">
      <c r="A156" s="58" t="s">
        <v>289</v>
      </c>
      <c r="B156" s="101" t="s">
        <v>290</v>
      </c>
      <c r="C156" s="102"/>
      <c r="D156" s="102"/>
      <c r="E156" s="103"/>
      <c r="F156" s="62">
        <v>1</v>
      </c>
      <c r="G156" s="5"/>
      <c r="H156" s="13"/>
    </row>
    <row r="157" spans="1:8" ht="15.75" x14ac:dyDescent="0.25">
      <c r="A157" s="58" t="s">
        <v>291</v>
      </c>
      <c r="B157" s="101" t="s">
        <v>292</v>
      </c>
      <c r="C157" s="102"/>
      <c r="D157" s="102"/>
      <c r="E157" s="103"/>
      <c r="F157" s="62">
        <v>1</v>
      </c>
      <c r="G157" s="5"/>
      <c r="H157" s="15"/>
    </row>
    <row r="158" spans="1:8" ht="16.5" x14ac:dyDescent="0.25">
      <c r="A158" s="63" t="s">
        <v>293</v>
      </c>
      <c r="B158" s="104" t="s">
        <v>273</v>
      </c>
      <c r="C158" s="105"/>
      <c r="D158" s="105"/>
      <c r="E158" s="106"/>
      <c r="F158" s="100">
        <f>SUM(F159:F161)</f>
        <v>3</v>
      </c>
      <c r="G158" s="183">
        <f>SUM(G159:G161)</f>
        <v>0</v>
      </c>
      <c r="H158" s="179"/>
    </row>
    <row r="159" spans="1:8" ht="35.1" customHeight="1" x14ac:dyDescent="0.25">
      <c r="A159" s="58" t="s">
        <v>294</v>
      </c>
      <c r="B159" s="110" t="s">
        <v>295</v>
      </c>
      <c r="C159" s="111"/>
      <c r="D159" s="111"/>
      <c r="E159" s="112"/>
      <c r="F159" s="62">
        <v>1</v>
      </c>
      <c r="G159" s="5"/>
      <c r="H159" s="15"/>
    </row>
    <row r="160" spans="1:8" ht="35.1" customHeight="1" x14ac:dyDescent="0.25">
      <c r="A160" s="58" t="s">
        <v>296</v>
      </c>
      <c r="B160" s="101" t="s">
        <v>297</v>
      </c>
      <c r="C160" s="102"/>
      <c r="D160" s="102"/>
      <c r="E160" s="103"/>
      <c r="F160" s="62">
        <v>1</v>
      </c>
      <c r="G160" s="5"/>
      <c r="H160" s="15"/>
    </row>
    <row r="161" spans="1:8" ht="15.75" x14ac:dyDescent="0.25">
      <c r="A161" s="58" t="s">
        <v>298</v>
      </c>
      <c r="B161" s="101" t="s">
        <v>299</v>
      </c>
      <c r="C161" s="102"/>
      <c r="D161" s="102"/>
      <c r="E161" s="103"/>
      <c r="F161" s="62">
        <v>1</v>
      </c>
      <c r="G161" s="5"/>
      <c r="H161" s="13"/>
    </row>
    <row r="162" spans="1:8" ht="16.5" x14ac:dyDescent="0.25">
      <c r="A162" s="63" t="s">
        <v>300</v>
      </c>
      <c r="B162" s="104" t="s">
        <v>276</v>
      </c>
      <c r="C162" s="105"/>
      <c r="D162" s="105"/>
      <c r="E162" s="106"/>
      <c r="F162" s="100">
        <f>SUM(F163:F171)</f>
        <v>9</v>
      </c>
      <c r="G162" s="183">
        <f>SUM(G163:G171)</f>
        <v>0</v>
      </c>
      <c r="H162" s="179"/>
    </row>
    <row r="163" spans="1:8" ht="15.75" x14ac:dyDescent="0.25">
      <c r="A163" s="58" t="s">
        <v>301</v>
      </c>
      <c r="B163" s="110" t="s">
        <v>302</v>
      </c>
      <c r="C163" s="111"/>
      <c r="D163" s="111"/>
      <c r="E163" s="112"/>
      <c r="F163" s="62">
        <v>1</v>
      </c>
      <c r="G163" s="5"/>
      <c r="H163" s="13"/>
    </row>
    <row r="164" spans="1:8" ht="15.75" x14ac:dyDescent="0.25">
      <c r="A164" s="58" t="s">
        <v>303</v>
      </c>
      <c r="B164" s="110" t="s">
        <v>304</v>
      </c>
      <c r="C164" s="111"/>
      <c r="D164" s="111"/>
      <c r="E164" s="112"/>
      <c r="F164" s="62">
        <v>1</v>
      </c>
      <c r="G164" s="5"/>
      <c r="H164" s="13"/>
    </row>
    <row r="165" spans="1:8" ht="15.75" x14ac:dyDescent="0.25">
      <c r="A165" s="58" t="s">
        <v>305</v>
      </c>
      <c r="B165" s="110" t="s">
        <v>306</v>
      </c>
      <c r="C165" s="111"/>
      <c r="D165" s="111"/>
      <c r="E165" s="112"/>
      <c r="F165" s="62">
        <v>1</v>
      </c>
      <c r="G165" s="5"/>
      <c r="H165" s="13"/>
    </row>
    <row r="166" spans="1:8" ht="35.1" customHeight="1" x14ac:dyDescent="0.25">
      <c r="A166" s="58" t="s">
        <v>307</v>
      </c>
      <c r="B166" s="110" t="s">
        <v>308</v>
      </c>
      <c r="C166" s="111"/>
      <c r="D166" s="111"/>
      <c r="E166" s="112"/>
      <c r="F166" s="62">
        <v>1</v>
      </c>
      <c r="G166" s="5"/>
      <c r="H166" s="13"/>
    </row>
    <row r="167" spans="1:8" ht="35.1" customHeight="1" x14ac:dyDescent="0.25">
      <c r="A167" s="58" t="s">
        <v>309</v>
      </c>
      <c r="B167" s="110" t="s">
        <v>310</v>
      </c>
      <c r="C167" s="111"/>
      <c r="D167" s="111"/>
      <c r="E167" s="112"/>
      <c r="F167" s="62">
        <v>1</v>
      </c>
      <c r="G167" s="5"/>
      <c r="H167" s="13"/>
    </row>
    <row r="168" spans="1:8" ht="44.25" customHeight="1" x14ac:dyDescent="0.25">
      <c r="A168" s="58" t="s">
        <v>311</v>
      </c>
      <c r="B168" s="110" t="s">
        <v>312</v>
      </c>
      <c r="C168" s="111"/>
      <c r="D168" s="111"/>
      <c r="E168" s="112"/>
      <c r="F168" s="62">
        <v>1</v>
      </c>
      <c r="G168" s="5"/>
      <c r="H168" s="15"/>
    </row>
    <row r="169" spans="1:8" ht="35.1" customHeight="1" x14ac:dyDescent="0.25">
      <c r="A169" s="58" t="s">
        <v>313</v>
      </c>
      <c r="B169" s="72" t="s">
        <v>314</v>
      </c>
      <c r="C169" s="73"/>
      <c r="D169" s="73"/>
      <c r="E169" s="74"/>
      <c r="F169" s="62">
        <v>1</v>
      </c>
      <c r="G169" s="5"/>
      <c r="H169" s="13"/>
    </row>
    <row r="170" spans="1:8" ht="35.1" customHeight="1" x14ac:dyDescent="0.25">
      <c r="A170" s="58" t="s">
        <v>315</v>
      </c>
      <c r="B170" s="72" t="s">
        <v>316</v>
      </c>
      <c r="C170" s="73"/>
      <c r="D170" s="73"/>
      <c r="E170" s="74"/>
      <c r="F170" s="62">
        <v>1</v>
      </c>
      <c r="G170" s="5"/>
      <c r="H170" s="15"/>
    </row>
    <row r="171" spans="1:8" ht="15.75" x14ac:dyDescent="0.25">
      <c r="A171" s="58" t="s">
        <v>317</v>
      </c>
      <c r="B171" s="72" t="s">
        <v>318</v>
      </c>
      <c r="C171" s="73"/>
      <c r="D171" s="73"/>
      <c r="E171" s="74"/>
      <c r="F171" s="62">
        <v>1</v>
      </c>
      <c r="G171" s="5"/>
      <c r="H171" s="13"/>
    </row>
    <row r="172" spans="1:8" ht="16.5" x14ac:dyDescent="0.25">
      <c r="A172" s="63" t="s">
        <v>319</v>
      </c>
      <c r="B172" s="64" t="s">
        <v>320</v>
      </c>
      <c r="C172" s="65"/>
      <c r="D172" s="65"/>
      <c r="E172" s="66"/>
      <c r="F172" s="100">
        <f>SUM(F173,F177,F183)</f>
        <v>12</v>
      </c>
      <c r="G172" s="183">
        <f>SUM(G173,G177,G183)</f>
        <v>0</v>
      </c>
      <c r="H172" s="179"/>
    </row>
    <row r="173" spans="1:8" ht="16.5" x14ac:dyDescent="0.25">
      <c r="A173" s="63" t="s">
        <v>321</v>
      </c>
      <c r="B173" s="104" t="s">
        <v>263</v>
      </c>
      <c r="C173" s="105"/>
      <c r="D173" s="105"/>
      <c r="E173" s="106"/>
      <c r="F173" s="100">
        <f>SUM(F174:F176)</f>
        <v>3</v>
      </c>
      <c r="G173" s="183">
        <f>SUM(G174:G176)</f>
        <v>0</v>
      </c>
      <c r="H173" s="179"/>
    </row>
    <row r="174" spans="1:8" ht="33.75" customHeight="1" x14ac:dyDescent="0.25">
      <c r="A174" s="58" t="s">
        <v>322</v>
      </c>
      <c r="B174" s="59" t="s">
        <v>323</v>
      </c>
      <c r="C174" s="60"/>
      <c r="D174" s="60"/>
      <c r="E174" s="61"/>
      <c r="F174" s="62">
        <v>1</v>
      </c>
      <c r="G174" s="5"/>
      <c r="H174" s="13"/>
    </row>
    <row r="175" spans="1:8" ht="35.1" customHeight="1" x14ac:dyDescent="0.25">
      <c r="A175" s="58" t="s">
        <v>324</v>
      </c>
      <c r="B175" s="59" t="s">
        <v>325</v>
      </c>
      <c r="C175" s="60"/>
      <c r="D175" s="60"/>
      <c r="E175" s="61"/>
      <c r="F175" s="62">
        <v>1</v>
      </c>
      <c r="G175" s="5"/>
      <c r="H175" s="13"/>
    </row>
    <row r="176" spans="1:8" ht="17.100000000000001" customHeight="1" x14ac:dyDescent="0.25">
      <c r="A176" s="58" t="s">
        <v>326</v>
      </c>
      <c r="B176" s="59" t="s">
        <v>327</v>
      </c>
      <c r="C176" s="60"/>
      <c r="D176" s="60"/>
      <c r="E176" s="61"/>
      <c r="F176" s="62">
        <v>1</v>
      </c>
      <c r="G176" s="5"/>
      <c r="H176" s="15"/>
    </row>
    <row r="177" spans="1:8" ht="15" customHeight="1" x14ac:dyDescent="0.25">
      <c r="A177" s="63" t="s">
        <v>328</v>
      </c>
      <c r="B177" s="104" t="s">
        <v>329</v>
      </c>
      <c r="C177" s="105"/>
      <c r="D177" s="105"/>
      <c r="E177" s="106"/>
      <c r="F177" s="100">
        <f>SUM(F178:F182)</f>
        <v>5</v>
      </c>
      <c r="G177" s="183">
        <f>SUM(G178:G182)</f>
        <v>0</v>
      </c>
      <c r="H177" s="179"/>
    </row>
    <row r="178" spans="1:8" ht="35.1" customHeight="1" x14ac:dyDescent="0.25">
      <c r="A178" s="58" t="s">
        <v>330</v>
      </c>
      <c r="B178" s="59" t="s">
        <v>331</v>
      </c>
      <c r="C178" s="60"/>
      <c r="D178" s="60"/>
      <c r="E178" s="61"/>
      <c r="F178" s="62">
        <v>1</v>
      </c>
      <c r="G178" s="5"/>
      <c r="H178" s="15"/>
    </row>
    <row r="179" spans="1:8" ht="35.1" customHeight="1" x14ac:dyDescent="0.25">
      <c r="A179" s="58" t="s">
        <v>332</v>
      </c>
      <c r="B179" s="59" t="s">
        <v>333</v>
      </c>
      <c r="C179" s="60"/>
      <c r="D179" s="60"/>
      <c r="E179" s="61"/>
      <c r="F179" s="62">
        <v>1</v>
      </c>
      <c r="G179" s="5"/>
      <c r="H179" s="15"/>
    </row>
    <row r="180" spans="1:8" ht="35.1" customHeight="1" x14ac:dyDescent="0.25">
      <c r="A180" s="58" t="s">
        <v>334</v>
      </c>
      <c r="B180" s="59" t="s">
        <v>335</v>
      </c>
      <c r="C180" s="60"/>
      <c r="D180" s="60"/>
      <c r="E180" s="61"/>
      <c r="F180" s="62">
        <v>1</v>
      </c>
      <c r="G180" s="5"/>
      <c r="H180" s="15"/>
    </row>
    <row r="181" spans="1:8" ht="35.1" customHeight="1" x14ac:dyDescent="0.25">
      <c r="A181" s="58" t="s">
        <v>336</v>
      </c>
      <c r="B181" s="59" t="s">
        <v>337</v>
      </c>
      <c r="C181" s="60"/>
      <c r="D181" s="60"/>
      <c r="E181" s="61"/>
      <c r="F181" s="62">
        <v>1</v>
      </c>
      <c r="G181" s="5"/>
      <c r="H181" s="13"/>
    </row>
    <row r="182" spans="1:8" ht="15.75" x14ac:dyDescent="0.25">
      <c r="A182" s="58" t="s">
        <v>338</v>
      </c>
      <c r="B182" s="59" t="s">
        <v>339</v>
      </c>
      <c r="C182" s="60"/>
      <c r="D182" s="60"/>
      <c r="E182" s="61"/>
      <c r="F182" s="62">
        <v>1</v>
      </c>
      <c r="G182" s="5"/>
      <c r="H182" s="13"/>
    </row>
    <row r="183" spans="1:8" ht="16.5" x14ac:dyDescent="0.25">
      <c r="A183" s="63" t="s">
        <v>340</v>
      </c>
      <c r="B183" s="104" t="s">
        <v>341</v>
      </c>
      <c r="C183" s="105"/>
      <c r="D183" s="105"/>
      <c r="E183" s="106"/>
      <c r="F183" s="100">
        <f>SUM(F184:F187)</f>
        <v>4</v>
      </c>
      <c r="G183" s="183">
        <f>SUM(G184:G187)</f>
        <v>0</v>
      </c>
      <c r="H183" s="179"/>
    </row>
    <row r="184" spans="1:8" ht="40.5" customHeight="1" x14ac:dyDescent="0.25">
      <c r="A184" s="58" t="s">
        <v>342</v>
      </c>
      <c r="B184" s="72" t="s">
        <v>343</v>
      </c>
      <c r="C184" s="73"/>
      <c r="D184" s="73"/>
      <c r="E184" s="74"/>
      <c r="F184" s="67">
        <v>1</v>
      </c>
      <c r="G184" s="5"/>
      <c r="H184" s="15"/>
    </row>
    <row r="185" spans="1:8" ht="35.1" customHeight="1" x14ac:dyDescent="0.25">
      <c r="A185" s="58" t="s">
        <v>344</v>
      </c>
      <c r="B185" s="72" t="s">
        <v>345</v>
      </c>
      <c r="C185" s="73"/>
      <c r="D185" s="73"/>
      <c r="E185" s="74"/>
      <c r="F185" s="67">
        <v>1</v>
      </c>
      <c r="G185" s="5"/>
      <c r="H185" s="13"/>
    </row>
    <row r="186" spans="1:8" ht="35.1" customHeight="1" x14ac:dyDescent="0.25">
      <c r="A186" s="58" t="s">
        <v>346</v>
      </c>
      <c r="B186" s="72" t="s">
        <v>347</v>
      </c>
      <c r="C186" s="73"/>
      <c r="D186" s="73"/>
      <c r="E186" s="74"/>
      <c r="F186" s="67">
        <v>1</v>
      </c>
      <c r="G186" s="5"/>
      <c r="H186" s="15"/>
    </row>
    <row r="187" spans="1:8" ht="15.75" x14ac:dyDescent="0.25">
      <c r="A187" s="58" t="s">
        <v>348</v>
      </c>
      <c r="B187" s="72" t="s">
        <v>349</v>
      </c>
      <c r="C187" s="73"/>
      <c r="D187" s="73"/>
      <c r="E187" s="74"/>
      <c r="F187" s="67">
        <v>1</v>
      </c>
      <c r="G187" s="5"/>
      <c r="H187" s="15"/>
    </row>
    <row r="188" spans="1:8" ht="16.5" x14ac:dyDescent="0.25">
      <c r="A188" s="63" t="s">
        <v>350</v>
      </c>
      <c r="B188" s="64" t="s">
        <v>351</v>
      </c>
      <c r="C188" s="65"/>
      <c r="D188" s="65"/>
      <c r="E188" s="66"/>
      <c r="F188" s="100">
        <f>+F189+F206</f>
        <v>30</v>
      </c>
      <c r="G188" s="183">
        <f>SUM(G189,G206)</f>
        <v>0</v>
      </c>
      <c r="H188" s="179"/>
    </row>
    <row r="189" spans="1:8" ht="16.5" x14ac:dyDescent="0.25">
      <c r="A189" s="63" t="s">
        <v>352</v>
      </c>
      <c r="B189" s="75" t="s">
        <v>353</v>
      </c>
      <c r="C189" s="76"/>
      <c r="D189" s="76"/>
      <c r="E189" s="77"/>
      <c r="F189" s="100">
        <f>SUM(F190,F193,F196)</f>
        <v>13</v>
      </c>
      <c r="G189" s="183">
        <f>SUM(G190,G193,G196)</f>
        <v>0</v>
      </c>
      <c r="H189" s="179"/>
    </row>
    <row r="190" spans="1:8" ht="16.5" x14ac:dyDescent="0.25">
      <c r="A190" s="63" t="s">
        <v>354</v>
      </c>
      <c r="B190" s="104" t="s">
        <v>263</v>
      </c>
      <c r="C190" s="105"/>
      <c r="D190" s="105"/>
      <c r="E190" s="106"/>
      <c r="F190" s="100">
        <f>SUM(F191:F192)</f>
        <v>2</v>
      </c>
      <c r="G190" s="183">
        <f>SUM(G191:G192)</f>
        <v>0</v>
      </c>
      <c r="H190" s="179"/>
    </row>
    <row r="191" spans="1:8" ht="35.1" customHeight="1" x14ac:dyDescent="0.25">
      <c r="A191" s="58" t="s">
        <v>355</v>
      </c>
      <c r="B191" s="59" t="s">
        <v>284</v>
      </c>
      <c r="C191" s="60"/>
      <c r="D191" s="60"/>
      <c r="E191" s="61"/>
      <c r="F191" s="67">
        <v>1</v>
      </c>
      <c r="G191" s="5"/>
      <c r="H191" s="13"/>
    </row>
    <row r="192" spans="1:8" ht="15.75" x14ac:dyDescent="0.25">
      <c r="A192" s="58" t="s">
        <v>356</v>
      </c>
      <c r="B192" s="59" t="s">
        <v>267</v>
      </c>
      <c r="C192" s="60"/>
      <c r="D192" s="60"/>
      <c r="E192" s="61"/>
      <c r="F192" s="67">
        <v>1</v>
      </c>
      <c r="G192" s="5"/>
      <c r="H192" s="13"/>
    </row>
    <row r="193" spans="1:8" ht="16.5" x14ac:dyDescent="0.25">
      <c r="A193" s="63" t="s">
        <v>357</v>
      </c>
      <c r="B193" s="104" t="s">
        <v>329</v>
      </c>
      <c r="C193" s="105"/>
      <c r="D193" s="105"/>
      <c r="E193" s="106"/>
      <c r="F193" s="100">
        <f>SUM(F194:F195)</f>
        <v>2</v>
      </c>
      <c r="G193" s="183">
        <f>SUM(G194:G195)</f>
        <v>0</v>
      </c>
      <c r="H193" s="179"/>
    </row>
    <row r="194" spans="1:8" ht="35.1" customHeight="1" x14ac:dyDescent="0.25">
      <c r="A194" s="58" t="s">
        <v>358</v>
      </c>
      <c r="B194" s="59" t="s">
        <v>359</v>
      </c>
      <c r="C194" s="60"/>
      <c r="D194" s="60"/>
      <c r="E194" s="61"/>
      <c r="F194" s="67">
        <v>1</v>
      </c>
      <c r="G194" s="5"/>
      <c r="H194" s="15"/>
    </row>
    <row r="195" spans="1:8" ht="45" customHeight="1" x14ac:dyDescent="0.25">
      <c r="A195" s="58" t="s">
        <v>360</v>
      </c>
      <c r="B195" s="59" t="s">
        <v>361</v>
      </c>
      <c r="C195" s="60"/>
      <c r="D195" s="60"/>
      <c r="E195" s="61"/>
      <c r="F195" s="67">
        <v>1</v>
      </c>
      <c r="G195" s="5"/>
      <c r="H195" s="13"/>
    </row>
    <row r="196" spans="1:8" ht="16.5" x14ac:dyDescent="0.25">
      <c r="A196" s="63" t="s">
        <v>362</v>
      </c>
      <c r="B196" s="104" t="s">
        <v>341</v>
      </c>
      <c r="C196" s="105"/>
      <c r="D196" s="105"/>
      <c r="E196" s="106"/>
      <c r="F196" s="100">
        <f>SUM(F197:F205)</f>
        <v>9</v>
      </c>
      <c r="G196" s="183">
        <f>SUM(G197:G205)</f>
        <v>0</v>
      </c>
      <c r="H196" s="179"/>
    </row>
    <row r="197" spans="1:8" ht="230.25" customHeight="1" x14ac:dyDescent="0.25">
      <c r="A197" s="58" t="s">
        <v>363</v>
      </c>
      <c r="B197" s="72" t="s">
        <v>364</v>
      </c>
      <c r="C197" s="73"/>
      <c r="D197" s="73"/>
      <c r="E197" s="74"/>
      <c r="F197" s="62">
        <v>1</v>
      </c>
      <c r="G197" s="5"/>
      <c r="H197" s="15"/>
    </row>
    <row r="198" spans="1:8" ht="15.75" x14ac:dyDescent="0.25">
      <c r="A198" s="58" t="s">
        <v>365</v>
      </c>
      <c r="B198" s="72" t="s">
        <v>366</v>
      </c>
      <c r="C198" s="73"/>
      <c r="D198" s="73"/>
      <c r="E198" s="74"/>
      <c r="F198" s="62">
        <v>1</v>
      </c>
      <c r="G198" s="5"/>
      <c r="H198" s="15"/>
    </row>
    <row r="199" spans="1:8" ht="15.75" x14ac:dyDescent="0.25">
      <c r="A199" s="58" t="s">
        <v>367</v>
      </c>
      <c r="B199" s="72" t="s">
        <v>368</v>
      </c>
      <c r="C199" s="73"/>
      <c r="D199" s="73"/>
      <c r="E199" s="74"/>
      <c r="F199" s="62">
        <v>1</v>
      </c>
      <c r="G199" s="5"/>
      <c r="H199" s="15"/>
    </row>
    <row r="200" spans="1:8" ht="15.75" x14ac:dyDescent="0.25">
      <c r="A200" s="58" t="s">
        <v>369</v>
      </c>
      <c r="B200" s="72" t="s">
        <v>370</v>
      </c>
      <c r="C200" s="73"/>
      <c r="D200" s="73"/>
      <c r="E200" s="74"/>
      <c r="F200" s="62">
        <v>1</v>
      </c>
      <c r="G200" s="5"/>
      <c r="H200" s="15"/>
    </row>
    <row r="201" spans="1:8" ht="36.75" customHeight="1" x14ac:dyDescent="0.25">
      <c r="A201" s="58" t="s">
        <v>371</v>
      </c>
      <c r="B201" s="72" t="s">
        <v>568</v>
      </c>
      <c r="C201" s="73"/>
      <c r="D201" s="73"/>
      <c r="E201" s="74"/>
      <c r="F201" s="62">
        <v>1</v>
      </c>
      <c r="G201" s="5"/>
      <c r="H201" s="13"/>
    </row>
    <row r="202" spans="1:8" ht="38.25" customHeight="1" x14ac:dyDescent="0.25">
      <c r="A202" s="58" t="s">
        <v>372</v>
      </c>
      <c r="B202" s="72" t="s">
        <v>373</v>
      </c>
      <c r="C202" s="73"/>
      <c r="D202" s="73"/>
      <c r="E202" s="74"/>
      <c r="F202" s="62">
        <v>1</v>
      </c>
      <c r="G202" s="5"/>
      <c r="H202" s="13"/>
    </row>
    <row r="203" spans="1:8" ht="15.75" x14ac:dyDescent="0.25">
      <c r="A203" s="58" t="s">
        <v>374</v>
      </c>
      <c r="B203" s="72" t="s">
        <v>375</v>
      </c>
      <c r="C203" s="73"/>
      <c r="D203" s="73"/>
      <c r="E203" s="74"/>
      <c r="F203" s="62">
        <v>1</v>
      </c>
      <c r="G203" s="5"/>
      <c r="H203" s="13"/>
    </row>
    <row r="204" spans="1:8" ht="15.75" x14ac:dyDescent="0.25">
      <c r="A204" s="58" t="s">
        <v>376</v>
      </c>
      <c r="B204" s="72" t="s">
        <v>377</v>
      </c>
      <c r="C204" s="73"/>
      <c r="D204" s="73"/>
      <c r="E204" s="74"/>
      <c r="F204" s="62">
        <v>1</v>
      </c>
      <c r="G204" s="5"/>
      <c r="H204" s="13"/>
    </row>
    <row r="205" spans="1:8" ht="35.1" customHeight="1" x14ac:dyDescent="0.25">
      <c r="A205" s="58" t="s">
        <v>378</v>
      </c>
      <c r="B205" s="72" t="s">
        <v>379</v>
      </c>
      <c r="C205" s="73"/>
      <c r="D205" s="73"/>
      <c r="E205" s="74"/>
      <c r="F205" s="62">
        <v>1</v>
      </c>
      <c r="G205" s="5"/>
      <c r="H205" s="13"/>
    </row>
    <row r="206" spans="1:8" ht="16.5" x14ac:dyDescent="0.25">
      <c r="A206" s="63" t="s">
        <v>380</v>
      </c>
      <c r="B206" s="75" t="s">
        <v>381</v>
      </c>
      <c r="C206" s="76"/>
      <c r="D206" s="76"/>
      <c r="E206" s="77"/>
      <c r="F206" s="100">
        <f>SUM(F207,F210,F215)</f>
        <v>17</v>
      </c>
      <c r="G206" s="183">
        <f>SUM(G207,G210,G215)</f>
        <v>0</v>
      </c>
      <c r="H206" s="179"/>
    </row>
    <row r="207" spans="1:8" ht="16.5" x14ac:dyDescent="0.25">
      <c r="A207" s="63" t="s">
        <v>382</v>
      </c>
      <c r="B207" s="104" t="s">
        <v>383</v>
      </c>
      <c r="C207" s="105"/>
      <c r="D207" s="105"/>
      <c r="E207" s="106"/>
      <c r="F207" s="100">
        <f>SUM(F208:F209)</f>
        <v>2</v>
      </c>
      <c r="G207" s="183">
        <f>SUM(G208:G209)</f>
        <v>0</v>
      </c>
      <c r="H207" s="184"/>
    </row>
    <row r="208" spans="1:8" ht="35.1" customHeight="1" x14ac:dyDescent="0.25">
      <c r="A208" s="58" t="s">
        <v>384</v>
      </c>
      <c r="B208" s="59" t="s">
        <v>284</v>
      </c>
      <c r="C208" s="60"/>
      <c r="D208" s="60"/>
      <c r="E208" s="61"/>
      <c r="F208" s="62">
        <v>1</v>
      </c>
      <c r="G208" s="5"/>
      <c r="H208" s="13"/>
    </row>
    <row r="209" spans="1:8" ht="15.75" x14ac:dyDescent="0.25">
      <c r="A209" s="58" t="s">
        <v>385</v>
      </c>
      <c r="B209" s="59" t="s">
        <v>386</v>
      </c>
      <c r="C209" s="60"/>
      <c r="D209" s="60"/>
      <c r="E209" s="61"/>
      <c r="F209" s="62">
        <v>1</v>
      </c>
      <c r="G209" s="5"/>
      <c r="H209" s="13"/>
    </row>
    <row r="210" spans="1:8" ht="16.5" x14ac:dyDescent="0.25">
      <c r="A210" s="63" t="s">
        <v>387</v>
      </c>
      <c r="B210" s="104" t="s">
        <v>329</v>
      </c>
      <c r="C210" s="105"/>
      <c r="D210" s="105"/>
      <c r="E210" s="106"/>
      <c r="F210" s="100">
        <f>SUM(F211:F214)</f>
        <v>4</v>
      </c>
      <c r="G210" s="183">
        <f>SUM(G211:G214)</f>
        <v>0</v>
      </c>
      <c r="H210" s="179"/>
    </row>
    <row r="211" spans="1:8" ht="36.75" customHeight="1" x14ac:dyDescent="0.25">
      <c r="A211" s="58" t="s">
        <v>388</v>
      </c>
      <c r="B211" s="59" t="s">
        <v>359</v>
      </c>
      <c r="C211" s="60"/>
      <c r="D211" s="60"/>
      <c r="E211" s="61"/>
      <c r="F211" s="62">
        <v>1</v>
      </c>
      <c r="G211" s="5"/>
      <c r="H211" s="15"/>
    </row>
    <row r="212" spans="1:8" ht="35.1" customHeight="1" x14ac:dyDescent="0.25">
      <c r="A212" s="58" t="s">
        <v>389</v>
      </c>
      <c r="B212" s="59" t="s">
        <v>390</v>
      </c>
      <c r="C212" s="60"/>
      <c r="D212" s="60"/>
      <c r="E212" s="61"/>
      <c r="F212" s="62">
        <v>1</v>
      </c>
      <c r="G212" s="5"/>
      <c r="H212" s="15"/>
    </row>
    <row r="213" spans="1:8" ht="35.1" customHeight="1" x14ac:dyDescent="0.25">
      <c r="A213" s="58" t="s">
        <v>391</v>
      </c>
      <c r="B213" s="59" t="s">
        <v>392</v>
      </c>
      <c r="C213" s="60"/>
      <c r="D213" s="60"/>
      <c r="E213" s="61"/>
      <c r="F213" s="62">
        <v>1</v>
      </c>
      <c r="G213" s="5"/>
      <c r="H213" s="15"/>
    </row>
    <row r="214" spans="1:8" ht="35.1" customHeight="1" x14ac:dyDescent="0.25">
      <c r="A214" s="58" t="s">
        <v>393</v>
      </c>
      <c r="B214" s="59" t="s">
        <v>394</v>
      </c>
      <c r="C214" s="60"/>
      <c r="D214" s="60"/>
      <c r="E214" s="61"/>
      <c r="F214" s="62">
        <v>1</v>
      </c>
      <c r="G214" s="5"/>
      <c r="H214" s="13"/>
    </row>
    <row r="215" spans="1:8" ht="16.5" x14ac:dyDescent="0.25">
      <c r="A215" s="63" t="s">
        <v>395</v>
      </c>
      <c r="B215" s="104" t="s">
        <v>341</v>
      </c>
      <c r="C215" s="105"/>
      <c r="D215" s="105"/>
      <c r="E215" s="106"/>
      <c r="F215" s="100">
        <f>SUM(F216:F226)</f>
        <v>11</v>
      </c>
      <c r="G215" s="183">
        <f>SUM(G216:G226)</f>
        <v>0</v>
      </c>
      <c r="H215" s="179"/>
    </row>
    <row r="216" spans="1:8" ht="15.75" x14ac:dyDescent="0.25">
      <c r="A216" s="58" t="s">
        <v>396</v>
      </c>
      <c r="B216" s="72" t="s">
        <v>397</v>
      </c>
      <c r="C216" s="73"/>
      <c r="D216" s="73"/>
      <c r="E216" s="74"/>
      <c r="F216" s="62">
        <v>1</v>
      </c>
      <c r="G216" s="5"/>
      <c r="H216" s="13"/>
    </row>
    <row r="217" spans="1:8" ht="35.1" customHeight="1" x14ac:dyDescent="0.25">
      <c r="A217" s="58" t="s">
        <v>398</v>
      </c>
      <c r="B217" s="72" t="s">
        <v>399</v>
      </c>
      <c r="C217" s="73"/>
      <c r="D217" s="73"/>
      <c r="E217" s="74"/>
      <c r="F217" s="62">
        <v>1</v>
      </c>
      <c r="G217" s="5"/>
      <c r="H217" s="13"/>
    </row>
    <row r="218" spans="1:8" ht="35.1" customHeight="1" x14ac:dyDescent="0.25">
      <c r="A218" s="58" t="s">
        <v>400</v>
      </c>
      <c r="B218" s="72" t="s">
        <v>401</v>
      </c>
      <c r="C218" s="73"/>
      <c r="D218" s="73"/>
      <c r="E218" s="74"/>
      <c r="F218" s="62">
        <v>1</v>
      </c>
      <c r="G218" s="5"/>
      <c r="H218" s="13"/>
    </row>
    <row r="219" spans="1:8" ht="35.1" customHeight="1" x14ac:dyDescent="0.25">
      <c r="A219" s="58" t="s">
        <v>402</v>
      </c>
      <c r="B219" s="72" t="s">
        <v>403</v>
      </c>
      <c r="C219" s="73"/>
      <c r="D219" s="73"/>
      <c r="E219" s="74"/>
      <c r="F219" s="62">
        <v>1</v>
      </c>
      <c r="G219" s="5"/>
      <c r="H219" s="15"/>
    </row>
    <row r="220" spans="1:8" ht="46.5" customHeight="1" x14ac:dyDescent="0.25">
      <c r="A220" s="58" t="s">
        <v>404</v>
      </c>
      <c r="B220" s="72" t="s">
        <v>405</v>
      </c>
      <c r="C220" s="73"/>
      <c r="D220" s="73"/>
      <c r="E220" s="74"/>
      <c r="F220" s="62">
        <v>1</v>
      </c>
      <c r="G220" s="5"/>
      <c r="H220" s="13"/>
    </row>
    <row r="221" spans="1:8" ht="15.75" x14ac:dyDescent="0.25">
      <c r="A221" s="58" t="s">
        <v>406</v>
      </c>
      <c r="B221" s="72" t="s">
        <v>407</v>
      </c>
      <c r="C221" s="73"/>
      <c r="D221" s="73"/>
      <c r="E221" s="74"/>
      <c r="F221" s="62">
        <v>1</v>
      </c>
      <c r="G221" s="5"/>
      <c r="H221" s="13"/>
    </row>
    <row r="222" spans="1:8" ht="15.75" x14ac:dyDescent="0.25">
      <c r="A222" s="58" t="s">
        <v>408</v>
      </c>
      <c r="B222" s="72" t="s">
        <v>409</v>
      </c>
      <c r="C222" s="73"/>
      <c r="D222" s="73"/>
      <c r="E222" s="74"/>
      <c r="F222" s="62">
        <v>1</v>
      </c>
      <c r="G222" s="5"/>
      <c r="H222" s="13"/>
    </row>
    <row r="223" spans="1:8" ht="35.1" customHeight="1" x14ac:dyDescent="0.25">
      <c r="A223" s="58" t="s">
        <v>410</v>
      </c>
      <c r="B223" s="72" t="s">
        <v>411</v>
      </c>
      <c r="C223" s="73"/>
      <c r="D223" s="73"/>
      <c r="E223" s="74"/>
      <c r="F223" s="62">
        <v>1</v>
      </c>
      <c r="G223" s="5"/>
      <c r="H223" s="13"/>
    </row>
    <row r="224" spans="1:8" ht="35.1" customHeight="1" x14ac:dyDescent="0.25">
      <c r="A224" s="58" t="s">
        <v>412</v>
      </c>
      <c r="B224" s="90" t="s">
        <v>413</v>
      </c>
      <c r="C224" s="91"/>
      <c r="D224" s="91"/>
      <c r="E224" s="92"/>
      <c r="F224" s="62">
        <v>1</v>
      </c>
      <c r="G224" s="5"/>
      <c r="H224" s="15"/>
    </row>
    <row r="225" spans="1:8" ht="49.5" customHeight="1" x14ac:dyDescent="0.25">
      <c r="A225" s="58" t="s">
        <v>414</v>
      </c>
      <c r="B225" s="72" t="s">
        <v>415</v>
      </c>
      <c r="C225" s="73"/>
      <c r="D225" s="73"/>
      <c r="E225" s="74"/>
      <c r="F225" s="62">
        <v>1</v>
      </c>
      <c r="G225" s="5"/>
      <c r="H225" s="15"/>
    </row>
    <row r="226" spans="1:8" ht="15.75" x14ac:dyDescent="0.25">
      <c r="A226" s="58" t="s">
        <v>416</v>
      </c>
      <c r="B226" s="72" t="s">
        <v>417</v>
      </c>
      <c r="C226" s="73"/>
      <c r="D226" s="73"/>
      <c r="E226" s="74"/>
      <c r="F226" s="62">
        <v>1</v>
      </c>
      <c r="G226" s="5"/>
      <c r="H226" s="13"/>
    </row>
    <row r="227" spans="1:8" ht="16.5" x14ac:dyDescent="0.25">
      <c r="A227" s="63" t="s">
        <v>418</v>
      </c>
      <c r="B227" s="64" t="s">
        <v>419</v>
      </c>
      <c r="C227" s="65"/>
      <c r="D227" s="65"/>
      <c r="E227" s="66"/>
      <c r="F227" s="100">
        <f>SUM(F228:F234)+F235+F248</f>
        <v>18</v>
      </c>
      <c r="G227" s="183">
        <f>SUM(G228:G234)+G235+G248</f>
        <v>0</v>
      </c>
      <c r="H227" s="179"/>
    </row>
    <row r="228" spans="1:8" ht="93.75" customHeight="1" x14ac:dyDescent="0.25">
      <c r="A228" s="58" t="s">
        <v>420</v>
      </c>
      <c r="B228" s="59" t="s">
        <v>421</v>
      </c>
      <c r="C228" s="60"/>
      <c r="D228" s="60"/>
      <c r="E228" s="61"/>
      <c r="F228" s="62">
        <v>1</v>
      </c>
      <c r="G228" s="5"/>
      <c r="H228" s="13"/>
    </row>
    <row r="229" spans="1:8" ht="48" customHeight="1" x14ac:dyDescent="0.25">
      <c r="A229" s="58" t="s">
        <v>422</v>
      </c>
      <c r="B229" s="59" t="s">
        <v>423</v>
      </c>
      <c r="C229" s="60"/>
      <c r="D229" s="60"/>
      <c r="E229" s="61"/>
      <c r="F229" s="62">
        <v>1</v>
      </c>
      <c r="G229" s="5"/>
      <c r="H229" s="13"/>
    </row>
    <row r="230" spans="1:8" ht="56.1" customHeight="1" x14ac:dyDescent="0.25">
      <c r="A230" s="58" t="s">
        <v>424</v>
      </c>
      <c r="B230" s="59" t="s">
        <v>425</v>
      </c>
      <c r="C230" s="60"/>
      <c r="D230" s="60"/>
      <c r="E230" s="61"/>
      <c r="F230" s="62">
        <v>1</v>
      </c>
      <c r="G230" s="5"/>
      <c r="H230" s="13"/>
    </row>
    <row r="231" spans="1:8" ht="42" customHeight="1" x14ac:dyDescent="0.25">
      <c r="A231" s="58" t="s">
        <v>426</v>
      </c>
      <c r="B231" s="59" t="s">
        <v>427</v>
      </c>
      <c r="C231" s="60"/>
      <c r="D231" s="60"/>
      <c r="E231" s="61"/>
      <c r="F231" s="62">
        <v>1</v>
      </c>
      <c r="G231" s="5"/>
      <c r="H231" s="13"/>
    </row>
    <row r="232" spans="1:8" ht="15.75" x14ac:dyDescent="0.25">
      <c r="A232" s="58" t="s">
        <v>428</v>
      </c>
      <c r="B232" s="59" t="s">
        <v>429</v>
      </c>
      <c r="C232" s="60"/>
      <c r="D232" s="60"/>
      <c r="E232" s="61"/>
      <c r="F232" s="62">
        <v>1</v>
      </c>
      <c r="G232" s="5"/>
      <c r="H232" s="13"/>
    </row>
    <row r="233" spans="1:8" ht="75.95" customHeight="1" x14ac:dyDescent="0.25">
      <c r="A233" s="58" t="s">
        <v>430</v>
      </c>
      <c r="B233" s="59" t="s">
        <v>431</v>
      </c>
      <c r="C233" s="60"/>
      <c r="D233" s="60"/>
      <c r="E233" s="61"/>
      <c r="F233" s="62">
        <v>1</v>
      </c>
      <c r="G233" s="5"/>
      <c r="H233" s="15"/>
    </row>
    <row r="234" spans="1:8" ht="35.1" customHeight="1" x14ac:dyDescent="0.25">
      <c r="A234" s="58" t="s">
        <v>432</v>
      </c>
      <c r="B234" s="59" t="s">
        <v>433</v>
      </c>
      <c r="C234" s="60"/>
      <c r="D234" s="60"/>
      <c r="E234" s="61"/>
      <c r="F234" s="62">
        <v>1</v>
      </c>
      <c r="G234" s="5"/>
      <c r="H234" s="13"/>
    </row>
    <row r="235" spans="1:8" ht="35.1" customHeight="1" x14ac:dyDescent="0.25">
      <c r="A235" s="78" t="s">
        <v>434</v>
      </c>
      <c r="B235" s="113" t="s">
        <v>435</v>
      </c>
      <c r="C235" s="114"/>
      <c r="D235" s="114"/>
      <c r="E235" s="115"/>
      <c r="F235" s="79">
        <f>SUM(F236+F237+F241+F245)</f>
        <v>9</v>
      </c>
      <c r="G235" s="180">
        <f>SUM(G236+G237+G241+G245)</f>
        <v>0</v>
      </c>
      <c r="H235" s="185"/>
    </row>
    <row r="236" spans="1:8" ht="15.75" x14ac:dyDescent="0.25">
      <c r="A236" s="80" t="s">
        <v>436</v>
      </c>
      <c r="B236" s="116" t="s">
        <v>437</v>
      </c>
      <c r="C236" s="117"/>
      <c r="D236" s="117"/>
      <c r="E236" s="118"/>
      <c r="F236" s="84">
        <v>1</v>
      </c>
      <c r="G236" s="1"/>
      <c r="H236" s="18"/>
    </row>
    <row r="237" spans="1:8" ht="15.75" x14ac:dyDescent="0.25">
      <c r="A237" s="78" t="s">
        <v>438</v>
      </c>
      <c r="B237" s="119" t="s">
        <v>263</v>
      </c>
      <c r="C237" s="120"/>
      <c r="D237" s="120"/>
      <c r="E237" s="121"/>
      <c r="F237" s="79">
        <f>SUM(F238:F240)</f>
        <v>3</v>
      </c>
      <c r="G237" s="180">
        <f>SUM(G238:G240)</f>
        <v>0</v>
      </c>
      <c r="H237" s="185"/>
    </row>
    <row r="238" spans="1:8" ht="35.1" customHeight="1" x14ac:dyDescent="0.25">
      <c r="A238" s="80" t="s">
        <v>439</v>
      </c>
      <c r="B238" s="122" t="s">
        <v>440</v>
      </c>
      <c r="C238" s="123"/>
      <c r="D238" s="123"/>
      <c r="E238" s="124"/>
      <c r="F238" s="84">
        <v>1</v>
      </c>
      <c r="G238" s="1"/>
      <c r="H238" s="18"/>
    </row>
    <row r="239" spans="1:8" ht="21.95" customHeight="1" x14ac:dyDescent="0.25">
      <c r="A239" s="80" t="s">
        <v>441</v>
      </c>
      <c r="B239" s="122" t="s">
        <v>442</v>
      </c>
      <c r="C239" s="123"/>
      <c r="D239" s="123"/>
      <c r="E239" s="124"/>
      <c r="F239" s="84">
        <v>1</v>
      </c>
      <c r="G239" s="1"/>
      <c r="H239" s="18"/>
    </row>
    <row r="240" spans="1:8" ht="17.100000000000001" customHeight="1" x14ac:dyDescent="0.25">
      <c r="A240" s="80" t="s">
        <v>443</v>
      </c>
      <c r="B240" s="122" t="s">
        <v>444</v>
      </c>
      <c r="C240" s="123"/>
      <c r="D240" s="123"/>
      <c r="E240" s="124"/>
      <c r="F240" s="84">
        <v>1</v>
      </c>
      <c r="G240" s="1"/>
      <c r="H240" s="18"/>
    </row>
    <row r="241" spans="1:8" ht="35.1" customHeight="1" x14ac:dyDescent="0.25">
      <c r="A241" s="78" t="s">
        <v>445</v>
      </c>
      <c r="B241" s="119" t="s">
        <v>329</v>
      </c>
      <c r="C241" s="120"/>
      <c r="D241" s="120"/>
      <c r="E241" s="121"/>
      <c r="F241" s="79">
        <f>SUM(F242:F244)</f>
        <v>3</v>
      </c>
      <c r="G241" s="180">
        <f>SUM(G242:G244)</f>
        <v>0</v>
      </c>
      <c r="H241" s="185"/>
    </row>
    <row r="242" spans="1:8" ht="35.1" customHeight="1" x14ac:dyDescent="0.25">
      <c r="A242" s="80" t="s">
        <v>446</v>
      </c>
      <c r="B242" s="122" t="s">
        <v>447</v>
      </c>
      <c r="C242" s="123"/>
      <c r="D242" s="123"/>
      <c r="E242" s="124"/>
      <c r="F242" s="84">
        <v>1</v>
      </c>
      <c r="G242" s="1"/>
      <c r="H242" s="18"/>
    </row>
    <row r="243" spans="1:8" ht="35.1" customHeight="1" x14ac:dyDescent="0.25">
      <c r="A243" s="80" t="s">
        <v>448</v>
      </c>
      <c r="B243" s="122" t="s">
        <v>449</v>
      </c>
      <c r="C243" s="123"/>
      <c r="D243" s="123"/>
      <c r="E243" s="124"/>
      <c r="F243" s="84">
        <v>1</v>
      </c>
      <c r="G243" s="1"/>
      <c r="H243" s="18"/>
    </row>
    <row r="244" spans="1:8" ht="35.1" customHeight="1" x14ac:dyDescent="0.25">
      <c r="A244" s="80" t="s">
        <v>450</v>
      </c>
      <c r="B244" s="122" t="s">
        <v>451</v>
      </c>
      <c r="C244" s="123"/>
      <c r="D244" s="123"/>
      <c r="E244" s="124"/>
      <c r="F244" s="84">
        <v>1</v>
      </c>
      <c r="G244" s="1"/>
      <c r="H244" s="18"/>
    </row>
    <row r="245" spans="1:8" ht="15.75" x14ac:dyDescent="0.25">
      <c r="A245" s="78" t="s">
        <v>452</v>
      </c>
      <c r="B245" s="119" t="s">
        <v>341</v>
      </c>
      <c r="C245" s="120"/>
      <c r="D245" s="120"/>
      <c r="E245" s="121"/>
      <c r="F245" s="79">
        <f>SUM(F246:F247)</f>
        <v>2</v>
      </c>
      <c r="G245" s="180">
        <f>SUM(G246:G247)</f>
        <v>0</v>
      </c>
      <c r="H245" s="185"/>
    </row>
    <row r="246" spans="1:8" ht="35.1" customHeight="1" x14ac:dyDescent="0.25">
      <c r="A246" s="80" t="s">
        <v>453</v>
      </c>
      <c r="B246" s="122" t="s">
        <v>454</v>
      </c>
      <c r="C246" s="123"/>
      <c r="D246" s="123"/>
      <c r="E246" s="124"/>
      <c r="F246" s="84">
        <v>1</v>
      </c>
      <c r="G246" s="1"/>
      <c r="H246" s="18"/>
    </row>
    <row r="247" spans="1:8" ht="35.1" customHeight="1" x14ac:dyDescent="0.25">
      <c r="A247" s="80" t="s">
        <v>455</v>
      </c>
      <c r="B247" s="122" t="s">
        <v>456</v>
      </c>
      <c r="C247" s="123"/>
      <c r="D247" s="123"/>
      <c r="E247" s="124"/>
      <c r="F247" s="84">
        <v>1</v>
      </c>
      <c r="G247" s="1"/>
      <c r="H247" s="18"/>
    </row>
    <row r="248" spans="1:8" ht="16.5" x14ac:dyDescent="0.25">
      <c r="A248" s="63" t="s">
        <v>457</v>
      </c>
      <c r="B248" s="64" t="s">
        <v>458</v>
      </c>
      <c r="C248" s="65"/>
      <c r="D248" s="65"/>
      <c r="E248" s="66"/>
      <c r="F248" s="100">
        <f>SUM(F249:F250)</f>
        <v>2</v>
      </c>
      <c r="G248" s="183">
        <f>SUM(G249:G250)</f>
        <v>0</v>
      </c>
      <c r="H248" s="179"/>
    </row>
    <row r="249" spans="1:8" ht="35.1" customHeight="1" x14ac:dyDescent="0.25">
      <c r="A249" s="58" t="s">
        <v>459</v>
      </c>
      <c r="B249" s="59" t="s">
        <v>460</v>
      </c>
      <c r="C249" s="60"/>
      <c r="D249" s="60"/>
      <c r="E249" s="61"/>
      <c r="F249" s="62">
        <v>1</v>
      </c>
      <c r="G249" s="5"/>
      <c r="H249" s="15"/>
    </row>
    <row r="250" spans="1:8" ht="35.1" customHeight="1" thickBot="1" x14ac:dyDescent="0.3">
      <c r="A250" s="58" t="s">
        <v>461</v>
      </c>
      <c r="B250" s="72" t="s">
        <v>462</v>
      </c>
      <c r="C250" s="73"/>
      <c r="D250" s="73"/>
      <c r="E250" s="74"/>
      <c r="F250" s="62">
        <v>1</v>
      </c>
      <c r="G250" s="5"/>
      <c r="H250" s="15"/>
    </row>
    <row r="251" spans="1:8" ht="18.75" thickBot="1" x14ac:dyDescent="0.3">
      <c r="A251" s="125" t="s">
        <v>23</v>
      </c>
      <c r="B251" s="126" t="s">
        <v>24</v>
      </c>
      <c r="C251" s="127"/>
      <c r="D251" s="127"/>
      <c r="E251" s="128"/>
      <c r="F251" s="129">
        <f>SUM(F252:F256)</f>
        <v>5</v>
      </c>
      <c r="G251" s="186">
        <f>SUM(G252:G256)</f>
        <v>0</v>
      </c>
      <c r="H251" s="187"/>
    </row>
    <row r="252" spans="1:8" ht="74.099999999999994" customHeight="1" x14ac:dyDescent="0.25">
      <c r="A252" s="130" t="s">
        <v>463</v>
      </c>
      <c r="B252" s="72" t="s">
        <v>464</v>
      </c>
      <c r="C252" s="73"/>
      <c r="D252" s="73"/>
      <c r="E252" s="74"/>
      <c r="F252" s="131">
        <v>1</v>
      </c>
      <c r="G252" s="2"/>
      <c r="H252" s="2"/>
    </row>
    <row r="253" spans="1:8" ht="78" customHeight="1" x14ac:dyDescent="0.25">
      <c r="A253" s="132" t="s">
        <v>465</v>
      </c>
      <c r="B253" s="72" t="s">
        <v>466</v>
      </c>
      <c r="C253" s="73"/>
      <c r="D253" s="73"/>
      <c r="E253" s="74"/>
      <c r="F253" s="133">
        <v>1</v>
      </c>
      <c r="G253" s="2"/>
      <c r="H253" s="1"/>
    </row>
    <row r="254" spans="1:8" ht="160.5" customHeight="1" x14ac:dyDescent="0.25">
      <c r="A254" s="132" t="s">
        <v>467</v>
      </c>
      <c r="B254" s="72" t="s">
        <v>37</v>
      </c>
      <c r="C254" s="73"/>
      <c r="D254" s="73"/>
      <c r="E254" s="74"/>
      <c r="F254" s="133">
        <v>1</v>
      </c>
      <c r="G254" s="2"/>
      <c r="H254" s="1"/>
    </row>
    <row r="255" spans="1:8" ht="35.1" customHeight="1" x14ac:dyDescent="0.25">
      <c r="A255" s="132" t="s">
        <v>468</v>
      </c>
      <c r="B255" s="72" t="s">
        <v>25</v>
      </c>
      <c r="C255" s="73"/>
      <c r="D255" s="73"/>
      <c r="E255" s="74"/>
      <c r="F255" s="133">
        <v>1</v>
      </c>
      <c r="G255" s="2"/>
      <c r="H255" s="1"/>
    </row>
    <row r="256" spans="1:8" ht="57" customHeight="1" x14ac:dyDescent="0.25">
      <c r="A256" s="134" t="s">
        <v>469</v>
      </c>
      <c r="B256" s="72" t="s">
        <v>26</v>
      </c>
      <c r="C256" s="73"/>
      <c r="D256" s="73"/>
      <c r="E256" s="74"/>
      <c r="F256" s="135">
        <v>1</v>
      </c>
      <c r="G256" s="2"/>
      <c r="H256" s="3"/>
    </row>
    <row r="257" spans="1:8" ht="16.5" x14ac:dyDescent="0.25">
      <c r="A257" s="136" t="s">
        <v>470</v>
      </c>
      <c r="B257" s="137" t="s">
        <v>471</v>
      </c>
      <c r="C257" s="138"/>
      <c r="D257" s="138"/>
      <c r="E257" s="139"/>
      <c r="F257" s="140">
        <f>SUM(F258:F269)</f>
        <v>12</v>
      </c>
      <c r="G257" s="188">
        <f>SUM(G258:G269)</f>
        <v>0</v>
      </c>
      <c r="H257" s="189"/>
    </row>
    <row r="258" spans="1:8" ht="54" customHeight="1" x14ac:dyDescent="0.25">
      <c r="A258" s="58" t="s">
        <v>470</v>
      </c>
      <c r="B258" s="59" t="s">
        <v>472</v>
      </c>
      <c r="C258" s="60"/>
      <c r="D258" s="60"/>
      <c r="E258" s="61"/>
      <c r="F258" s="62">
        <v>1</v>
      </c>
      <c r="G258" s="5"/>
      <c r="H258" s="13"/>
    </row>
    <row r="259" spans="1:8" ht="93.95" customHeight="1" x14ac:dyDescent="0.25">
      <c r="A259" s="58" t="s">
        <v>473</v>
      </c>
      <c r="B259" s="59" t="s">
        <v>474</v>
      </c>
      <c r="C259" s="60"/>
      <c r="D259" s="60"/>
      <c r="E259" s="61"/>
      <c r="F259" s="62">
        <v>1</v>
      </c>
      <c r="G259" s="5"/>
      <c r="H259" s="13"/>
    </row>
    <row r="260" spans="1:8" ht="86.1" customHeight="1" x14ac:dyDescent="0.25">
      <c r="A260" s="58" t="s">
        <v>475</v>
      </c>
      <c r="B260" s="59" t="s">
        <v>476</v>
      </c>
      <c r="C260" s="60"/>
      <c r="D260" s="60"/>
      <c r="E260" s="61"/>
      <c r="F260" s="62">
        <v>1</v>
      </c>
      <c r="G260" s="5"/>
      <c r="H260" s="13"/>
    </row>
    <row r="261" spans="1:8" ht="35.1" customHeight="1" x14ac:dyDescent="0.25">
      <c r="A261" s="58" t="s">
        <v>477</v>
      </c>
      <c r="B261" s="59" t="s">
        <v>478</v>
      </c>
      <c r="C261" s="60"/>
      <c r="D261" s="60"/>
      <c r="E261" s="61"/>
      <c r="F261" s="62">
        <v>1</v>
      </c>
      <c r="G261" s="5"/>
      <c r="H261" s="13"/>
    </row>
    <row r="262" spans="1:8" ht="35.1" customHeight="1" x14ac:dyDescent="0.25">
      <c r="A262" s="58" t="s">
        <v>479</v>
      </c>
      <c r="B262" s="59" t="s">
        <v>480</v>
      </c>
      <c r="C262" s="60"/>
      <c r="D262" s="60"/>
      <c r="E262" s="61"/>
      <c r="F262" s="62">
        <v>1</v>
      </c>
      <c r="G262" s="5"/>
      <c r="H262" s="13"/>
    </row>
    <row r="263" spans="1:8" ht="15.75" x14ac:dyDescent="0.25">
      <c r="A263" s="58" t="s">
        <v>481</v>
      </c>
      <c r="B263" s="59" t="s">
        <v>482</v>
      </c>
      <c r="C263" s="60"/>
      <c r="D263" s="60"/>
      <c r="E263" s="61"/>
      <c r="F263" s="62">
        <v>1</v>
      </c>
      <c r="G263" s="5"/>
      <c r="H263" s="13"/>
    </row>
    <row r="264" spans="1:8" ht="15.75" x14ac:dyDescent="0.25">
      <c r="A264" s="58" t="s">
        <v>483</v>
      </c>
      <c r="B264" s="59" t="s">
        <v>484</v>
      </c>
      <c r="C264" s="60"/>
      <c r="D264" s="60"/>
      <c r="E264" s="61"/>
      <c r="F264" s="62">
        <v>1</v>
      </c>
      <c r="G264" s="5"/>
      <c r="H264" s="13"/>
    </row>
    <row r="265" spans="1:8" ht="35.1" customHeight="1" x14ac:dyDescent="0.25">
      <c r="A265" s="58" t="s">
        <v>485</v>
      </c>
      <c r="B265" s="59" t="s">
        <v>486</v>
      </c>
      <c r="C265" s="60"/>
      <c r="D265" s="60"/>
      <c r="E265" s="61"/>
      <c r="F265" s="62">
        <v>1</v>
      </c>
      <c r="G265" s="5"/>
      <c r="H265" s="13"/>
    </row>
    <row r="266" spans="1:8" ht="84" customHeight="1" x14ac:dyDescent="0.25">
      <c r="A266" s="58" t="s">
        <v>487</v>
      </c>
      <c r="B266" s="107" t="s">
        <v>488</v>
      </c>
      <c r="C266" s="108"/>
      <c r="D266" s="108"/>
      <c r="E266" s="109"/>
      <c r="F266" s="62">
        <v>1</v>
      </c>
      <c r="G266" s="5"/>
      <c r="H266" s="13"/>
    </row>
    <row r="267" spans="1:8" ht="124.5" customHeight="1" x14ac:dyDescent="0.25">
      <c r="A267" s="58" t="s">
        <v>489</v>
      </c>
      <c r="B267" s="107" t="s">
        <v>490</v>
      </c>
      <c r="C267" s="108"/>
      <c r="D267" s="108"/>
      <c r="E267" s="109"/>
      <c r="F267" s="62">
        <v>1</v>
      </c>
      <c r="G267" s="5"/>
      <c r="H267" s="13"/>
    </row>
    <row r="268" spans="1:8" ht="134.1" customHeight="1" x14ac:dyDescent="0.25">
      <c r="A268" s="58" t="s">
        <v>491</v>
      </c>
      <c r="B268" s="107" t="s">
        <v>492</v>
      </c>
      <c r="C268" s="108"/>
      <c r="D268" s="108"/>
      <c r="E268" s="109"/>
      <c r="F268" s="62">
        <v>1</v>
      </c>
      <c r="G268" s="5"/>
      <c r="H268" s="13"/>
    </row>
    <row r="269" spans="1:8" ht="84.95" customHeight="1" x14ac:dyDescent="0.25">
      <c r="A269" s="58" t="s">
        <v>493</v>
      </c>
      <c r="B269" s="107" t="s">
        <v>494</v>
      </c>
      <c r="C269" s="108"/>
      <c r="D269" s="108"/>
      <c r="E269" s="109"/>
      <c r="F269" s="62">
        <v>1</v>
      </c>
      <c r="G269" s="5"/>
      <c r="H269" s="15"/>
    </row>
    <row r="270" spans="1:8" ht="16.5" x14ac:dyDescent="0.25">
      <c r="A270" s="136" t="s">
        <v>495</v>
      </c>
      <c r="B270" s="137" t="s">
        <v>496</v>
      </c>
      <c r="C270" s="138"/>
      <c r="D270" s="138"/>
      <c r="E270" s="139"/>
      <c r="F270" s="140">
        <f>SUM(F271:F278)</f>
        <v>8</v>
      </c>
      <c r="G270" s="188">
        <f>SUM(G271:G278)</f>
        <v>0</v>
      </c>
      <c r="H270" s="189"/>
    </row>
    <row r="271" spans="1:8" ht="35.1" customHeight="1" x14ac:dyDescent="0.25">
      <c r="A271" s="141" t="s">
        <v>497</v>
      </c>
      <c r="B271" s="87" t="s">
        <v>498</v>
      </c>
      <c r="C271" s="88"/>
      <c r="D271" s="88"/>
      <c r="E271" s="89"/>
      <c r="F271" s="84">
        <v>1</v>
      </c>
      <c r="G271" s="1"/>
      <c r="H271" s="18"/>
    </row>
    <row r="272" spans="1:8" ht="35.1" customHeight="1" x14ac:dyDescent="0.25">
      <c r="A272" s="58" t="s">
        <v>499</v>
      </c>
      <c r="B272" s="142" t="s">
        <v>500</v>
      </c>
      <c r="C272" s="143"/>
      <c r="D272" s="143"/>
      <c r="E272" s="144"/>
      <c r="F272" s="62">
        <v>1</v>
      </c>
      <c r="G272" s="7"/>
      <c r="H272" s="13"/>
    </row>
    <row r="273" spans="1:8" ht="15.75" x14ac:dyDescent="0.25">
      <c r="A273" s="58" t="s">
        <v>501</v>
      </c>
      <c r="B273" s="142" t="s">
        <v>502</v>
      </c>
      <c r="C273" s="143"/>
      <c r="D273" s="143"/>
      <c r="E273" s="144"/>
      <c r="F273" s="62">
        <v>1</v>
      </c>
      <c r="G273" s="7"/>
      <c r="H273" s="13"/>
    </row>
    <row r="274" spans="1:8" ht="15.75" x14ac:dyDescent="0.25">
      <c r="A274" s="58" t="s">
        <v>503</v>
      </c>
      <c r="B274" s="142" t="s">
        <v>504</v>
      </c>
      <c r="C274" s="143"/>
      <c r="D274" s="143"/>
      <c r="E274" s="144"/>
      <c r="F274" s="62">
        <v>1</v>
      </c>
      <c r="G274" s="7"/>
      <c r="H274" s="13"/>
    </row>
    <row r="275" spans="1:8" ht="35.1" customHeight="1" x14ac:dyDescent="0.25">
      <c r="A275" s="58" t="s">
        <v>505</v>
      </c>
      <c r="B275" s="142" t="s">
        <v>506</v>
      </c>
      <c r="C275" s="143"/>
      <c r="D275" s="143"/>
      <c r="E275" s="144"/>
      <c r="F275" s="62">
        <v>1</v>
      </c>
      <c r="G275" s="7"/>
      <c r="H275" s="13"/>
    </row>
    <row r="276" spans="1:8" ht="54" customHeight="1" x14ac:dyDescent="0.25">
      <c r="A276" s="58" t="s">
        <v>507</v>
      </c>
      <c r="B276" s="142" t="s">
        <v>508</v>
      </c>
      <c r="C276" s="143"/>
      <c r="D276" s="143"/>
      <c r="E276" s="144"/>
      <c r="F276" s="62">
        <v>1</v>
      </c>
      <c r="G276" s="7"/>
      <c r="H276" s="13"/>
    </row>
    <row r="277" spans="1:8" ht="65.25" customHeight="1" x14ac:dyDescent="0.25">
      <c r="A277" s="58" t="s">
        <v>509</v>
      </c>
      <c r="B277" s="142" t="s">
        <v>510</v>
      </c>
      <c r="C277" s="143"/>
      <c r="D277" s="143"/>
      <c r="E277" s="144"/>
      <c r="F277" s="62">
        <v>1</v>
      </c>
      <c r="G277" s="7"/>
      <c r="H277" s="13"/>
    </row>
    <row r="278" spans="1:8" ht="35.1" customHeight="1" x14ac:dyDescent="0.25">
      <c r="A278" s="58" t="s">
        <v>511</v>
      </c>
      <c r="B278" s="142" t="s">
        <v>512</v>
      </c>
      <c r="C278" s="143"/>
      <c r="D278" s="143"/>
      <c r="E278" s="144"/>
      <c r="F278" s="62">
        <v>1</v>
      </c>
      <c r="G278" s="7"/>
      <c r="H278" s="13"/>
    </row>
    <row r="279" spans="1:8" ht="16.5" x14ac:dyDescent="0.25">
      <c r="A279" s="136" t="s">
        <v>513</v>
      </c>
      <c r="B279" s="137" t="s">
        <v>514</v>
      </c>
      <c r="C279" s="138"/>
      <c r="D279" s="138"/>
      <c r="E279" s="139"/>
      <c r="F279" s="140">
        <f>SUM(F280)</f>
        <v>1</v>
      </c>
      <c r="G279" s="188">
        <f>SUM(G280)</f>
        <v>0</v>
      </c>
      <c r="H279" s="189"/>
    </row>
    <row r="280" spans="1:8" ht="35.1" customHeight="1" x14ac:dyDescent="0.25">
      <c r="A280" s="58" t="s">
        <v>515</v>
      </c>
      <c r="B280" s="142" t="s">
        <v>516</v>
      </c>
      <c r="C280" s="143"/>
      <c r="D280" s="143"/>
      <c r="E280" s="144"/>
      <c r="F280" s="62">
        <v>1</v>
      </c>
      <c r="G280" s="5"/>
      <c r="H280" s="15"/>
    </row>
    <row r="281" spans="1:8" ht="35.1" customHeight="1" x14ac:dyDescent="0.25">
      <c r="A281" s="136" t="s">
        <v>517</v>
      </c>
      <c r="B281" s="137" t="s">
        <v>569</v>
      </c>
      <c r="C281" s="138"/>
      <c r="D281" s="138"/>
      <c r="E281" s="139"/>
      <c r="F281" s="140">
        <f>SUM(F282)</f>
        <v>1</v>
      </c>
      <c r="G281" s="188">
        <f>SUM(G282)</f>
        <v>0</v>
      </c>
      <c r="H281" s="189"/>
    </row>
    <row r="282" spans="1:8" ht="35.1" customHeight="1" x14ac:dyDescent="0.25">
      <c r="A282" s="58" t="s">
        <v>517</v>
      </c>
      <c r="B282" s="142" t="s">
        <v>518</v>
      </c>
      <c r="C282" s="143"/>
      <c r="D282" s="143"/>
      <c r="E282" s="144"/>
      <c r="F282" s="62">
        <v>1</v>
      </c>
      <c r="G282" s="5"/>
      <c r="H282" s="13"/>
    </row>
    <row r="283" spans="1:8" ht="16.5" x14ac:dyDescent="0.25">
      <c r="A283" s="136" t="s">
        <v>519</v>
      </c>
      <c r="B283" s="137" t="s">
        <v>520</v>
      </c>
      <c r="C283" s="138"/>
      <c r="D283" s="138"/>
      <c r="E283" s="139"/>
      <c r="F283" s="140">
        <f>SUM(F284)</f>
        <v>1</v>
      </c>
      <c r="G283" s="188">
        <f>SUM(G284)</f>
        <v>0</v>
      </c>
      <c r="H283" s="189"/>
    </row>
    <row r="284" spans="1:8" ht="105" customHeight="1" x14ac:dyDescent="0.25">
      <c r="A284" s="58" t="s">
        <v>519</v>
      </c>
      <c r="B284" s="142" t="s">
        <v>521</v>
      </c>
      <c r="C284" s="143"/>
      <c r="D284" s="143"/>
      <c r="E284" s="144"/>
      <c r="F284" s="62">
        <v>1</v>
      </c>
      <c r="G284" s="5"/>
      <c r="H284" s="13"/>
    </row>
    <row r="285" spans="1:8" ht="35.1" customHeight="1" x14ac:dyDescent="0.25">
      <c r="A285" s="136" t="s">
        <v>522</v>
      </c>
      <c r="B285" s="137" t="s">
        <v>523</v>
      </c>
      <c r="C285" s="138"/>
      <c r="D285" s="138"/>
      <c r="E285" s="139"/>
      <c r="F285" s="140">
        <f>SUM(F286:F293)</f>
        <v>8</v>
      </c>
      <c r="G285" s="188">
        <f>SUM(G286:G293)</f>
        <v>0</v>
      </c>
      <c r="H285" s="189"/>
    </row>
    <row r="286" spans="1:8" ht="37.5" customHeight="1" x14ac:dyDescent="0.25">
      <c r="A286" s="58" t="s">
        <v>524</v>
      </c>
      <c r="B286" s="107" t="s">
        <v>525</v>
      </c>
      <c r="C286" s="108"/>
      <c r="D286" s="108"/>
      <c r="E286" s="109"/>
      <c r="F286" s="62">
        <v>1</v>
      </c>
      <c r="G286" s="5"/>
      <c r="H286" s="15"/>
    </row>
    <row r="287" spans="1:8" ht="35.1" customHeight="1" x14ac:dyDescent="0.25">
      <c r="A287" s="58" t="s">
        <v>526</v>
      </c>
      <c r="B287" s="107" t="s">
        <v>527</v>
      </c>
      <c r="C287" s="108"/>
      <c r="D287" s="108"/>
      <c r="E287" s="109"/>
      <c r="F287" s="62">
        <v>1</v>
      </c>
      <c r="G287" s="5"/>
      <c r="H287" s="13"/>
    </row>
    <row r="288" spans="1:8" ht="35.1" customHeight="1" x14ac:dyDescent="0.25">
      <c r="A288" s="58" t="s">
        <v>528</v>
      </c>
      <c r="B288" s="107" t="s">
        <v>529</v>
      </c>
      <c r="C288" s="108"/>
      <c r="D288" s="108"/>
      <c r="E288" s="109"/>
      <c r="F288" s="62">
        <v>1</v>
      </c>
      <c r="G288" s="5"/>
      <c r="H288" s="13"/>
    </row>
    <row r="289" spans="1:8" ht="35.1" customHeight="1" x14ac:dyDescent="0.25">
      <c r="A289" s="58" t="s">
        <v>530</v>
      </c>
      <c r="B289" s="107" t="s">
        <v>531</v>
      </c>
      <c r="C289" s="108"/>
      <c r="D289" s="108"/>
      <c r="E289" s="109"/>
      <c r="F289" s="62">
        <v>1</v>
      </c>
      <c r="G289" s="5"/>
      <c r="H289" s="13"/>
    </row>
    <row r="290" spans="1:8" ht="35.1" customHeight="1" x14ac:dyDescent="0.25">
      <c r="A290" s="58" t="s">
        <v>532</v>
      </c>
      <c r="B290" s="107" t="s">
        <v>533</v>
      </c>
      <c r="C290" s="108"/>
      <c r="D290" s="108"/>
      <c r="E290" s="109"/>
      <c r="F290" s="62">
        <v>1</v>
      </c>
      <c r="G290" s="5"/>
      <c r="H290" s="13"/>
    </row>
    <row r="291" spans="1:8" ht="35.1" customHeight="1" x14ac:dyDescent="0.25">
      <c r="A291" s="58" t="s">
        <v>534</v>
      </c>
      <c r="B291" s="107" t="s">
        <v>535</v>
      </c>
      <c r="C291" s="108"/>
      <c r="D291" s="108"/>
      <c r="E291" s="109"/>
      <c r="F291" s="62">
        <v>1</v>
      </c>
      <c r="G291" s="5"/>
      <c r="H291" s="13"/>
    </row>
    <row r="292" spans="1:8" ht="35.1" customHeight="1" x14ac:dyDescent="0.25">
      <c r="A292" s="58" t="s">
        <v>536</v>
      </c>
      <c r="B292" s="107" t="s">
        <v>537</v>
      </c>
      <c r="C292" s="108"/>
      <c r="D292" s="108"/>
      <c r="E292" s="109"/>
      <c r="F292" s="62">
        <v>1</v>
      </c>
      <c r="G292" s="5"/>
      <c r="H292" s="13"/>
    </row>
    <row r="293" spans="1:8" ht="64.5" customHeight="1" x14ac:dyDescent="0.25">
      <c r="A293" s="58" t="s">
        <v>538</v>
      </c>
      <c r="B293" s="107" t="s">
        <v>539</v>
      </c>
      <c r="C293" s="108"/>
      <c r="D293" s="108"/>
      <c r="E293" s="109"/>
      <c r="F293" s="62">
        <v>1</v>
      </c>
      <c r="G293" s="5"/>
      <c r="H293" s="13"/>
    </row>
    <row r="294" spans="1:8" ht="35.1" customHeight="1" x14ac:dyDescent="0.25">
      <c r="A294" s="136" t="s">
        <v>540</v>
      </c>
      <c r="B294" s="137" t="s">
        <v>541</v>
      </c>
      <c r="C294" s="138"/>
      <c r="D294" s="138"/>
      <c r="E294" s="139"/>
      <c r="F294" s="140">
        <f>SUM(F295:F301)</f>
        <v>7</v>
      </c>
      <c r="G294" s="188">
        <f>SUM(G295:G301)</f>
        <v>0</v>
      </c>
      <c r="H294" s="189"/>
    </row>
    <row r="295" spans="1:8" ht="35.1" customHeight="1" x14ac:dyDescent="0.25">
      <c r="A295" s="58" t="s">
        <v>542</v>
      </c>
      <c r="B295" s="107" t="s">
        <v>543</v>
      </c>
      <c r="C295" s="108"/>
      <c r="D295" s="108"/>
      <c r="E295" s="109"/>
      <c r="F295" s="62">
        <v>1</v>
      </c>
      <c r="G295" s="5"/>
      <c r="H295" s="15"/>
    </row>
    <row r="296" spans="1:8" ht="35.1" customHeight="1" x14ac:dyDescent="0.25">
      <c r="A296" s="58" t="s">
        <v>544</v>
      </c>
      <c r="B296" s="107" t="s">
        <v>545</v>
      </c>
      <c r="C296" s="108"/>
      <c r="D296" s="108"/>
      <c r="E296" s="109"/>
      <c r="F296" s="62">
        <v>1</v>
      </c>
      <c r="G296" s="5"/>
      <c r="H296" s="13"/>
    </row>
    <row r="297" spans="1:8" ht="35.1" customHeight="1" x14ac:dyDescent="0.25">
      <c r="A297" s="58" t="s">
        <v>546</v>
      </c>
      <c r="B297" s="107" t="s">
        <v>547</v>
      </c>
      <c r="C297" s="108"/>
      <c r="D297" s="108"/>
      <c r="E297" s="109"/>
      <c r="F297" s="62">
        <v>1</v>
      </c>
      <c r="G297" s="5"/>
      <c r="H297" s="13"/>
    </row>
    <row r="298" spans="1:8" ht="29.1" customHeight="1" x14ac:dyDescent="0.25">
      <c r="A298" s="58" t="s">
        <v>548</v>
      </c>
      <c r="B298" s="107" t="s">
        <v>549</v>
      </c>
      <c r="C298" s="108"/>
      <c r="D298" s="108"/>
      <c r="E298" s="109"/>
      <c r="F298" s="62">
        <v>1</v>
      </c>
      <c r="G298" s="5"/>
      <c r="H298" s="13"/>
    </row>
    <row r="299" spans="1:8" ht="45.95" customHeight="1" x14ac:dyDescent="0.25">
      <c r="A299" s="58" t="s">
        <v>550</v>
      </c>
      <c r="B299" s="107" t="s">
        <v>551</v>
      </c>
      <c r="C299" s="108"/>
      <c r="D299" s="108"/>
      <c r="E299" s="109"/>
      <c r="F299" s="62">
        <v>1</v>
      </c>
      <c r="G299" s="5"/>
      <c r="H299" s="13"/>
    </row>
    <row r="300" spans="1:8" ht="46.5" customHeight="1" x14ac:dyDescent="0.25">
      <c r="A300" s="58" t="s">
        <v>552</v>
      </c>
      <c r="B300" s="107" t="s">
        <v>553</v>
      </c>
      <c r="C300" s="108"/>
      <c r="D300" s="108"/>
      <c r="E300" s="109"/>
      <c r="F300" s="62">
        <v>1</v>
      </c>
      <c r="G300" s="5"/>
      <c r="H300" s="13"/>
    </row>
    <row r="301" spans="1:8" ht="35.1" customHeight="1" x14ac:dyDescent="0.25">
      <c r="A301" s="58" t="s">
        <v>554</v>
      </c>
      <c r="B301" s="107" t="s">
        <v>555</v>
      </c>
      <c r="C301" s="108"/>
      <c r="D301" s="108"/>
      <c r="E301" s="109"/>
      <c r="F301" s="62">
        <v>1</v>
      </c>
      <c r="G301" s="5"/>
      <c r="H301" s="13"/>
    </row>
    <row r="302" spans="1:8" ht="16.5" x14ac:dyDescent="0.25">
      <c r="A302" s="136" t="s">
        <v>556</v>
      </c>
      <c r="B302" s="137" t="s">
        <v>557</v>
      </c>
      <c r="C302" s="138"/>
      <c r="D302" s="138"/>
      <c r="E302" s="139"/>
      <c r="F302" s="140">
        <f>SUM(F303)</f>
        <v>1</v>
      </c>
      <c r="G302" s="188">
        <f>SUM(G303)</f>
        <v>0</v>
      </c>
      <c r="H302" s="189"/>
    </row>
    <row r="303" spans="1:8" ht="35.1" customHeight="1" x14ac:dyDescent="0.25">
      <c r="A303" s="58" t="s">
        <v>556</v>
      </c>
      <c r="B303" s="107" t="s">
        <v>558</v>
      </c>
      <c r="C303" s="108"/>
      <c r="D303" s="108"/>
      <c r="E303" s="109"/>
      <c r="F303" s="62">
        <v>1</v>
      </c>
      <c r="G303" s="5"/>
      <c r="H303" s="13"/>
    </row>
    <row r="304" spans="1:8" ht="31.5" x14ac:dyDescent="0.25">
      <c r="A304" s="145" t="s">
        <v>559</v>
      </c>
      <c r="B304" s="137" t="s">
        <v>27</v>
      </c>
      <c r="C304" s="138"/>
      <c r="D304" s="138"/>
      <c r="E304" s="139"/>
      <c r="F304" s="140">
        <f>SUM(F305:F307)</f>
        <v>3</v>
      </c>
      <c r="G304" s="188">
        <f>SUM(G305:G307)</f>
        <v>0</v>
      </c>
      <c r="H304" s="189"/>
    </row>
    <row r="305" spans="1:8" ht="16.5" x14ac:dyDescent="0.25">
      <c r="A305" s="146" t="s">
        <v>560</v>
      </c>
      <c r="B305" s="107" t="s">
        <v>561</v>
      </c>
      <c r="C305" s="108"/>
      <c r="D305" s="108"/>
      <c r="E305" s="109"/>
      <c r="F305" s="147">
        <v>1</v>
      </c>
      <c r="G305" s="8"/>
      <c r="H305" s="13"/>
    </row>
    <row r="306" spans="1:8" ht="16.5" x14ac:dyDescent="0.25">
      <c r="A306" s="146" t="s">
        <v>562</v>
      </c>
      <c r="B306" s="107" t="s">
        <v>38</v>
      </c>
      <c r="C306" s="108"/>
      <c r="D306" s="108"/>
      <c r="E306" s="109"/>
      <c r="F306" s="147">
        <v>1</v>
      </c>
      <c r="G306" s="8"/>
      <c r="H306" s="13"/>
    </row>
    <row r="307" spans="1:8" ht="16.5" x14ac:dyDescent="0.25">
      <c r="A307" s="146" t="s">
        <v>563</v>
      </c>
      <c r="B307" s="107" t="s">
        <v>564</v>
      </c>
      <c r="C307" s="108"/>
      <c r="D307" s="108"/>
      <c r="E307" s="109"/>
      <c r="F307" s="147">
        <v>1</v>
      </c>
      <c r="G307" s="8"/>
      <c r="H307" s="13"/>
    </row>
    <row r="308" spans="1:8" ht="18.75" thickBot="1" x14ac:dyDescent="0.3">
      <c r="A308" s="148" t="s">
        <v>39</v>
      </c>
      <c r="B308" s="149"/>
      <c r="C308" s="150"/>
      <c r="D308" s="150"/>
      <c r="E308" s="151"/>
      <c r="F308" s="152">
        <f>+F304++F302+F294+F285+F283+F281+F279+F270+F257+F20+F251</f>
        <v>235</v>
      </c>
      <c r="G308" s="190">
        <f>+G304++G302+G294+G285+G283+G281+G279+G270+G257+G20+G251</f>
        <v>0</v>
      </c>
      <c r="H308" s="191"/>
    </row>
    <row r="309" spans="1:8" s="158" customFormat="1" ht="18.95" customHeight="1" x14ac:dyDescent="0.25">
      <c r="A309" s="19"/>
      <c r="B309" s="19"/>
      <c r="C309" s="20"/>
      <c r="D309" s="20"/>
      <c r="E309" s="20"/>
      <c r="F309" s="21"/>
      <c r="G309" s="21"/>
      <c r="H309" s="21"/>
    </row>
    <row r="310" spans="1:8" s="158" customFormat="1" x14ac:dyDescent="0.25">
      <c r="A310" s="20"/>
      <c r="B310" s="20"/>
      <c r="C310" s="20"/>
      <c r="D310" s="20"/>
      <c r="E310" s="20"/>
      <c r="F310" s="21"/>
      <c r="G310" s="21"/>
      <c r="H310" s="21"/>
    </row>
    <row r="311" spans="1:8" ht="36" x14ac:dyDescent="0.25">
      <c r="A311" s="20"/>
      <c r="B311" s="22"/>
      <c r="C311" s="22"/>
      <c r="D311" s="153" t="s">
        <v>28</v>
      </c>
      <c r="E311" s="154" t="s">
        <v>29</v>
      </c>
      <c r="F311" s="155" t="s">
        <v>30</v>
      </c>
      <c r="G311" s="155" t="s">
        <v>31</v>
      </c>
      <c r="H311" s="9"/>
    </row>
    <row r="312" spans="1:8" ht="36" x14ac:dyDescent="0.25">
      <c r="A312" s="20"/>
      <c r="B312" s="20"/>
      <c r="C312" s="20"/>
      <c r="D312" s="153" t="s">
        <v>40</v>
      </c>
      <c r="E312" s="156">
        <f>SUM(F308)</f>
        <v>235</v>
      </c>
      <c r="F312" s="157">
        <f>SUM(G308)</f>
        <v>0</v>
      </c>
      <c r="G312" s="10">
        <f>SUM(F312/E312)</f>
        <v>0</v>
      </c>
      <c r="H312" s="21"/>
    </row>
    <row r="313" spans="1:8" s="158" customFormat="1" ht="35.1" customHeight="1" x14ac:dyDescent="0.25">
      <c r="A313" s="20"/>
      <c r="B313" s="20"/>
      <c r="C313" s="20"/>
      <c r="D313" s="20"/>
      <c r="E313" s="20"/>
      <c r="F313" s="20"/>
      <c r="G313" s="21"/>
      <c r="H313" s="21"/>
    </row>
    <row r="314" spans="1:8" s="158" customFormat="1" ht="35.1" customHeight="1" x14ac:dyDescent="0.25">
      <c r="A314" s="23"/>
      <c r="B314" s="23"/>
      <c r="C314" s="23"/>
      <c r="D314" s="24"/>
      <c r="E314" s="24"/>
      <c r="F314" s="24"/>
      <c r="G314" s="24"/>
      <c r="H314" s="25"/>
    </row>
    <row r="315" spans="1:8" s="158" customFormat="1" ht="35.1" customHeight="1" thickBot="1" x14ac:dyDescent="0.3">
      <c r="A315" s="23"/>
      <c r="B315" s="23"/>
      <c r="C315" s="23"/>
      <c r="D315" s="24" t="s">
        <v>32</v>
      </c>
      <c r="E315" s="26"/>
      <c r="F315" s="26"/>
      <c r="G315" s="26"/>
      <c r="H315" s="25"/>
    </row>
    <row r="316" spans="1:8" ht="33" customHeight="1" x14ac:dyDescent="0.25"/>
  </sheetData>
  <sheetProtection password="DC3A" sheet="1" objects="1" scenarios="1" formatColumns="0" formatRows="0"/>
  <protectedRanges>
    <protectedRange sqref="G252:G256" name="CALIFICACIÓN2_2"/>
    <protectedRange sqref="H251:H256" name="CALIFICACIÓN2_2_1"/>
  </protectedRanges>
  <mergeCells count="310">
    <mergeCell ref="A2:H2"/>
    <mergeCell ref="A3:H3"/>
    <mergeCell ref="A4:H4"/>
    <mergeCell ref="A5:H5"/>
    <mergeCell ref="A6:H6"/>
    <mergeCell ref="A7:H7"/>
    <mergeCell ref="A18:A19"/>
    <mergeCell ref="B18:E19"/>
    <mergeCell ref="F18:F19"/>
    <mergeCell ref="G18:G19"/>
    <mergeCell ref="H18:H19"/>
    <mergeCell ref="A14:H14"/>
    <mergeCell ref="A15:H15"/>
    <mergeCell ref="A8:H8"/>
    <mergeCell ref="A9:H9"/>
    <mergeCell ref="B10:H10"/>
    <mergeCell ref="B11:H11"/>
    <mergeCell ref="B12:H12"/>
    <mergeCell ref="A13:H13"/>
    <mergeCell ref="B30:E30"/>
    <mergeCell ref="B31:E31"/>
    <mergeCell ref="B32:E32"/>
    <mergeCell ref="B33:E33"/>
    <mergeCell ref="B34:E34"/>
    <mergeCell ref="B35:E35"/>
    <mergeCell ref="B20:E20"/>
    <mergeCell ref="B24:E24"/>
    <mergeCell ref="B25:E25"/>
    <mergeCell ref="B26:E26"/>
    <mergeCell ref="B27:E27"/>
    <mergeCell ref="B28:E28"/>
    <mergeCell ref="B29:E29"/>
    <mergeCell ref="B21:E21"/>
    <mergeCell ref="B22:E22"/>
    <mergeCell ref="B23:E23"/>
    <mergeCell ref="B42:E42"/>
    <mergeCell ref="B43:E43"/>
    <mergeCell ref="B44:E44"/>
    <mergeCell ref="B45:E45"/>
    <mergeCell ref="B46:E46"/>
    <mergeCell ref="B47:E47"/>
    <mergeCell ref="B36:E36"/>
    <mergeCell ref="B37:E37"/>
    <mergeCell ref="B38:E38"/>
    <mergeCell ref="B39:E39"/>
    <mergeCell ref="B40:E40"/>
    <mergeCell ref="B41:E41"/>
    <mergeCell ref="B54:E54"/>
    <mergeCell ref="B55:E55"/>
    <mergeCell ref="B56:E56"/>
    <mergeCell ref="B57:E57"/>
    <mergeCell ref="B58:E58"/>
    <mergeCell ref="B59:E59"/>
    <mergeCell ref="B48:E48"/>
    <mergeCell ref="B49:E49"/>
    <mergeCell ref="B50:E50"/>
    <mergeCell ref="B51:E51"/>
    <mergeCell ref="B52:E52"/>
    <mergeCell ref="B53:E53"/>
    <mergeCell ref="B66:E66"/>
    <mergeCell ref="B67:E67"/>
    <mergeCell ref="B68:E68"/>
    <mergeCell ref="B69:E69"/>
    <mergeCell ref="B70:E70"/>
    <mergeCell ref="B71:E71"/>
    <mergeCell ref="B60:E60"/>
    <mergeCell ref="B61:E61"/>
    <mergeCell ref="B62:E62"/>
    <mergeCell ref="B63:E63"/>
    <mergeCell ref="B64:E64"/>
    <mergeCell ref="B65:E65"/>
    <mergeCell ref="B78:E78"/>
    <mergeCell ref="B79:E79"/>
    <mergeCell ref="B80:E80"/>
    <mergeCell ref="B81:E81"/>
    <mergeCell ref="B82:E82"/>
    <mergeCell ref="B83:E83"/>
    <mergeCell ref="B72:E72"/>
    <mergeCell ref="B73:E73"/>
    <mergeCell ref="B74:E74"/>
    <mergeCell ref="B75:E75"/>
    <mergeCell ref="B76:E76"/>
    <mergeCell ref="B77:E77"/>
    <mergeCell ref="B90:E90"/>
    <mergeCell ref="B91:E91"/>
    <mergeCell ref="B92:E92"/>
    <mergeCell ref="B93:E93"/>
    <mergeCell ref="B94:E94"/>
    <mergeCell ref="B95:E95"/>
    <mergeCell ref="B84:E84"/>
    <mergeCell ref="B85:E85"/>
    <mergeCell ref="B86:E86"/>
    <mergeCell ref="B87:E87"/>
    <mergeCell ref="B88:E88"/>
    <mergeCell ref="B89:E89"/>
    <mergeCell ref="B102:E102"/>
    <mergeCell ref="B103:E103"/>
    <mergeCell ref="B104:E104"/>
    <mergeCell ref="B105:E105"/>
    <mergeCell ref="B106:E106"/>
    <mergeCell ref="B107:E107"/>
    <mergeCell ref="B96:E96"/>
    <mergeCell ref="B97:E97"/>
    <mergeCell ref="B98:E98"/>
    <mergeCell ref="B99:E99"/>
    <mergeCell ref="B100:E100"/>
    <mergeCell ref="B101:E101"/>
    <mergeCell ref="B114:E114"/>
    <mergeCell ref="B115:E115"/>
    <mergeCell ref="B116:E116"/>
    <mergeCell ref="B117:E117"/>
    <mergeCell ref="B118:E118"/>
    <mergeCell ref="B119:E119"/>
    <mergeCell ref="B108:E108"/>
    <mergeCell ref="B109:E109"/>
    <mergeCell ref="B110:E110"/>
    <mergeCell ref="B111:E111"/>
    <mergeCell ref="B112:E112"/>
    <mergeCell ref="B113:E113"/>
    <mergeCell ref="B126:E126"/>
    <mergeCell ref="B127:E127"/>
    <mergeCell ref="B128:E128"/>
    <mergeCell ref="B129:E129"/>
    <mergeCell ref="B130:E130"/>
    <mergeCell ref="B131:E131"/>
    <mergeCell ref="B120:E120"/>
    <mergeCell ref="B121:E121"/>
    <mergeCell ref="B122:E122"/>
    <mergeCell ref="B123:E123"/>
    <mergeCell ref="B124:E124"/>
    <mergeCell ref="B125:E125"/>
    <mergeCell ref="B138:E138"/>
    <mergeCell ref="B139:E139"/>
    <mergeCell ref="B140:E140"/>
    <mergeCell ref="B141:E141"/>
    <mergeCell ref="B142:E142"/>
    <mergeCell ref="B143:E143"/>
    <mergeCell ref="B132:E132"/>
    <mergeCell ref="B133:E133"/>
    <mergeCell ref="B134:E134"/>
    <mergeCell ref="B135:E135"/>
    <mergeCell ref="B136:E136"/>
    <mergeCell ref="B137:E137"/>
    <mergeCell ref="B150:E150"/>
    <mergeCell ref="B151:E151"/>
    <mergeCell ref="B152:E152"/>
    <mergeCell ref="B153:E153"/>
    <mergeCell ref="B154:E154"/>
    <mergeCell ref="B155:E155"/>
    <mergeCell ref="B144:E144"/>
    <mergeCell ref="B145:E145"/>
    <mergeCell ref="B146:E146"/>
    <mergeCell ref="B147:E147"/>
    <mergeCell ref="B148:E148"/>
    <mergeCell ref="B149:E149"/>
    <mergeCell ref="B162:E162"/>
    <mergeCell ref="B163:E163"/>
    <mergeCell ref="B164:E164"/>
    <mergeCell ref="B165:E165"/>
    <mergeCell ref="B166:E166"/>
    <mergeCell ref="B167:E167"/>
    <mergeCell ref="B156:E156"/>
    <mergeCell ref="B157:E157"/>
    <mergeCell ref="B158:E158"/>
    <mergeCell ref="B159:E159"/>
    <mergeCell ref="B160:E160"/>
    <mergeCell ref="B161:E161"/>
    <mergeCell ref="B174:E174"/>
    <mergeCell ref="B175:E175"/>
    <mergeCell ref="B176:E176"/>
    <mergeCell ref="B177:E177"/>
    <mergeCell ref="B178:E178"/>
    <mergeCell ref="B179:E179"/>
    <mergeCell ref="B168:E168"/>
    <mergeCell ref="B169:E169"/>
    <mergeCell ref="B170:E170"/>
    <mergeCell ref="B171:E171"/>
    <mergeCell ref="B172:E172"/>
    <mergeCell ref="B173:E173"/>
    <mergeCell ref="B186:E186"/>
    <mergeCell ref="B187:E187"/>
    <mergeCell ref="B188:E188"/>
    <mergeCell ref="B189:E189"/>
    <mergeCell ref="B190:E190"/>
    <mergeCell ref="B191:E191"/>
    <mergeCell ref="B180:E180"/>
    <mergeCell ref="B181:E181"/>
    <mergeCell ref="B182:E182"/>
    <mergeCell ref="B183:E183"/>
    <mergeCell ref="B184:E184"/>
    <mergeCell ref="B185:E185"/>
    <mergeCell ref="B198:E198"/>
    <mergeCell ref="B199:E199"/>
    <mergeCell ref="B200:E200"/>
    <mergeCell ref="B201:E201"/>
    <mergeCell ref="B202:E202"/>
    <mergeCell ref="B203:E203"/>
    <mergeCell ref="B192:E192"/>
    <mergeCell ref="B193:E193"/>
    <mergeCell ref="B194:E194"/>
    <mergeCell ref="B195:E195"/>
    <mergeCell ref="B196:E196"/>
    <mergeCell ref="B197:E197"/>
    <mergeCell ref="B210:E210"/>
    <mergeCell ref="B211:E211"/>
    <mergeCell ref="B212:E212"/>
    <mergeCell ref="B213:E213"/>
    <mergeCell ref="B214:E214"/>
    <mergeCell ref="B215:E215"/>
    <mergeCell ref="B204:E204"/>
    <mergeCell ref="B205:E205"/>
    <mergeCell ref="B206:E206"/>
    <mergeCell ref="B207:E207"/>
    <mergeCell ref="B208:E208"/>
    <mergeCell ref="B209:E209"/>
    <mergeCell ref="B222:E222"/>
    <mergeCell ref="B223:E223"/>
    <mergeCell ref="B224:E224"/>
    <mergeCell ref="B225:E225"/>
    <mergeCell ref="B226:E226"/>
    <mergeCell ref="B227:E227"/>
    <mergeCell ref="B216:E216"/>
    <mergeCell ref="B217:E217"/>
    <mergeCell ref="B218:E218"/>
    <mergeCell ref="B219:E219"/>
    <mergeCell ref="B220:E220"/>
    <mergeCell ref="B221:E221"/>
    <mergeCell ref="B234:E234"/>
    <mergeCell ref="B235:E235"/>
    <mergeCell ref="B236:E236"/>
    <mergeCell ref="B237:E237"/>
    <mergeCell ref="B238:E238"/>
    <mergeCell ref="B239:E239"/>
    <mergeCell ref="B228:E228"/>
    <mergeCell ref="B229:E229"/>
    <mergeCell ref="B230:E230"/>
    <mergeCell ref="B231:E231"/>
    <mergeCell ref="B232:E232"/>
    <mergeCell ref="B233:E233"/>
    <mergeCell ref="B246:E246"/>
    <mergeCell ref="B247:E247"/>
    <mergeCell ref="B248:E248"/>
    <mergeCell ref="B249:E249"/>
    <mergeCell ref="B250:E250"/>
    <mergeCell ref="B251:E251"/>
    <mergeCell ref="B240:E240"/>
    <mergeCell ref="B241:E241"/>
    <mergeCell ref="B242:E242"/>
    <mergeCell ref="B243:E243"/>
    <mergeCell ref="B244:E244"/>
    <mergeCell ref="B245:E245"/>
    <mergeCell ref="B258:E258"/>
    <mergeCell ref="B259:E259"/>
    <mergeCell ref="B260:E260"/>
    <mergeCell ref="B261:E261"/>
    <mergeCell ref="B262:E262"/>
    <mergeCell ref="B263:E263"/>
    <mergeCell ref="B252:E252"/>
    <mergeCell ref="B253:E253"/>
    <mergeCell ref="B254:E254"/>
    <mergeCell ref="B255:E255"/>
    <mergeCell ref="B256:E256"/>
    <mergeCell ref="B257:E257"/>
    <mergeCell ref="B270:E270"/>
    <mergeCell ref="B271:E271"/>
    <mergeCell ref="B272:E272"/>
    <mergeCell ref="B273:E273"/>
    <mergeCell ref="B274:E274"/>
    <mergeCell ref="B275:E275"/>
    <mergeCell ref="B264:E264"/>
    <mergeCell ref="B265:E265"/>
    <mergeCell ref="B266:E266"/>
    <mergeCell ref="B267:E267"/>
    <mergeCell ref="B268:E268"/>
    <mergeCell ref="B269:E269"/>
    <mergeCell ref="B283:E283"/>
    <mergeCell ref="B284:E284"/>
    <mergeCell ref="B285:E285"/>
    <mergeCell ref="B286:E286"/>
    <mergeCell ref="B287:E287"/>
    <mergeCell ref="B276:E276"/>
    <mergeCell ref="B277:E277"/>
    <mergeCell ref="B278:E278"/>
    <mergeCell ref="B279:E279"/>
    <mergeCell ref="B280:E280"/>
    <mergeCell ref="B281:E281"/>
    <mergeCell ref="B306:E306"/>
    <mergeCell ref="B307:E307"/>
    <mergeCell ref="B308:E308"/>
    <mergeCell ref="E315:G315"/>
    <mergeCell ref="A16:H16"/>
    <mergeCell ref="B300:E300"/>
    <mergeCell ref="B301:E301"/>
    <mergeCell ref="B302:E302"/>
    <mergeCell ref="B303:E303"/>
    <mergeCell ref="B304:E304"/>
    <mergeCell ref="B305:E305"/>
    <mergeCell ref="B294:E294"/>
    <mergeCell ref="B295:E295"/>
    <mergeCell ref="B296:E296"/>
    <mergeCell ref="B297:E297"/>
    <mergeCell ref="B298:E298"/>
    <mergeCell ref="B299:E299"/>
    <mergeCell ref="B288:E288"/>
    <mergeCell ref="B289:E289"/>
    <mergeCell ref="B290:E290"/>
    <mergeCell ref="B291:E291"/>
    <mergeCell ref="B292:E292"/>
    <mergeCell ref="B293:E293"/>
    <mergeCell ref="B282:E282"/>
  </mergeCells>
  <pageMargins left="0.25" right="0.25" top="0.75" bottom="0.75" header="0.3" footer="0.3"/>
  <pageSetup scale="4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Hoja2</vt:lpstr>
      <vt:lpstr>Hoja2!Área_de_impresión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Marina Bohorquez Isaza</dc:creator>
  <cp:lastModifiedBy>Andrés Franco</cp:lastModifiedBy>
  <cp:lastPrinted>2021-06-08T20:24:17Z</cp:lastPrinted>
  <dcterms:created xsi:type="dcterms:W3CDTF">2016-09-06T16:12:04Z</dcterms:created>
  <dcterms:modified xsi:type="dcterms:W3CDTF">2021-06-09T02:16:11Z</dcterms:modified>
</cp:coreProperties>
</file>