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1840" windowHeight="9600" tabRatio="587"/>
  </bookViews>
  <sheets>
    <sheet name="Matriz de Peligros 2018" sheetId="1" r:id="rId1"/>
    <sheet name="RIESGOS" sheetId="2" r:id="rId2"/>
  </sheets>
  <definedNames>
    <definedName name="_xlnm._FilterDatabase" localSheetId="0" hidden="1">'Matriz de Peligros 2018'!$A$15:$AL$170</definedName>
    <definedName name="_xlnm.Print_Area" localSheetId="0">'Matriz de Peligros 2018'!$A$1:$AF$169</definedName>
    <definedName name="consecuencias" localSheetId="0">#REF!</definedName>
    <definedName name="deficiencia" localSheetId="0">#REF!</definedName>
    <definedName name="exposicion" localSheetId="0">#REF!</definedName>
    <definedName name="_xlnm.Print_Titles" localSheetId="0">'Matriz de Peligros 2018'!$1:$4</definedName>
    <definedName name="Z_690B6F67_B07E_4576_802D_03F34D115F9A_.wvu.PrintTitles" localSheetId="0" hidden="1">'Matriz de Peligros 2018'!#REF!</definedName>
    <definedName name="Z_690B6F67_B07E_4576_802D_03F34D115F9A_.wvu.Rows" localSheetId="0" hidden="1">'Matriz de Peligros 2018'!#REF!,'Matriz de Peligros 2018'!#REF!</definedName>
  </definedNames>
  <calcPr calcId="145621"/>
</workbook>
</file>

<file path=xl/calcChain.xml><?xml version="1.0" encoding="utf-8"?>
<calcChain xmlns="http://schemas.openxmlformats.org/spreadsheetml/2006/main">
  <c r="O21" i="1" l="1"/>
  <c r="O22" i="1"/>
  <c r="B8" i="2" l="1"/>
  <c r="B7" i="2"/>
  <c r="B6" i="2"/>
  <c r="B5" i="2"/>
  <c r="B4" i="2"/>
  <c r="B3" i="2"/>
  <c r="B2" i="2"/>
  <c r="B9" i="2" l="1"/>
  <c r="C5" i="2" s="1"/>
  <c r="O75" i="1"/>
  <c r="P75" i="1" s="1"/>
  <c r="O76" i="1"/>
  <c r="P76" i="1" s="1"/>
  <c r="O77" i="1"/>
  <c r="R77" i="1" s="1"/>
  <c r="S77" i="1" s="1"/>
  <c r="T77" i="1" s="1"/>
  <c r="O78" i="1"/>
  <c r="R78" i="1" s="1"/>
  <c r="S78" i="1" s="1"/>
  <c r="T78" i="1" s="1"/>
  <c r="O79" i="1"/>
  <c r="P79" i="1" s="1"/>
  <c r="O80" i="1"/>
  <c r="R80" i="1" s="1"/>
  <c r="S80" i="1" s="1"/>
  <c r="T80" i="1" s="1"/>
  <c r="O81" i="1"/>
  <c r="R81" i="1" s="1"/>
  <c r="S81" i="1" s="1"/>
  <c r="T81" i="1" s="1"/>
  <c r="O82" i="1"/>
  <c r="P82" i="1" s="1"/>
  <c r="O83" i="1"/>
  <c r="P83" i="1" s="1"/>
  <c r="O84" i="1"/>
  <c r="R84" i="1" s="1"/>
  <c r="S84" i="1" s="1"/>
  <c r="T84" i="1" s="1"/>
  <c r="O85" i="1"/>
  <c r="R85" i="1" s="1"/>
  <c r="S85" i="1" s="1"/>
  <c r="T85" i="1" s="1"/>
  <c r="O86" i="1"/>
  <c r="P86" i="1" s="1"/>
  <c r="O87" i="1"/>
  <c r="P87" i="1" s="1"/>
  <c r="O88" i="1"/>
  <c r="R88" i="1" s="1"/>
  <c r="S88" i="1" s="1"/>
  <c r="T88" i="1" s="1"/>
  <c r="O89" i="1"/>
  <c r="R89" i="1" s="1"/>
  <c r="S89" i="1" s="1"/>
  <c r="T89" i="1" s="1"/>
  <c r="O90" i="1"/>
  <c r="P90" i="1" s="1"/>
  <c r="O91" i="1"/>
  <c r="P91" i="1" s="1"/>
  <c r="O92" i="1"/>
  <c r="R92" i="1" s="1"/>
  <c r="S92" i="1" s="1"/>
  <c r="T92" i="1" s="1"/>
  <c r="O93" i="1"/>
  <c r="R93" i="1" s="1"/>
  <c r="S93" i="1" s="1"/>
  <c r="T93" i="1" s="1"/>
  <c r="O94" i="1"/>
  <c r="P94" i="1" s="1"/>
  <c r="O95" i="1"/>
  <c r="P95" i="1" s="1"/>
  <c r="O96" i="1"/>
  <c r="R96" i="1" s="1"/>
  <c r="S96" i="1" s="1"/>
  <c r="T96" i="1" s="1"/>
  <c r="O97" i="1"/>
  <c r="R97" i="1" s="1"/>
  <c r="S97" i="1" s="1"/>
  <c r="T97" i="1" s="1"/>
  <c r="O98" i="1"/>
  <c r="P98" i="1" s="1"/>
  <c r="O99" i="1"/>
  <c r="P99" i="1" s="1"/>
  <c r="O100" i="1"/>
  <c r="R100" i="1" s="1"/>
  <c r="S100" i="1" s="1"/>
  <c r="T100" i="1" s="1"/>
  <c r="O101" i="1"/>
  <c r="R101" i="1" s="1"/>
  <c r="S101" i="1" s="1"/>
  <c r="T101" i="1" s="1"/>
  <c r="O102" i="1"/>
  <c r="P102" i="1" s="1"/>
  <c r="O103" i="1"/>
  <c r="P103" i="1" s="1"/>
  <c r="O104" i="1"/>
  <c r="R104" i="1" s="1"/>
  <c r="S104" i="1" s="1"/>
  <c r="T104" i="1" s="1"/>
  <c r="O105" i="1"/>
  <c r="P105" i="1" s="1"/>
  <c r="O106" i="1"/>
  <c r="P106" i="1" s="1"/>
  <c r="O107" i="1"/>
  <c r="R107" i="1" s="1"/>
  <c r="S107" i="1" s="1"/>
  <c r="T107" i="1" s="1"/>
  <c r="O108" i="1"/>
  <c r="R108" i="1" s="1"/>
  <c r="S108" i="1" s="1"/>
  <c r="T108" i="1" s="1"/>
  <c r="O109" i="1"/>
  <c r="P109" i="1" s="1"/>
  <c r="O110" i="1"/>
  <c r="P110" i="1" s="1"/>
  <c r="O111" i="1"/>
  <c r="R111" i="1" s="1"/>
  <c r="S111" i="1" s="1"/>
  <c r="T111" i="1" s="1"/>
  <c r="O112" i="1"/>
  <c r="R112" i="1" s="1"/>
  <c r="S112" i="1" s="1"/>
  <c r="T112" i="1" s="1"/>
  <c r="O113" i="1"/>
  <c r="P113" i="1" s="1"/>
  <c r="O114" i="1"/>
  <c r="P114" i="1" s="1"/>
  <c r="O115" i="1"/>
  <c r="R115" i="1" s="1"/>
  <c r="S115" i="1" s="1"/>
  <c r="T115" i="1" s="1"/>
  <c r="O116" i="1"/>
  <c r="R116" i="1" s="1"/>
  <c r="S116" i="1" s="1"/>
  <c r="T116" i="1" s="1"/>
  <c r="O117" i="1"/>
  <c r="P117" i="1" s="1"/>
  <c r="O118" i="1"/>
  <c r="P118" i="1" s="1"/>
  <c r="O119" i="1"/>
  <c r="R119" i="1" s="1"/>
  <c r="S119" i="1" s="1"/>
  <c r="T119" i="1" s="1"/>
  <c r="O120" i="1"/>
  <c r="R120" i="1" s="1"/>
  <c r="S120" i="1" s="1"/>
  <c r="T120" i="1" s="1"/>
  <c r="O121" i="1"/>
  <c r="P121" i="1" s="1"/>
  <c r="O122" i="1"/>
  <c r="P122" i="1" s="1"/>
  <c r="O123" i="1"/>
  <c r="R123" i="1" s="1"/>
  <c r="S123" i="1" s="1"/>
  <c r="T123" i="1" s="1"/>
  <c r="O124" i="1"/>
  <c r="R124" i="1" s="1"/>
  <c r="S124" i="1" s="1"/>
  <c r="T124" i="1" s="1"/>
  <c r="O125" i="1"/>
  <c r="P125" i="1" s="1"/>
  <c r="O126" i="1"/>
  <c r="P126" i="1" s="1"/>
  <c r="O127" i="1"/>
  <c r="R127" i="1" s="1"/>
  <c r="S127" i="1" s="1"/>
  <c r="T127" i="1" s="1"/>
  <c r="O128" i="1"/>
  <c r="P128" i="1" s="1"/>
  <c r="O129" i="1"/>
  <c r="P129" i="1" s="1"/>
  <c r="O130" i="1"/>
  <c r="R130" i="1" s="1"/>
  <c r="S130" i="1" s="1"/>
  <c r="T130" i="1" s="1"/>
  <c r="O131" i="1"/>
  <c r="R131" i="1" s="1"/>
  <c r="S131" i="1" s="1"/>
  <c r="T131" i="1" s="1"/>
  <c r="O132" i="1"/>
  <c r="P132" i="1" s="1"/>
  <c r="O133" i="1"/>
  <c r="P133" i="1" s="1"/>
  <c r="O134" i="1"/>
  <c r="R134" i="1" s="1"/>
  <c r="S134" i="1" s="1"/>
  <c r="T134" i="1" s="1"/>
  <c r="O135" i="1"/>
  <c r="R135" i="1" s="1"/>
  <c r="S135" i="1" s="1"/>
  <c r="T135" i="1" s="1"/>
  <c r="O136" i="1"/>
  <c r="P136" i="1" s="1"/>
  <c r="O137" i="1"/>
  <c r="P137" i="1" s="1"/>
  <c r="O138" i="1"/>
  <c r="R138" i="1" s="1"/>
  <c r="S138" i="1" s="1"/>
  <c r="T138" i="1" s="1"/>
  <c r="O139" i="1"/>
  <c r="R139" i="1" s="1"/>
  <c r="S139" i="1" s="1"/>
  <c r="T139" i="1" s="1"/>
  <c r="O140" i="1"/>
  <c r="P140" i="1" s="1"/>
  <c r="O141" i="1"/>
  <c r="P141" i="1" s="1"/>
  <c r="O142" i="1"/>
  <c r="R142" i="1" s="1"/>
  <c r="S142" i="1" s="1"/>
  <c r="T142" i="1" s="1"/>
  <c r="O143" i="1"/>
  <c r="R143" i="1" s="1"/>
  <c r="S143" i="1" s="1"/>
  <c r="T143" i="1" s="1"/>
  <c r="O144" i="1"/>
  <c r="P144" i="1" s="1"/>
  <c r="O145" i="1"/>
  <c r="P145" i="1" s="1"/>
  <c r="O146" i="1"/>
  <c r="R146" i="1" s="1"/>
  <c r="S146" i="1" s="1"/>
  <c r="T146" i="1" s="1"/>
  <c r="O147" i="1"/>
  <c r="R147" i="1" s="1"/>
  <c r="S147" i="1" s="1"/>
  <c r="T147" i="1" s="1"/>
  <c r="O148" i="1"/>
  <c r="P148" i="1" s="1"/>
  <c r="O149" i="1"/>
  <c r="P149" i="1" s="1"/>
  <c r="O150" i="1"/>
  <c r="R150" i="1" s="1"/>
  <c r="S150" i="1" s="1"/>
  <c r="T150" i="1" s="1"/>
  <c r="O151" i="1"/>
  <c r="R151" i="1" s="1"/>
  <c r="S151" i="1" s="1"/>
  <c r="T151" i="1" s="1"/>
  <c r="O152" i="1"/>
  <c r="P152" i="1" s="1"/>
  <c r="O169" i="1"/>
  <c r="R169" i="1" s="1"/>
  <c r="S169" i="1" s="1"/>
  <c r="T169" i="1" s="1"/>
  <c r="O168" i="1"/>
  <c r="R168" i="1" s="1"/>
  <c r="S168" i="1" s="1"/>
  <c r="T168" i="1" s="1"/>
  <c r="O167" i="1"/>
  <c r="P167" i="1" s="1"/>
  <c r="O166" i="1"/>
  <c r="R166" i="1" s="1"/>
  <c r="S166" i="1" s="1"/>
  <c r="T166" i="1" s="1"/>
  <c r="O165" i="1"/>
  <c r="P165" i="1" s="1"/>
  <c r="O164" i="1"/>
  <c r="R164" i="1" s="1"/>
  <c r="S164" i="1" s="1"/>
  <c r="T164" i="1" s="1"/>
  <c r="O163" i="1"/>
  <c r="R163" i="1" s="1"/>
  <c r="S163" i="1" s="1"/>
  <c r="T163" i="1" s="1"/>
  <c r="O162" i="1"/>
  <c r="P162" i="1" s="1"/>
  <c r="O161" i="1"/>
  <c r="P161" i="1" s="1"/>
  <c r="O160" i="1"/>
  <c r="R160" i="1" s="1"/>
  <c r="S160" i="1" s="1"/>
  <c r="T160" i="1" s="1"/>
  <c r="O159" i="1"/>
  <c r="P159" i="1" s="1"/>
  <c r="O158" i="1"/>
  <c r="R158" i="1" s="1"/>
  <c r="S158" i="1" s="1"/>
  <c r="T158" i="1" s="1"/>
  <c r="O157" i="1"/>
  <c r="R157" i="1" s="1"/>
  <c r="S157" i="1" s="1"/>
  <c r="T157" i="1" s="1"/>
  <c r="O156" i="1"/>
  <c r="P156" i="1" s="1"/>
  <c r="O155" i="1"/>
  <c r="P155" i="1" s="1"/>
  <c r="O154" i="1"/>
  <c r="R154" i="1" s="1"/>
  <c r="S154" i="1" s="1"/>
  <c r="T154" i="1" s="1"/>
  <c r="O153" i="1"/>
  <c r="R153" i="1" s="1"/>
  <c r="S153" i="1" s="1"/>
  <c r="T153" i="1" s="1"/>
  <c r="O16" i="1"/>
  <c r="C6" i="2" l="1"/>
  <c r="C7" i="2"/>
  <c r="C3" i="2"/>
  <c r="C2" i="2"/>
  <c r="C8" i="2"/>
  <c r="C4" i="2"/>
  <c r="P160" i="1"/>
  <c r="R98" i="1"/>
  <c r="S98" i="1" s="1"/>
  <c r="T98" i="1" s="1"/>
  <c r="R165" i="1"/>
  <c r="S165" i="1" s="1"/>
  <c r="T165" i="1" s="1"/>
  <c r="P112" i="1"/>
  <c r="R128" i="1"/>
  <c r="S128" i="1" s="1"/>
  <c r="T128" i="1" s="1"/>
  <c r="P81" i="1"/>
  <c r="R156" i="1"/>
  <c r="S156" i="1" s="1"/>
  <c r="T156" i="1" s="1"/>
  <c r="P166" i="1"/>
  <c r="P97" i="1"/>
  <c r="R113" i="1"/>
  <c r="S113" i="1" s="1"/>
  <c r="T113" i="1" s="1"/>
  <c r="P143" i="1"/>
  <c r="R144" i="1"/>
  <c r="S144" i="1" s="1"/>
  <c r="T144" i="1" s="1"/>
  <c r="R82" i="1"/>
  <c r="S82" i="1" s="1"/>
  <c r="T82" i="1" s="1"/>
  <c r="P147" i="1"/>
  <c r="P131" i="1"/>
  <c r="P116" i="1"/>
  <c r="P101" i="1"/>
  <c r="P85" i="1"/>
  <c r="R148" i="1"/>
  <c r="S148" i="1" s="1"/>
  <c r="T148" i="1" s="1"/>
  <c r="R132" i="1"/>
  <c r="S132" i="1" s="1"/>
  <c r="T132" i="1" s="1"/>
  <c r="R117" i="1"/>
  <c r="S117" i="1" s="1"/>
  <c r="T117" i="1" s="1"/>
  <c r="R102" i="1"/>
  <c r="S102" i="1" s="1"/>
  <c r="T102" i="1" s="1"/>
  <c r="R86" i="1"/>
  <c r="S86" i="1" s="1"/>
  <c r="T86" i="1" s="1"/>
  <c r="R155" i="1"/>
  <c r="S155" i="1" s="1"/>
  <c r="T155" i="1" s="1"/>
  <c r="P139" i="1"/>
  <c r="P124" i="1"/>
  <c r="P108" i="1"/>
  <c r="P93" i="1"/>
  <c r="P78" i="1"/>
  <c r="R140" i="1"/>
  <c r="S140" i="1" s="1"/>
  <c r="T140" i="1" s="1"/>
  <c r="R125" i="1"/>
  <c r="S125" i="1" s="1"/>
  <c r="T125" i="1" s="1"/>
  <c r="R109" i="1"/>
  <c r="S109" i="1" s="1"/>
  <c r="T109" i="1" s="1"/>
  <c r="R94" i="1"/>
  <c r="S94" i="1" s="1"/>
  <c r="T94" i="1" s="1"/>
  <c r="R79" i="1"/>
  <c r="S79" i="1" s="1"/>
  <c r="T79" i="1" s="1"/>
  <c r="P151" i="1"/>
  <c r="P135" i="1"/>
  <c r="P120" i="1"/>
  <c r="P104" i="1"/>
  <c r="P89" i="1"/>
  <c r="R152" i="1"/>
  <c r="S152" i="1" s="1"/>
  <c r="T152" i="1" s="1"/>
  <c r="R136" i="1"/>
  <c r="S136" i="1" s="1"/>
  <c r="T136" i="1" s="1"/>
  <c r="R121" i="1"/>
  <c r="S121" i="1" s="1"/>
  <c r="T121" i="1" s="1"/>
  <c r="R105" i="1"/>
  <c r="S105" i="1" s="1"/>
  <c r="T105" i="1" s="1"/>
  <c r="R90" i="1"/>
  <c r="S90" i="1" s="1"/>
  <c r="T90" i="1" s="1"/>
  <c r="R75" i="1"/>
  <c r="S75" i="1" s="1"/>
  <c r="T75" i="1" s="1"/>
  <c r="P153" i="1"/>
  <c r="R161" i="1"/>
  <c r="S161" i="1" s="1"/>
  <c r="T161" i="1" s="1"/>
  <c r="R162" i="1"/>
  <c r="S162" i="1" s="1"/>
  <c r="T162" i="1" s="1"/>
  <c r="R167" i="1"/>
  <c r="S167" i="1" s="1"/>
  <c r="T167" i="1" s="1"/>
  <c r="R149" i="1"/>
  <c r="S149" i="1" s="1"/>
  <c r="T149" i="1" s="1"/>
  <c r="R145" i="1"/>
  <c r="S145" i="1" s="1"/>
  <c r="T145" i="1" s="1"/>
  <c r="R141" i="1"/>
  <c r="S141" i="1" s="1"/>
  <c r="T141" i="1" s="1"/>
  <c r="R137" i="1"/>
  <c r="S137" i="1" s="1"/>
  <c r="T137" i="1" s="1"/>
  <c r="R133" i="1"/>
  <c r="S133" i="1" s="1"/>
  <c r="T133" i="1" s="1"/>
  <c r="R129" i="1"/>
  <c r="S129" i="1" s="1"/>
  <c r="T129" i="1" s="1"/>
  <c r="R126" i="1"/>
  <c r="S126" i="1" s="1"/>
  <c r="T126" i="1" s="1"/>
  <c r="R122" i="1"/>
  <c r="S122" i="1" s="1"/>
  <c r="T122" i="1" s="1"/>
  <c r="R118" i="1"/>
  <c r="S118" i="1" s="1"/>
  <c r="T118" i="1" s="1"/>
  <c r="R114" i="1"/>
  <c r="S114" i="1" s="1"/>
  <c r="T114" i="1" s="1"/>
  <c r="R110" i="1"/>
  <c r="S110" i="1" s="1"/>
  <c r="T110" i="1" s="1"/>
  <c r="R106" i="1"/>
  <c r="S106" i="1" s="1"/>
  <c r="T106" i="1" s="1"/>
  <c r="R103" i="1"/>
  <c r="S103" i="1" s="1"/>
  <c r="T103" i="1" s="1"/>
  <c r="R99" i="1"/>
  <c r="S99" i="1" s="1"/>
  <c r="T99" i="1" s="1"/>
  <c r="R95" i="1"/>
  <c r="S95" i="1" s="1"/>
  <c r="T95" i="1" s="1"/>
  <c r="R91" i="1"/>
  <c r="S91" i="1" s="1"/>
  <c r="T91" i="1" s="1"/>
  <c r="R87" i="1"/>
  <c r="S87" i="1" s="1"/>
  <c r="T87" i="1" s="1"/>
  <c r="R83" i="1"/>
  <c r="S83" i="1" s="1"/>
  <c r="T83" i="1" s="1"/>
  <c r="R76" i="1"/>
  <c r="S76" i="1" s="1"/>
  <c r="T76" i="1" s="1"/>
  <c r="R159" i="1"/>
  <c r="S159" i="1" s="1"/>
  <c r="T159" i="1" s="1"/>
  <c r="P163" i="1"/>
  <c r="P150" i="1"/>
  <c r="P146" i="1"/>
  <c r="P142" i="1"/>
  <c r="P138" i="1"/>
  <c r="P134" i="1"/>
  <c r="P130" i="1"/>
  <c r="P127" i="1"/>
  <c r="P123" i="1"/>
  <c r="P119" i="1"/>
  <c r="P115" i="1"/>
  <c r="P111" i="1"/>
  <c r="P107" i="1"/>
  <c r="P100" i="1"/>
  <c r="P96" i="1"/>
  <c r="P92" i="1"/>
  <c r="P88" i="1"/>
  <c r="P84" i="1"/>
  <c r="P80" i="1"/>
  <c r="P77" i="1"/>
  <c r="P157" i="1"/>
  <c r="P154" i="1"/>
  <c r="P158" i="1"/>
  <c r="P164" i="1"/>
  <c r="P168" i="1"/>
  <c r="P169" i="1"/>
  <c r="O67" i="1"/>
  <c r="P67" i="1" s="1"/>
  <c r="O59" i="1"/>
  <c r="P59" i="1" s="1"/>
  <c r="O27" i="1"/>
  <c r="R27" i="1" s="1"/>
  <c r="S27" i="1" s="1"/>
  <c r="T27" i="1" s="1"/>
  <c r="C9" i="2" l="1"/>
  <c r="R59" i="1"/>
  <c r="S59" i="1" s="1"/>
  <c r="T59" i="1" s="1"/>
  <c r="R67" i="1"/>
  <c r="S67" i="1" s="1"/>
  <c r="T67" i="1" s="1"/>
  <c r="P27" i="1"/>
  <c r="O70" i="1" l="1"/>
  <c r="P70" i="1" s="1"/>
  <c r="O56" i="1"/>
  <c r="R56" i="1" s="1"/>
  <c r="S56" i="1" s="1"/>
  <c r="T56" i="1" s="1"/>
  <c r="O54" i="1"/>
  <c r="R54" i="1" s="1"/>
  <c r="S54" i="1" s="1"/>
  <c r="T54" i="1" s="1"/>
  <c r="O51" i="1"/>
  <c r="R51" i="1" s="1"/>
  <c r="S51" i="1" s="1"/>
  <c r="T51" i="1" s="1"/>
  <c r="O18" i="1"/>
  <c r="P18" i="1" s="1"/>
  <c r="O19" i="1"/>
  <c r="P19" i="1" s="1"/>
  <c r="O23" i="1"/>
  <c r="O34" i="1"/>
  <c r="R34" i="1" s="1"/>
  <c r="S34" i="1" s="1"/>
  <c r="T34" i="1" s="1"/>
  <c r="O29" i="1"/>
  <c r="P29" i="1" s="1"/>
  <c r="R70" i="1" l="1"/>
  <c r="S70" i="1" s="1"/>
  <c r="T70" i="1" s="1"/>
  <c r="P56" i="1"/>
  <c r="P54" i="1"/>
  <c r="P51" i="1"/>
  <c r="R29" i="1"/>
  <c r="S29" i="1" s="1"/>
  <c r="T29" i="1" s="1"/>
  <c r="P34" i="1"/>
  <c r="R19" i="1"/>
  <c r="S19" i="1" s="1"/>
  <c r="T19" i="1" s="1"/>
  <c r="O43" i="1"/>
  <c r="P43" i="1" s="1"/>
  <c r="R43" i="1" l="1"/>
  <c r="S43" i="1" s="1"/>
  <c r="T43" i="1" s="1"/>
  <c r="O48" i="1"/>
  <c r="R48" i="1" s="1"/>
  <c r="S48" i="1" s="1"/>
  <c r="T48" i="1" s="1"/>
  <c r="P48" i="1" l="1"/>
  <c r="O68" i="1"/>
  <c r="R68" i="1" s="1"/>
  <c r="S68" i="1" s="1"/>
  <c r="T68" i="1" s="1"/>
  <c r="O35" i="1"/>
  <c r="R35" i="1" s="1"/>
  <c r="R18" i="1"/>
  <c r="O58" i="1"/>
  <c r="R58" i="1" s="1"/>
  <c r="S58" i="1" s="1"/>
  <c r="T58" i="1" s="1"/>
  <c r="O40" i="1"/>
  <c r="R40" i="1" s="1"/>
  <c r="S40" i="1" s="1"/>
  <c r="T40" i="1" s="1"/>
  <c r="O24" i="1"/>
  <c r="R24" i="1" s="1"/>
  <c r="S24" i="1" s="1"/>
  <c r="T24" i="1" s="1"/>
  <c r="O39" i="1"/>
  <c r="P39" i="1" s="1"/>
  <c r="S18" i="1" l="1"/>
  <c r="T18" i="1" s="1"/>
  <c r="S35" i="1"/>
  <c r="T35" i="1" s="1"/>
  <c r="P58" i="1"/>
  <c r="P35" i="1"/>
  <c r="P68" i="1"/>
  <c r="R39" i="1"/>
  <c r="S39" i="1" s="1"/>
  <c r="T39" i="1" s="1"/>
  <c r="P40" i="1"/>
  <c r="P24" i="1"/>
  <c r="O73" i="1"/>
  <c r="O66" i="1"/>
  <c r="R66" i="1" s="1"/>
  <c r="S66" i="1" s="1"/>
  <c r="T66" i="1" s="1"/>
  <c r="O65" i="1"/>
  <c r="P65" i="1" s="1"/>
  <c r="O44" i="1"/>
  <c r="R44" i="1" s="1"/>
  <c r="O42" i="1"/>
  <c r="P42" i="1" s="1"/>
  <c r="O41" i="1"/>
  <c r="R41" i="1" s="1"/>
  <c r="S41" i="1" s="1"/>
  <c r="T41" i="1" s="1"/>
  <c r="O38" i="1"/>
  <c r="P38" i="1" s="1"/>
  <c r="O37" i="1"/>
  <c r="R37" i="1" s="1"/>
  <c r="S37" i="1" s="1"/>
  <c r="T37" i="1" s="1"/>
  <c r="O32" i="1"/>
  <c r="P32" i="1" s="1"/>
  <c r="O31" i="1"/>
  <c r="R31" i="1" s="1"/>
  <c r="S31" i="1" s="1"/>
  <c r="T31" i="1" s="1"/>
  <c r="O28" i="1"/>
  <c r="P28" i="1" s="1"/>
  <c r="O26" i="1"/>
  <c r="P26" i="1" s="1"/>
  <c r="R21" i="1"/>
  <c r="S21" i="1" s="1"/>
  <c r="T21" i="1" s="1"/>
  <c r="R23" i="1"/>
  <c r="P23" i="1"/>
  <c r="O20" i="1"/>
  <c r="R20" i="1" s="1"/>
  <c r="S20" i="1" s="1"/>
  <c r="T20" i="1" s="1"/>
  <c r="S44" i="1" l="1"/>
  <c r="T44" i="1" s="1"/>
  <c r="S23" i="1"/>
  <c r="T23" i="1" s="1"/>
  <c r="R73" i="1"/>
  <c r="P73" i="1"/>
  <c r="R65" i="1"/>
  <c r="S65" i="1" s="1"/>
  <c r="T65" i="1" s="1"/>
  <c r="R26" i="1"/>
  <c r="S26" i="1" s="1"/>
  <c r="T26" i="1" s="1"/>
  <c r="R32" i="1"/>
  <c r="S32" i="1" s="1"/>
  <c r="T32" i="1" s="1"/>
  <c r="P41" i="1"/>
  <c r="P44" i="1"/>
  <c r="R42" i="1"/>
  <c r="S42" i="1" s="1"/>
  <c r="T42" i="1" s="1"/>
  <c r="R28" i="1"/>
  <c r="S28" i="1" s="1"/>
  <c r="T28" i="1" s="1"/>
  <c r="P66" i="1"/>
  <c r="R38" i="1"/>
  <c r="S38" i="1" s="1"/>
  <c r="T38" i="1" s="1"/>
  <c r="P37" i="1"/>
  <c r="P31" i="1"/>
  <c r="P21" i="1"/>
  <c r="P20" i="1"/>
  <c r="S73" i="1" l="1"/>
  <c r="T73" i="1" s="1"/>
  <c r="O57" i="1"/>
  <c r="R57" i="1" s="1"/>
  <c r="S57" i="1" s="1"/>
  <c r="T57" i="1" s="1"/>
  <c r="P57" i="1" l="1"/>
  <c r="O33" i="1"/>
  <c r="R33" i="1" s="1"/>
  <c r="S33" i="1" s="1"/>
  <c r="T33" i="1" s="1"/>
  <c r="P33" i="1" l="1"/>
  <c r="O74" i="1" l="1"/>
  <c r="P74" i="1" s="1"/>
  <c r="O64" i="1"/>
  <c r="P64" i="1" s="1"/>
  <c r="R74" i="1" l="1"/>
  <c r="S74" i="1" s="1"/>
  <c r="T74" i="1" s="1"/>
  <c r="R64" i="1"/>
  <c r="S64" i="1" s="1"/>
  <c r="T64" i="1" s="1"/>
  <c r="O72" i="1" l="1"/>
  <c r="P72" i="1" s="1"/>
  <c r="O49" i="1"/>
  <c r="R49" i="1" s="1"/>
  <c r="S49" i="1" s="1"/>
  <c r="T49" i="1" s="1"/>
  <c r="O17" i="1"/>
  <c r="R17" i="1" s="1"/>
  <c r="S17" i="1" s="1"/>
  <c r="T17" i="1" s="1"/>
  <c r="R22" i="1"/>
  <c r="S22" i="1" s="1"/>
  <c r="T22" i="1" s="1"/>
  <c r="P17" i="1" l="1"/>
  <c r="R72" i="1"/>
  <c r="S72" i="1" s="1"/>
  <c r="T72" i="1" s="1"/>
  <c r="P49" i="1"/>
  <c r="P22" i="1"/>
  <c r="O63" i="1" l="1"/>
  <c r="R63" i="1" s="1"/>
  <c r="S63" i="1" s="1"/>
  <c r="T63" i="1" s="1"/>
  <c r="O62" i="1"/>
  <c r="R62" i="1" s="1"/>
  <c r="S62" i="1" s="1"/>
  <c r="T62" i="1" s="1"/>
  <c r="P63" i="1" l="1"/>
  <c r="P62" i="1"/>
  <c r="O71" i="1" l="1"/>
  <c r="P71" i="1" s="1"/>
  <c r="O69" i="1"/>
  <c r="R69" i="1" s="1"/>
  <c r="S69" i="1" s="1"/>
  <c r="T69" i="1" s="1"/>
  <c r="O61" i="1"/>
  <c r="P61" i="1" s="1"/>
  <c r="O60" i="1"/>
  <c r="P60" i="1" s="1"/>
  <c r="P69" i="1" l="1"/>
  <c r="R61" i="1"/>
  <c r="S61" i="1" s="1"/>
  <c r="T61" i="1" s="1"/>
  <c r="R60" i="1"/>
  <c r="S60" i="1" s="1"/>
  <c r="T60" i="1" s="1"/>
  <c r="R71" i="1"/>
  <c r="S71" i="1" s="1"/>
  <c r="T71" i="1" s="1"/>
  <c r="O52" i="1"/>
  <c r="P52" i="1" s="1"/>
  <c r="O47" i="1"/>
  <c r="P47" i="1" s="1"/>
  <c r="O46" i="1"/>
  <c r="R46" i="1" s="1"/>
  <c r="S46" i="1" s="1"/>
  <c r="T46" i="1" s="1"/>
  <c r="R52" i="1" l="1"/>
  <c r="P46" i="1"/>
  <c r="R47" i="1"/>
  <c r="S47" i="1" s="1"/>
  <c r="T47" i="1" s="1"/>
  <c r="S52" i="1" l="1"/>
  <c r="T52" i="1" s="1"/>
  <c r="O25" i="1"/>
  <c r="P25" i="1" s="1"/>
  <c r="O30" i="1"/>
  <c r="R30" i="1" s="1"/>
  <c r="S30" i="1" s="1"/>
  <c r="T30" i="1" s="1"/>
  <c r="O36" i="1"/>
  <c r="P36" i="1" s="1"/>
  <c r="O45" i="1"/>
  <c r="P45" i="1" s="1"/>
  <c r="O50" i="1"/>
  <c r="P50" i="1" s="1"/>
  <c r="O53" i="1"/>
  <c r="P53" i="1" s="1"/>
  <c r="O55" i="1"/>
  <c r="R55" i="1" s="1"/>
  <c r="S55" i="1" s="1"/>
  <c r="T55" i="1" s="1"/>
  <c r="P16" i="1"/>
  <c r="R53" i="1" l="1"/>
  <c r="S53" i="1" s="1"/>
  <c r="T53" i="1" s="1"/>
  <c r="R50" i="1"/>
  <c r="S50" i="1" s="1"/>
  <c r="T50" i="1" s="1"/>
  <c r="P55" i="1"/>
  <c r="R36" i="1"/>
  <c r="S36" i="1" s="1"/>
  <c r="T36" i="1" s="1"/>
  <c r="P30" i="1"/>
  <c r="R16" i="1"/>
  <c r="S16" i="1" s="1"/>
  <c r="R25" i="1"/>
  <c r="S25" i="1" s="1"/>
  <c r="T25" i="1" s="1"/>
  <c r="R45" i="1"/>
  <c r="S45" i="1" s="1"/>
  <c r="T45" i="1" s="1"/>
  <c r="T16" i="1" l="1"/>
  <c r="K2" i="2" s="1"/>
  <c r="G4" i="2"/>
  <c r="G3" i="2"/>
  <c r="G2" i="2"/>
  <c r="G5" i="2"/>
  <c r="K4" i="2"/>
  <c r="K3" i="2"/>
  <c r="G6" i="2" l="1"/>
  <c r="H5" i="2" s="1"/>
  <c r="K5" i="2"/>
  <c r="H4" i="2" l="1"/>
  <c r="H3" i="2"/>
  <c r="H2" i="2"/>
  <c r="H6" i="2" l="1"/>
</calcChain>
</file>

<file path=xl/comments1.xml><?xml version="1.0" encoding="utf-8"?>
<comments xmlns="http://schemas.openxmlformats.org/spreadsheetml/2006/main">
  <authors>
    <author>Victor Jose Rodriguez Gutierrez</author>
  </authors>
  <commentList>
    <comment ref="F21" authorId="0">
      <text>
        <r>
          <rPr>
            <b/>
            <sz val="9"/>
            <color indexed="81"/>
            <rFont val="Tahoma"/>
            <family val="2"/>
          </rPr>
          <t>Victor Jose Rodriguez Gutierrez:</t>
        </r>
        <r>
          <rPr>
            <sz val="9"/>
            <color indexed="81"/>
            <rFont val="Tahoma"/>
            <family val="2"/>
          </rPr>
          <t xml:space="preserve">
ver observación </t>
        </r>
      </text>
    </comment>
    <comment ref="F22" authorId="0">
      <text>
        <r>
          <rPr>
            <b/>
            <sz val="9"/>
            <color indexed="81"/>
            <rFont val="Tahoma"/>
            <family val="2"/>
          </rPr>
          <t>Victor Jose Rodriguez Gutierrez:</t>
        </r>
        <r>
          <rPr>
            <sz val="9"/>
            <color indexed="81"/>
            <rFont val="Tahoma"/>
            <family val="2"/>
          </rPr>
          <t xml:space="preserve">
ver observación </t>
        </r>
      </text>
    </comment>
    <comment ref="F30" authorId="0">
      <text>
        <r>
          <rPr>
            <b/>
            <sz val="9"/>
            <color indexed="81"/>
            <rFont val="Tahoma"/>
            <family val="2"/>
          </rPr>
          <t>Victor Jose Rodriguez Gutierrez:</t>
        </r>
        <r>
          <rPr>
            <sz val="9"/>
            <color indexed="81"/>
            <rFont val="Tahoma"/>
            <family val="2"/>
          </rPr>
          <t xml:space="preserve">
ver observación </t>
        </r>
      </text>
    </comment>
    <comment ref="F31" authorId="0">
      <text>
        <r>
          <rPr>
            <b/>
            <sz val="9"/>
            <color indexed="81"/>
            <rFont val="Tahoma"/>
            <family val="2"/>
          </rPr>
          <t>Victor Jose Rodriguez Gutierrez:</t>
        </r>
        <r>
          <rPr>
            <sz val="9"/>
            <color indexed="81"/>
            <rFont val="Tahoma"/>
            <family val="2"/>
          </rPr>
          <t xml:space="preserve">
ver observación </t>
        </r>
      </text>
    </comment>
    <comment ref="F38" authorId="0">
      <text>
        <r>
          <rPr>
            <b/>
            <sz val="9"/>
            <color indexed="81"/>
            <rFont val="Tahoma"/>
            <family val="2"/>
          </rPr>
          <t>Victor Jose Rodriguez Gutierrez:</t>
        </r>
        <r>
          <rPr>
            <sz val="9"/>
            <color indexed="81"/>
            <rFont val="Tahoma"/>
            <family val="2"/>
          </rPr>
          <t xml:space="preserve">
ver observación </t>
        </r>
      </text>
    </comment>
    <comment ref="F39" authorId="0">
      <text>
        <r>
          <rPr>
            <b/>
            <sz val="9"/>
            <color indexed="81"/>
            <rFont val="Tahoma"/>
            <family val="2"/>
          </rPr>
          <t>Victor Jose Rodriguez Gutierrez:</t>
        </r>
        <r>
          <rPr>
            <sz val="9"/>
            <color indexed="81"/>
            <rFont val="Tahoma"/>
            <family val="2"/>
          </rPr>
          <t xml:space="preserve">
ver observación </t>
        </r>
      </text>
    </comment>
    <comment ref="F48" authorId="0">
      <text>
        <r>
          <rPr>
            <b/>
            <sz val="9"/>
            <color indexed="81"/>
            <rFont val="Tahoma"/>
            <family val="2"/>
          </rPr>
          <t>Victor Jose Rodriguez Gutierrez:</t>
        </r>
        <r>
          <rPr>
            <sz val="9"/>
            <color indexed="81"/>
            <rFont val="Tahoma"/>
            <family val="2"/>
          </rPr>
          <t xml:space="preserve">
ver observación </t>
        </r>
      </text>
    </comment>
    <comment ref="F49" authorId="0">
      <text>
        <r>
          <rPr>
            <b/>
            <sz val="9"/>
            <color indexed="81"/>
            <rFont val="Tahoma"/>
            <family val="2"/>
          </rPr>
          <t>Victor Jose Rodriguez Gutierrez:</t>
        </r>
        <r>
          <rPr>
            <sz val="9"/>
            <color indexed="81"/>
            <rFont val="Tahoma"/>
            <family val="2"/>
          </rPr>
          <t xml:space="preserve">
ver observación </t>
        </r>
      </text>
    </comment>
    <comment ref="F50" authorId="0">
      <text>
        <r>
          <rPr>
            <b/>
            <sz val="9"/>
            <color indexed="81"/>
            <rFont val="Tahoma"/>
            <family val="2"/>
          </rPr>
          <t>Victor Jose Rodriguez Gutierrez:</t>
        </r>
        <r>
          <rPr>
            <sz val="9"/>
            <color indexed="81"/>
            <rFont val="Tahoma"/>
            <family val="2"/>
          </rPr>
          <t xml:space="preserve">
ver observación </t>
        </r>
      </text>
    </comment>
    <comment ref="F52" authorId="0">
      <text>
        <r>
          <rPr>
            <b/>
            <sz val="9"/>
            <color indexed="81"/>
            <rFont val="Tahoma"/>
            <family val="2"/>
          </rPr>
          <t>Victor Jose Rodriguez Gutierrez:</t>
        </r>
        <r>
          <rPr>
            <sz val="9"/>
            <color indexed="81"/>
            <rFont val="Tahoma"/>
            <family val="2"/>
          </rPr>
          <t xml:space="preserve">
ver observación </t>
        </r>
      </text>
    </comment>
    <comment ref="F53" authorId="0">
      <text>
        <r>
          <rPr>
            <b/>
            <sz val="9"/>
            <color indexed="81"/>
            <rFont val="Tahoma"/>
            <family val="2"/>
          </rPr>
          <t>Victor Jose Rodriguez Gutierrez:</t>
        </r>
        <r>
          <rPr>
            <sz val="9"/>
            <color indexed="81"/>
            <rFont val="Tahoma"/>
            <family val="2"/>
          </rPr>
          <t xml:space="preserve">
ver observación </t>
        </r>
      </text>
    </comment>
    <comment ref="F56" authorId="0">
      <text>
        <r>
          <rPr>
            <b/>
            <sz val="9"/>
            <color indexed="81"/>
            <rFont val="Tahoma"/>
            <family val="2"/>
          </rPr>
          <t>Victor Jose Rodriguez Gutierrez:</t>
        </r>
        <r>
          <rPr>
            <sz val="9"/>
            <color indexed="81"/>
            <rFont val="Tahoma"/>
            <family val="2"/>
          </rPr>
          <t xml:space="preserve">
ver observación </t>
        </r>
      </text>
    </comment>
    <comment ref="F57" authorId="0">
      <text>
        <r>
          <rPr>
            <b/>
            <sz val="9"/>
            <color indexed="81"/>
            <rFont val="Tahoma"/>
            <family val="2"/>
          </rPr>
          <t>Victor Jose Rodriguez Gutierrez:</t>
        </r>
        <r>
          <rPr>
            <sz val="9"/>
            <color indexed="81"/>
            <rFont val="Tahoma"/>
            <family val="2"/>
          </rPr>
          <t xml:space="preserve">
ver observación </t>
        </r>
      </text>
    </comment>
    <comment ref="F58" authorId="0">
      <text>
        <r>
          <rPr>
            <b/>
            <sz val="9"/>
            <color indexed="81"/>
            <rFont val="Tahoma"/>
            <family val="2"/>
          </rPr>
          <t>Victor Jose Rodriguez Gutierrez:</t>
        </r>
        <r>
          <rPr>
            <sz val="9"/>
            <color indexed="81"/>
            <rFont val="Tahoma"/>
            <family val="2"/>
          </rPr>
          <t xml:space="preserve">
ver observación </t>
        </r>
      </text>
    </comment>
    <comment ref="F59" authorId="0">
      <text>
        <r>
          <rPr>
            <b/>
            <sz val="9"/>
            <color indexed="81"/>
            <rFont val="Tahoma"/>
            <family val="2"/>
          </rPr>
          <t>Victor Jose Rodriguez Gutierrez:</t>
        </r>
        <r>
          <rPr>
            <sz val="9"/>
            <color indexed="81"/>
            <rFont val="Tahoma"/>
            <family val="2"/>
          </rPr>
          <t xml:space="preserve">
ver observación </t>
        </r>
      </text>
    </comment>
    <comment ref="F60" authorId="0">
      <text>
        <r>
          <rPr>
            <b/>
            <sz val="9"/>
            <color indexed="81"/>
            <rFont val="Tahoma"/>
            <family val="2"/>
          </rPr>
          <t>Victor Jose Rodriguez Gutierrez:</t>
        </r>
        <r>
          <rPr>
            <sz val="9"/>
            <color indexed="81"/>
            <rFont val="Tahoma"/>
            <family val="2"/>
          </rPr>
          <t xml:space="preserve">
ver observación </t>
        </r>
      </text>
    </comment>
    <comment ref="F61" authorId="0">
      <text>
        <r>
          <rPr>
            <b/>
            <sz val="9"/>
            <color indexed="81"/>
            <rFont val="Tahoma"/>
            <family val="2"/>
          </rPr>
          <t>Victor Jose Rodriguez Gutierrez:</t>
        </r>
        <r>
          <rPr>
            <sz val="9"/>
            <color indexed="81"/>
            <rFont val="Tahoma"/>
            <family val="2"/>
          </rPr>
          <t xml:space="preserve">
ver observación </t>
        </r>
      </text>
    </comment>
    <comment ref="F62" authorId="0">
      <text>
        <r>
          <rPr>
            <b/>
            <sz val="9"/>
            <color indexed="81"/>
            <rFont val="Tahoma"/>
            <family val="2"/>
          </rPr>
          <t>Victor Jose Rodriguez Gutierrez:</t>
        </r>
        <r>
          <rPr>
            <sz val="9"/>
            <color indexed="81"/>
            <rFont val="Tahoma"/>
            <family val="2"/>
          </rPr>
          <t xml:space="preserve">
ver observación </t>
        </r>
      </text>
    </comment>
    <comment ref="F63" authorId="0">
      <text>
        <r>
          <rPr>
            <b/>
            <sz val="9"/>
            <color indexed="81"/>
            <rFont val="Tahoma"/>
            <family val="2"/>
          </rPr>
          <t>Victor Jose Rodriguez Gutierrez:</t>
        </r>
        <r>
          <rPr>
            <sz val="9"/>
            <color indexed="81"/>
            <rFont val="Tahoma"/>
            <family val="2"/>
          </rPr>
          <t xml:space="preserve">
ver observación </t>
        </r>
      </text>
    </comment>
    <comment ref="F64" authorId="0">
      <text>
        <r>
          <rPr>
            <b/>
            <sz val="9"/>
            <color indexed="81"/>
            <rFont val="Tahoma"/>
            <family val="2"/>
          </rPr>
          <t>Victor Jose Rodriguez Gutierrez:</t>
        </r>
        <r>
          <rPr>
            <sz val="9"/>
            <color indexed="81"/>
            <rFont val="Tahoma"/>
            <family val="2"/>
          </rPr>
          <t xml:space="preserve">
ver observación </t>
        </r>
      </text>
    </comment>
    <comment ref="F65" authorId="0">
      <text>
        <r>
          <rPr>
            <b/>
            <sz val="9"/>
            <color indexed="81"/>
            <rFont val="Tahoma"/>
            <family val="2"/>
          </rPr>
          <t>Victor Jose Rodriguez Gutierrez:</t>
        </r>
        <r>
          <rPr>
            <sz val="9"/>
            <color indexed="81"/>
            <rFont val="Tahoma"/>
            <family val="2"/>
          </rPr>
          <t xml:space="preserve">
ver observación </t>
        </r>
      </text>
    </comment>
    <comment ref="F66" authorId="0">
      <text>
        <r>
          <rPr>
            <b/>
            <sz val="9"/>
            <color indexed="81"/>
            <rFont val="Tahoma"/>
            <family val="2"/>
          </rPr>
          <t>Victor Jose Rodriguez Gutierrez:</t>
        </r>
        <r>
          <rPr>
            <sz val="9"/>
            <color indexed="81"/>
            <rFont val="Tahoma"/>
            <family val="2"/>
          </rPr>
          <t xml:space="preserve">
ver observación </t>
        </r>
      </text>
    </comment>
    <comment ref="F67" authorId="0">
      <text>
        <r>
          <rPr>
            <b/>
            <sz val="9"/>
            <color indexed="81"/>
            <rFont val="Tahoma"/>
            <family val="2"/>
          </rPr>
          <t>Victor Jose Rodriguez Gutierrez:</t>
        </r>
        <r>
          <rPr>
            <sz val="9"/>
            <color indexed="81"/>
            <rFont val="Tahoma"/>
            <family val="2"/>
          </rPr>
          <t xml:space="preserve">
ver observación </t>
        </r>
      </text>
    </comment>
    <comment ref="D75" authorId="0">
      <text>
        <r>
          <rPr>
            <b/>
            <sz val="9"/>
            <color indexed="81"/>
            <rFont val="Tahoma"/>
            <family val="2"/>
          </rPr>
          <t>Victor Jose Rodriguez Gutierrez:</t>
        </r>
        <r>
          <rPr>
            <sz val="9"/>
            <color indexed="81"/>
            <rFont val="Tahoma"/>
            <family val="2"/>
          </rPr>
          <t xml:space="preserve">
ver observación </t>
        </r>
      </text>
    </comment>
    <comment ref="D76" authorId="0">
      <text>
        <r>
          <rPr>
            <b/>
            <sz val="9"/>
            <color indexed="81"/>
            <rFont val="Tahoma"/>
            <family val="2"/>
          </rPr>
          <t>Victor Jose Rodriguez Gutierrez:</t>
        </r>
        <r>
          <rPr>
            <sz val="9"/>
            <color indexed="81"/>
            <rFont val="Tahoma"/>
            <family val="2"/>
          </rPr>
          <t xml:space="preserve">
ver observación </t>
        </r>
      </text>
    </comment>
    <comment ref="D77" authorId="0">
      <text>
        <r>
          <rPr>
            <b/>
            <sz val="9"/>
            <color indexed="81"/>
            <rFont val="Tahoma"/>
            <family val="2"/>
          </rPr>
          <t>Victor Jose Rodriguez Gutierrez:</t>
        </r>
        <r>
          <rPr>
            <sz val="9"/>
            <color indexed="81"/>
            <rFont val="Tahoma"/>
            <family val="2"/>
          </rPr>
          <t xml:space="preserve">
ver observación </t>
        </r>
      </text>
    </comment>
    <comment ref="D80" authorId="0">
      <text>
        <r>
          <rPr>
            <b/>
            <sz val="9"/>
            <color indexed="81"/>
            <rFont val="Tahoma"/>
            <family val="2"/>
          </rPr>
          <t>Victor Jose Rodriguez Gutierrez:</t>
        </r>
        <r>
          <rPr>
            <sz val="9"/>
            <color indexed="81"/>
            <rFont val="Tahoma"/>
            <family val="2"/>
          </rPr>
          <t xml:space="preserve">
ver observación </t>
        </r>
      </text>
    </comment>
    <comment ref="D81" authorId="0">
      <text>
        <r>
          <rPr>
            <b/>
            <sz val="9"/>
            <color indexed="81"/>
            <rFont val="Tahoma"/>
            <family val="2"/>
          </rPr>
          <t>Victor Jose Rodriguez Gutierrez:</t>
        </r>
        <r>
          <rPr>
            <sz val="9"/>
            <color indexed="81"/>
            <rFont val="Tahoma"/>
            <family val="2"/>
          </rPr>
          <t xml:space="preserve">
ver observación </t>
        </r>
      </text>
    </comment>
    <comment ref="D82" authorId="0">
      <text>
        <r>
          <rPr>
            <b/>
            <sz val="9"/>
            <color indexed="81"/>
            <rFont val="Tahoma"/>
            <family val="2"/>
          </rPr>
          <t>Victor Jose Rodriguez Gutierrez:</t>
        </r>
        <r>
          <rPr>
            <sz val="9"/>
            <color indexed="81"/>
            <rFont val="Tahoma"/>
            <family val="2"/>
          </rPr>
          <t xml:space="preserve">
ver observación </t>
        </r>
      </text>
    </comment>
    <comment ref="D83" authorId="0">
      <text>
        <r>
          <rPr>
            <b/>
            <sz val="9"/>
            <color indexed="81"/>
            <rFont val="Tahoma"/>
            <family val="2"/>
          </rPr>
          <t>Victor Jose Rodriguez Gutierrez:</t>
        </r>
        <r>
          <rPr>
            <sz val="9"/>
            <color indexed="81"/>
            <rFont val="Tahoma"/>
            <family val="2"/>
          </rPr>
          <t xml:space="preserve">
ver observación </t>
        </r>
      </text>
    </comment>
    <comment ref="D84" authorId="0">
      <text>
        <r>
          <rPr>
            <b/>
            <sz val="9"/>
            <color indexed="81"/>
            <rFont val="Tahoma"/>
            <family val="2"/>
          </rPr>
          <t>Victor Jose Rodriguez Gutierrez:</t>
        </r>
        <r>
          <rPr>
            <sz val="9"/>
            <color indexed="81"/>
            <rFont val="Tahoma"/>
            <family val="2"/>
          </rPr>
          <t xml:space="preserve">
ver observación </t>
        </r>
      </text>
    </comment>
    <comment ref="D85" authorId="0">
      <text>
        <r>
          <rPr>
            <b/>
            <sz val="9"/>
            <color indexed="81"/>
            <rFont val="Tahoma"/>
            <family val="2"/>
          </rPr>
          <t>Victor Jose Rodriguez Gutierrez:</t>
        </r>
        <r>
          <rPr>
            <sz val="9"/>
            <color indexed="81"/>
            <rFont val="Tahoma"/>
            <family val="2"/>
          </rPr>
          <t xml:space="preserve">
ver observación </t>
        </r>
      </text>
    </comment>
    <comment ref="D86" authorId="0">
      <text>
        <r>
          <rPr>
            <b/>
            <sz val="9"/>
            <color indexed="81"/>
            <rFont val="Tahoma"/>
            <family val="2"/>
          </rPr>
          <t>Victor Jose Rodriguez Gutierrez:</t>
        </r>
        <r>
          <rPr>
            <sz val="9"/>
            <color indexed="81"/>
            <rFont val="Tahoma"/>
            <family val="2"/>
          </rPr>
          <t xml:space="preserve">
ver observación </t>
        </r>
      </text>
    </comment>
    <comment ref="D87" authorId="0">
      <text>
        <r>
          <rPr>
            <b/>
            <sz val="9"/>
            <color indexed="81"/>
            <rFont val="Tahoma"/>
            <family val="2"/>
          </rPr>
          <t>Victor Jose Rodriguez Gutierrez:</t>
        </r>
        <r>
          <rPr>
            <sz val="9"/>
            <color indexed="81"/>
            <rFont val="Tahoma"/>
            <family val="2"/>
          </rPr>
          <t xml:space="preserve">
ver observación </t>
        </r>
      </text>
    </comment>
    <comment ref="D88" authorId="0">
      <text>
        <r>
          <rPr>
            <b/>
            <sz val="9"/>
            <color indexed="81"/>
            <rFont val="Tahoma"/>
            <family val="2"/>
          </rPr>
          <t>Victor Jose Rodriguez Gutierrez:</t>
        </r>
        <r>
          <rPr>
            <sz val="9"/>
            <color indexed="81"/>
            <rFont val="Tahoma"/>
            <family val="2"/>
          </rPr>
          <t xml:space="preserve">
ver observación </t>
        </r>
      </text>
    </comment>
    <comment ref="D89" authorId="0">
      <text>
        <r>
          <rPr>
            <b/>
            <sz val="9"/>
            <color indexed="81"/>
            <rFont val="Tahoma"/>
            <family val="2"/>
          </rPr>
          <t>Victor Jose Rodriguez Gutierrez:</t>
        </r>
        <r>
          <rPr>
            <sz val="9"/>
            <color indexed="81"/>
            <rFont val="Tahoma"/>
            <family val="2"/>
          </rPr>
          <t xml:space="preserve">
ver observación </t>
        </r>
      </text>
    </comment>
    <comment ref="D90" authorId="0">
      <text>
        <r>
          <rPr>
            <b/>
            <sz val="9"/>
            <color indexed="81"/>
            <rFont val="Tahoma"/>
            <family val="2"/>
          </rPr>
          <t>Victor Jose Rodriguez Gutierrez:</t>
        </r>
        <r>
          <rPr>
            <sz val="9"/>
            <color indexed="81"/>
            <rFont val="Tahoma"/>
            <family val="2"/>
          </rPr>
          <t xml:space="preserve">
ver observación </t>
        </r>
      </text>
    </comment>
    <comment ref="D91" authorId="0">
      <text>
        <r>
          <rPr>
            <b/>
            <sz val="9"/>
            <color indexed="81"/>
            <rFont val="Tahoma"/>
            <family val="2"/>
          </rPr>
          <t>Victor Jose Rodriguez Gutierrez:</t>
        </r>
        <r>
          <rPr>
            <sz val="9"/>
            <color indexed="81"/>
            <rFont val="Tahoma"/>
            <family val="2"/>
          </rPr>
          <t xml:space="preserve">
ver observación </t>
        </r>
      </text>
    </comment>
  </commentList>
</comments>
</file>

<file path=xl/sharedStrings.xml><?xml version="1.0" encoding="utf-8"?>
<sst xmlns="http://schemas.openxmlformats.org/spreadsheetml/2006/main" count="3222" uniqueCount="371">
  <si>
    <t>PELIGROS</t>
  </si>
  <si>
    <t>INFORMACIÓN GENERAL DE LA EMPRESA</t>
  </si>
  <si>
    <t>Razón Social de la Empresa</t>
  </si>
  <si>
    <t>NIT</t>
  </si>
  <si>
    <t>CC</t>
  </si>
  <si>
    <t>CE</t>
  </si>
  <si>
    <t>No.</t>
  </si>
  <si>
    <t>Actividad Económica</t>
  </si>
  <si>
    <t>Clase(s) de Riesgos</t>
  </si>
  <si>
    <t>CONDICIONES DE SEGURIDAD</t>
  </si>
  <si>
    <t>PSICOSOCIAL</t>
  </si>
  <si>
    <t>Dirección</t>
  </si>
  <si>
    <t>Departamento</t>
  </si>
  <si>
    <t>INFORMACIÓN DE LA MATRIZ DE IDENTIFICACIÓN DE PELIGROS EN EL CENTRO DE TRABAJO</t>
  </si>
  <si>
    <t>Levantamiento de la información en la matriz realizada por:</t>
  </si>
  <si>
    <t>Licencia en SO</t>
  </si>
  <si>
    <t>Cargo</t>
  </si>
  <si>
    <t>PROCESO</t>
  </si>
  <si>
    <t>LUGAR DE TRABAJO</t>
  </si>
  <si>
    <t xml:space="preserve">ACTIVIDAD </t>
  </si>
  <si>
    <t>TAREA</t>
  </si>
  <si>
    <t>EFECTOS POSIBLES</t>
  </si>
  <si>
    <t>CONTROL EXISTENTE</t>
  </si>
  <si>
    <t>MARCO LEGAL</t>
  </si>
  <si>
    <t>OBSERVACIÓN</t>
  </si>
  <si>
    <t>FUENTE</t>
  </si>
  <si>
    <t>MEDIO</t>
  </si>
  <si>
    <t>TRABAJADOR</t>
  </si>
  <si>
    <t>NIVEL DE DEFICIENCIA</t>
  </si>
  <si>
    <t>NIVEL DE EXPOSICIÓN</t>
  </si>
  <si>
    <t>NIVEL DE PROBABILIDAD</t>
  </si>
  <si>
    <t>INTERPRETACIÓN NIVEL DE PROBABILIDAD</t>
  </si>
  <si>
    <t>NIVEL DE CONSECUENCIA</t>
  </si>
  <si>
    <t>NIVEL DE RIESGO</t>
  </si>
  <si>
    <t>ACEPTABILIDAD DEL RIESGO</t>
  </si>
  <si>
    <t>EXPUESTOS</t>
  </si>
  <si>
    <t>ASPECTOS LEGALES
APLICABLES</t>
  </si>
  <si>
    <t>X</t>
  </si>
  <si>
    <t>Condiciones de la tarea ( por monotonía)</t>
  </si>
  <si>
    <t>No. De Trabajadores de la sede</t>
  </si>
  <si>
    <t>Ciudad/municipio</t>
  </si>
  <si>
    <t>Fecha de actualización</t>
  </si>
  <si>
    <t>Responsable(s) de la empresa</t>
  </si>
  <si>
    <t>INSTITUTO NACIONAL DE VIGILANCIA DE MEDICAMENTOS Y ALIMENTOS "INVIMA"</t>
  </si>
  <si>
    <t>Líquidos</t>
  </si>
  <si>
    <t>Gases y vapores</t>
  </si>
  <si>
    <t>Manipulación manual de cargas</t>
  </si>
  <si>
    <t>Locativo superficies de trabajo irregulares</t>
  </si>
  <si>
    <t>MATRIZ DE IDENTIFICACIÓN DE PELIGROS, VALORACIÓN DE RIESGOS Y DETERMINACIÓN DE CONTROLES MODELO SEGÚN NORMA GTC 45 ICONTEC - 2012</t>
  </si>
  <si>
    <t>Atención de PQRD</t>
  </si>
  <si>
    <t>Gestión de las comunicaciones</t>
  </si>
  <si>
    <t>Vigilancia</t>
  </si>
  <si>
    <t>Control Sanitario</t>
  </si>
  <si>
    <t>Realizar la planeación y ejecución de las actividades de vigilancia</t>
  </si>
  <si>
    <t>Realizar el control de calidad de los productos competencia del Invima</t>
  </si>
  <si>
    <t>Realizar la ejecución de las actividades de inspección y temas asociados</t>
  </si>
  <si>
    <t>Control de Calidad de Productos</t>
  </si>
  <si>
    <t>Atención Integral al Ciudadano</t>
  </si>
  <si>
    <t>Inspección, Vigilancia y Control Sanitario</t>
  </si>
  <si>
    <t>No aplica</t>
  </si>
  <si>
    <t xml:space="preserve">No aplica </t>
  </si>
  <si>
    <t>Si</t>
  </si>
  <si>
    <t>Dolores y malestar en miembros superiores (manos, codos, hombros).</t>
  </si>
  <si>
    <t>Estrés, irritabilidad, apatía laboral, desmotivación, falta de interés, baja productividad.</t>
  </si>
  <si>
    <t>Fatiga y espasmos musculares, dolor de espalda, de extremidades inferiores.</t>
  </si>
  <si>
    <t>TIPO ACTIVIDAD
RUTINARIA / 
NO RUTINARIA</t>
  </si>
  <si>
    <t>Quemaduras, asfixia por inhalación de gases, contusiones.</t>
  </si>
  <si>
    <t>Ruido Continuo</t>
  </si>
  <si>
    <t>Virus</t>
  </si>
  <si>
    <t>Hongos</t>
  </si>
  <si>
    <t>Postura prolongada</t>
  </si>
  <si>
    <t>Movimientos Repetitivos</t>
  </si>
  <si>
    <t>Condiciones de la tarea.</t>
  </si>
  <si>
    <t>Ley 9 de 1979 ; Artículos 101; 103; 
Resolución 2400/1979  Articulo 60; 163; 
Decreto 1072 de 2015: Artículo 2.2.4.6.10. Responsabilidades de los trabajadores.</t>
  </si>
  <si>
    <t>Decreto 1072 de 2015:  Artículo 2.2.4.6.8. Obligaciones de los empleadores, numeral 9
Artículo 2.2.4.6.24. Medidas de prevención y control, numeral 5 parágrafo 1.</t>
  </si>
  <si>
    <t>teléfono</t>
  </si>
  <si>
    <t>Atlántico</t>
  </si>
  <si>
    <t xml:space="preserve">Capacitación y sensibilización en riesgo público, enfocado en autocuidado.
</t>
  </si>
  <si>
    <t>Esquema de vacunación
Suministro de Elementos de Protección según matriz de Epp's.</t>
  </si>
  <si>
    <t>Capacitación en autocuidado.</t>
  </si>
  <si>
    <t>PVE Condiciones de Salud.</t>
  </si>
  <si>
    <t>Talleres para reducción de Riesgo Psicosocial.</t>
  </si>
  <si>
    <t>Protocolo de seguridad Vial.</t>
  </si>
  <si>
    <t>Ley 9 de enero 24 de 1979, Art 232, 313, 321.
Decreto 3075 de diciembre 23 de 1997 art 4. 
Resolución 4287 de 2007 Art. 16
Decreto 1072 de 2015: Artículo 2.2.4.6.10. Responsabilidades de los trabajadores.</t>
  </si>
  <si>
    <t>Resolución 1409 de 2012. 
Decreto 1072 de 2015.</t>
  </si>
  <si>
    <t>Ley 9 de enero 24 de 1979 Art. 106
Resolución 2400 de mayo 22 de 1979 Art. 177 literal c
Resolución 2413 de mayo 22 de 1979 art Art. 67
Resolución 8321 de agosto de 1983 art Art. 1
Decreto 1072 de 2015:  Artículo 2.2.4.6.8. Obligaciones de los empleadores, numeral 9</t>
  </si>
  <si>
    <t>PVE Riesgo Químico.</t>
  </si>
  <si>
    <t>Resolución 2646 de 2008 
Decreto 1072 de 2015</t>
  </si>
  <si>
    <t>Ley 9  de 1979 Artículos 105; 196; 249; 
Resolución 2400 de 1979  articulo 7;  80; 83; 85; 87; 
Decreto 1072 de 2015.</t>
  </si>
  <si>
    <t>Caídas al mismo nivel, golpes, lesiones múltiples, contusiones, fracturas, heridas, hematomas.</t>
  </si>
  <si>
    <t>Ley 9/1979  art 92, 
Resolución 2400 de 1979 Art 29, 32, 33.
Decreto 01918 de 1994, Art Art. 2 # 4.6
Decretó 1072 de 2015</t>
  </si>
  <si>
    <t xml:space="preserve">Ley 9/1979 Art. 80 #a,b,c
Ley 1562 del 11 de Julio de 2012
Decreto 1072 de 2015. Capitulo 6 </t>
  </si>
  <si>
    <t>Decreto 1072/2015 Artículo 2.2.4.6.25. Prevención, preparación y respuesta ante emergencias.
Ley 9 de 1979.
Resolución 2400 de 1979. 
Resolución 1016 de 1989.</t>
  </si>
  <si>
    <t>Dermatosis, reacciones alérgicas, enfermedades infectocontagiosas, alteraciones en los diferentes sistemas</t>
  </si>
  <si>
    <t>Ley 9/1979.
Decretó 1072 de 2015</t>
  </si>
  <si>
    <t>Capacitación de Riesgo Público.</t>
  </si>
  <si>
    <t>Ley 9 de 1979 ; Artículos 98, Art. 177 numeral 2a y 3a, c, d, f.; Art 182; 183; 184; 
Resolución 1016 de 1989 
Decreto 2072 de 2015</t>
  </si>
  <si>
    <t xml:space="preserve">Caída a diferente nivel, politraumatismos, traumas, fracturas, muerte.  </t>
  </si>
  <si>
    <t>Dentro de las instalaciones 
del Invima</t>
  </si>
  <si>
    <t>Fuera de las Instalaciones 
del Invima</t>
  </si>
  <si>
    <t>Nombre del Centro de Trabajo:</t>
  </si>
  <si>
    <t>N/A</t>
  </si>
  <si>
    <t>Caídas al mismo y diferente nivel, heridas, contusiones, Golpes.</t>
  </si>
  <si>
    <t>Capacitación en identificación de actos y condiciones inseguras.</t>
  </si>
  <si>
    <t>Ley 769/ 2002; Art 30; 42; 45; 46; 55; 82.
Ley 1503/2011
Resolución 1565/2014
Decreto 1906/2015
 Ley 1562 del 11 de Julio de 2012 
Decreto 2851 / 2013
Resolución 3027 / 2010</t>
  </si>
  <si>
    <t>Rutinaria</t>
  </si>
  <si>
    <t>Atención de solicitudes y
trámites</t>
  </si>
  <si>
    <t>Suministrar elementos de protección según matriz de Epp's.</t>
  </si>
  <si>
    <t>Dar continuidad a la  Capacitación en Talleres para reducción de Riesgo Psicosocial, programa de pausas activas o actividades lúdicas.</t>
  </si>
  <si>
    <t>Barranquilla</t>
  </si>
  <si>
    <t xml:space="preserve"> Dar continuidad a la implementación del  PVE Riesgo Psicosocial.
Dar continuidad a la Implementación de diagnóstico.(Batería )</t>
  </si>
  <si>
    <t>PEOR CONSECUENCIA</t>
  </si>
  <si>
    <t xml:space="preserve">Fecha de expedición: </t>
  </si>
  <si>
    <t>Servicios Generales</t>
  </si>
  <si>
    <t xml:space="preserve">Actividades y labores desarrolladas dentro de las instalaciones del Invima. </t>
  </si>
  <si>
    <t>Labores de Aseo y cafetería en las diferentes áreas de la sede</t>
  </si>
  <si>
    <t>Enfermedades generales con relación a la exposición del riesgo.</t>
  </si>
  <si>
    <t>Contacto con algún tipo de hongo generado por la limpieza de las instalaciones.</t>
  </si>
  <si>
    <t>Infecciones, reacciones alérgicas, afecciones en la piel, cuadros virales, entre otras enfermedades comunes.</t>
  </si>
  <si>
    <t xml:space="preserve">Programa de Vigilancia Epidemiológico Riesgo Biológico. 
Capacitación en Riesgo Biológico. </t>
  </si>
  <si>
    <t>Se recomienda asegurar la inclusión de las actividades asociadas al cargo de Servicios Generales.
Dar continuidad al  PVE Riegos Biológico.
Dar continuidad al esquema de vacunación.</t>
  </si>
  <si>
    <t>Se recomienda asegurar la inclusión de las actividades asociadas al cargo de Servicios Generales.
Se sugiere  Utilizar y estandarizar el uso de barreras protectoras como (guantes, mascarillas, según matriz de Epp’s) y desinfectante para manos.
Fomentar cultura de lavado de manos.</t>
  </si>
  <si>
    <t xml:space="preserve"> Exposición a virus, bacterias en el desarrollo de tareas de limpieza. (Barrer, trapear, limpiar polvo, lavar baños y superficies.)</t>
  </si>
  <si>
    <t>Manipulación de cargas en el desarrollo de la tareas de limpieza. (Barrer, trapear, limpiar polvo, lavar baños y superficies.)</t>
  </si>
  <si>
    <t>Fatiga muscular, espasmos musculares, dolor en espalda, extremidades superiores e inferiores.</t>
  </si>
  <si>
    <t>Desordenes musculo esqueléticos.</t>
  </si>
  <si>
    <t>Limpieza y desinfección de áreas y superficies.</t>
  </si>
  <si>
    <t>Movimientos repetitivos en tareas de limpieza. (Barrer, trapear, limpiar polvo, lavar baños y superficies.)</t>
  </si>
  <si>
    <t>Dolores constantes y malestar en miembros superiores (manos, codos, hombros).</t>
  </si>
  <si>
    <t>Alta carga mental (velocidad, complejidad, atención, minuciosidad) en el desarrollo de las actividades.</t>
  </si>
  <si>
    <t>Estrés, irritabilidad, fatiga apatía laboral, desmotivación, depresión, falta de interés, baja productividad.</t>
  </si>
  <si>
    <t>Diversas enfermedades psicológicas.</t>
  </si>
  <si>
    <t xml:space="preserve">Manipulación de productos químicos de limpieza. </t>
  </si>
  <si>
    <t>Alteraciones de la piel (quemaduras, irritaciones), intoxicaciones, alergias.</t>
  </si>
  <si>
    <t>Atención al personal de las instalaciones.</t>
  </si>
  <si>
    <t>Se recomienda asegurar la inclusión de las actividades asociadas al cargo de Servicios Generales.
 Dar continuidad al  PVE Riegos Biológico.
Dar continuidad al esquema de vacunación.</t>
  </si>
  <si>
    <t>Se recomienda asegurar la inclusión de las actividades asociadas al cargo de Servicios Generales.
Realizar capacitaciones en prevención de riesgos Biológicos.
Fomentar cultura de lavado de manos.
Se sugiere acatar las normas de bioseguridad establecidas en  los lugares en los que se efectúan las inspecciones sanitarias.</t>
  </si>
  <si>
    <t>Programa de Vigilancia Epidemiológico en riesgo biomecánico.</t>
  </si>
  <si>
    <t>Pausas activas.
Exámenes ocupacionales periódicos con énfasis osteomuscular.</t>
  </si>
  <si>
    <t>Se recomienda asegurar la inclusión de las actividades asociadas al cargo de Servicios Generales.
Dar continuidad a la Implementación del  PVE Riesgo biomecánico 
Dar continuidad a la Realización de  exámenes médicos periódicos con énfasis osteomuscular, realizando seguimiento a las recomendaciones.
Realizar inspecciones de seguridad a puestos de trabajo</t>
  </si>
  <si>
    <t>Se recomienda asegurar la inclusión de las actividades asociadas al cargo de Servicios Generales.
Realizar capacitación en higiene postural y pausas activas, según el PVE.
Dar continuidad a la Realización de las pausas activas durante la jornada laboral.
Realizar seguimiento a la ejecución de la pausas activas.</t>
  </si>
  <si>
    <t>Se recomienda asegurar la inclusión de las actividades asociadas al cargo de Servicios Generales.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</si>
  <si>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Servicios Generales.
Realizar pausas activas , alternar la postura. 
Realizar capacitación en higiene postural.</t>
  </si>
  <si>
    <t>No Aplica</t>
  </si>
  <si>
    <t>Se recomienda asegurar la inclusión de las actividades asociadas al cargo de Servicios Generales.
Dar continuidad a la  Capacitación en Talleres para reducción de Riesgo Psicosocial.</t>
  </si>
  <si>
    <t>Se recomienda asegurar la inclusión de las actividades asociadas al cargo de Servicios Generales.
Realizar capacitación en prevención del riesgo químico. 
Suministrar elementos de protección según matriz de Epp's.</t>
  </si>
  <si>
    <t>Se recomienda asegurar la inclusión de las actividades asociadas al cargo de Servicios Generales.
Dar continuidad al desarrollo del PVE Riesgo Químico.</t>
  </si>
  <si>
    <t>El personal de servicios generales es contratista, sin embargo esto no excluye a ninguna de las 2 empresas en velar por la salud y el bienestar del los trabajadores</t>
  </si>
  <si>
    <t xml:space="preserve"> Heridas, contusiones, fracturas.</t>
  </si>
  <si>
    <t>Politraumatismo.</t>
  </si>
  <si>
    <t>Heridas en tejidos blandos.</t>
  </si>
  <si>
    <t>Lesiones múltiples.</t>
  </si>
  <si>
    <t>Invalidez, politraumatismos</t>
  </si>
  <si>
    <t xml:space="preserve">Quemaduras de II y III grado. </t>
  </si>
  <si>
    <t>Perdida de la agudeza visual.</t>
  </si>
  <si>
    <t>Perdida de la capacidad auditiva</t>
  </si>
  <si>
    <t>Quemaduras, alergias e intoxicaciones graves.</t>
  </si>
  <si>
    <t xml:space="preserve">Afecciones respiratorias y cutáneas. </t>
  </si>
  <si>
    <t>Fatiga muscular, espasmos musculares, dolor en espalda, extremidades inferiores.</t>
  </si>
  <si>
    <t>Monotonía en el desarrollo de la actividad.</t>
  </si>
  <si>
    <t>Estrés, irritabilidad, apatía laboral, desmotivación, depresión, falta de interés.</t>
  </si>
  <si>
    <t>Heridas, contusiones, golpes entre otras lesiones personales.</t>
  </si>
  <si>
    <t>Conductor</t>
  </si>
  <si>
    <t xml:space="preserve">Exposición a diversos microorganismos que ocasionan enfermedades por contacto con personal. </t>
  </si>
  <si>
    <t>n</t>
  </si>
  <si>
    <t>Se recomienda asegurar la inclusión de las actividades asociadas al cargo de Conductor.
 Dar continuidad al  PVE Riegos Biológico.
Dar continuidad al esquema de vacunación.</t>
  </si>
  <si>
    <t>Se recomienda asegurar la inclusión de las actividades asociadas al cargo de Conductor.
Realizar capacitaciones en prevención de riesgos Biológicos.
Fomentar cultura de lavado de manos.
Se sugiere acatar las normas de bioseguridad establecidas en  los lugares en los que se efectúan las inspecciones sanitarias.</t>
  </si>
  <si>
    <t>El conductor es contratista, sin embargo esto no excluye a ninguna de las 2 empresas en velar por la salud y el bienestar del los trabajadores</t>
  </si>
  <si>
    <t>Adopción de postura prolongada (sentado) durante la jornada laboral.</t>
  </si>
  <si>
    <t>Se recomienda asegurar la inclusión de las actividades asociadas al cargo de Conductor.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</si>
  <si>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Conductor.
Realizar pausas activas , alternar la postura. 
Realizar capacitación en higiene postural.</t>
  </si>
  <si>
    <t>Probabilidad de accidentes de tránsito al desplazarse en  los vehículos recoger y llevar a los funcionarios a realizar visitas de Inspección y control en los establecimientos.</t>
  </si>
  <si>
    <t>Desplazamiento en instalaciones, áreas, pisos, lugares (calle) y superficies de trabajo deslizantes, con diferencia de nivel, condiciones de orden y aseo.</t>
  </si>
  <si>
    <t>Se recomienda asegurar la inclusión de las actividades asociadas al cargo de Conductor.
Reportar actos y condiciones Inseguras.</t>
  </si>
  <si>
    <t>Se recomienda asegurar la inclusión de las actividades asociadas al cargo de Conductor.
Diseñar e implementar mecanismos de comunicación de reporte de actos y condiciones inseguras.
 Realizar capacitaciones y charlas de seguridad en autocuidado.</t>
  </si>
  <si>
    <t>Se recomienda asegurar la inclusión de las actividades asociadas al cargo de Conductor.
Dar continuidad al PVE Condiciones de salud. 
Diseñar e implementar protocolo de riesgo público.</t>
  </si>
  <si>
    <t>Se recomienda asegurar la inclusión de las actividades asociadas al cargo de Conductor.
Capacitación y sensibilización en riesgo público, enfocado en autocuidado.</t>
  </si>
  <si>
    <t>Se recomienda asegurar la inclusión de las actividades asociadas al cargo de Conductor.
Dar continuidad a la  Capacitación en Talleres para reducción de Riesgo Psicosocial.</t>
  </si>
  <si>
    <t xml:space="preserve">Irritaciones en vías respiratorias y cutáneas </t>
  </si>
  <si>
    <t xml:space="preserve">Afecciones respiratorias, intoxicaciones y alergias </t>
  </si>
  <si>
    <t>El Conductor es contratista, sin embargo esto no excluye a ninguna de las 2 empresas en velar por la salud y el bienestar del los trabajadores</t>
  </si>
  <si>
    <t xml:space="preserve">Programa de Vigilancia Epidemiológico Riesgo Biológico. </t>
  </si>
  <si>
    <t>Suministro de Elementos de Protección según matriz de Epp's.</t>
  </si>
  <si>
    <t xml:space="preserve">Capacitación en Riesgo Biológico. </t>
  </si>
  <si>
    <t>Se recomienda asegurar la inclusión de las actividades asociadas al cargo de Conductor.
Realizar el seguimiento a la implementación de Programa de Mantenimiento preventivo y correctivo de Vehículos de la empresa contratista
Realizar el seguimiento a la aplicación de listas de chequeo pre operacionales a los vehículos  de la empresa contratista
Revisión del Protocolo para verificar el seguimiento a los contratistas</t>
  </si>
  <si>
    <t>Se recomienda asegurar la inclusión de las actividades asociadas al cargo de Conductor.
Realizar sensibilizaciones y capacitaciones en seguridad vial, normas de tránsito vigentes, comportamientos seguros
Realizar capacitaciones en reporte de actos y condiciones inseguras asociadas a las condiciones de los vehículos</t>
  </si>
  <si>
    <t>Heridas, contusiones, golpes entre otras lesiones personales</t>
  </si>
  <si>
    <t>Cefalea, Disconfort auditivo, estrés.</t>
  </si>
  <si>
    <t>NTP 750                                                 Resolución 614/1989                                 Ley 55/1993                                            Decreto 1973/1995</t>
  </si>
  <si>
    <t>Área administrativa</t>
  </si>
  <si>
    <t>Atender a la ciudadanía en la
gestión de las peticiones, quejas, reclamos, denuncias y derechos de petición</t>
  </si>
  <si>
    <t xml:space="preserve">Atender a la ciudadanía en la
gestión de las peticiones, quejas, reclamos, denuncias y derechos de petición
</t>
  </si>
  <si>
    <t>Diseñar y ejecutar estrategias de comunicación externa y organizacional</t>
  </si>
  <si>
    <t>Dentro del Puerto</t>
  </si>
  <si>
    <t>Inspección</t>
  </si>
  <si>
    <t>Fuera del Puerto</t>
  </si>
  <si>
    <t>Realizar el control de calidad de los productos competencia del Invima (dentro de los cuartos fríos)</t>
  </si>
  <si>
    <t>Actividades propias de la labor, antes mencionadas.</t>
  </si>
  <si>
    <t>Tareas propias de la labor, antes mencionadas</t>
  </si>
  <si>
    <t>QUÍMICO</t>
  </si>
  <si>
    <t>POSTURA PROLONGADA MANTENIDA (SENTADO).</t>
  </si>
  <si>
    <t>MOVIMIENTO REPETITIVO.</t>
  </si>
  <si>
    <t>ESFUERZO.</t>
  </si>
  <si>
    <t>SUPERFICIES DE TRABAJO IRREGULARES.</t>
  </si>
  <si>
    <t>PUBLICO POR ROBOS.</t>
  </si>
  <si>
    <t>PUBLICO POR ORDEN PUBLICO.</t>
  </si>
  <si>
    <t>VIRUS</t>
  </si>
  <si>
    <t>POSTURA PROLONGADA MANTENIDA (DE PIE).</t>
  </si>
  <si>
    <t>POSTURA FORZADA</t>
  </si>
  <si>
    <t>ACCIDENTES DE TRANSITO.</t>
  </si>
  <si>
    <t>TRABAJO EN ALTURAS.</t>
  </si>
  <si>
    <t>BACTERIAS</t>
  </si>
  <si>
    <t>HONGOS</t>
  </si>
  <si>
    <t>FLUIDOS</t>
  </si>
  <si>
    <t>MORDEDURAS</t>
  </si>
  <si>
    <t>PICADURAS</t>
  </si>
  <si>
    <t>EXCREMENTO</t>
  </si>
  <si>
    <t>TEMPERATURA EXTREMA (FRIO)</t>
  </si>
  <si>
    <t>Adopción de postura sedente durante la jornada laboral.</t>
  </si>
  <si>
    <t>Movimientos repetitivos en extremidades superiores por el desarrollo de la tarea.</t>
  </si>
  <si>
    <t>Fijación permanente de la visión por la labor a realizar.</t>
  </si>
  <si>
    <t>Utilizar Herramientas de oficina: (Cosedora, Perforadora, Ganchos legajadores, Retirador de ganchos, Cauchos, Clips, chinches entre otros) al momento de clasificar la documentación.</t>
  </si>
  <si>
    <t>Alta carga mental, (velocidad, complejidad, atención, minuciosidad) y cargas emocionales, en el desarrollo de las tareas.</t>
  </si>
  <si>
    <t>Desplazamiento dentro de las instalaciones del puerto.</t>
  </si>
  <si>
    <t>Ocurrencia de actos delictivos fuera de las instalaciones del puerto.</t>
  </si>
  <si>
    <t>Exposición a agresiones físicas y verbales debido al contacto con visitantes.</t>
  </si>
  <si>
    <t>Exposición a microorganismos debido al contacto con usuarios que pueden estar enfermos o que pueden traer consigo algún agente patógeno.</t>
  </si>
  <si>
    <t>Adopción de postura bípeda durante la jornada laboral.</t>
  </si>
  <si>
    <t>Adopción de postura forzada (rodillas, cuclillas) durante la jornada laboral.</t>
  </si>
  <si>
    <t>Desplazamiento dentro del puerto donde se realiza la actividad.</t>
  </si>
  <si>
    <t>Desplazamiento dentro de las instalaciones donde se realiza la actividad.</t>
  </si>
  <si>
    <t>Ocurrencia de actos delictivos durante el desarrollo de la actividad fuera del puerto.</t>
  </si>
  <si>
    <t>Ocurrencia de accidentes de tránsito al desplazarse en vehículos, servicio público, servicio intermunicipal y como peatón.</t>
  </si>
  <si>
    <t>Exposición durante el desplazamiento a las diferentes plantas de la ciudad.</t>
  </si>
  <si>
    <t>Desarrollo de la actividad a mas de 1.50 metros</t>
  </si>
  <si>
    <t>Exposición a agentes biológicos durante el desarrollo de la actividad</t>
  </si>
  <si>
    <t>Presencia de animales en las zonas donde se lleve a cabo la actividad</t>
  </si>
  <si>
    <t>Adopción de postura forzadas (rodillas y/o cuclillas) durante la jornada laboral.</t>
  </si>
  <si>
    <t>Ocurrencia de actos delictivos durante el desarrollo de la actividad.</t>
  </si>
  <si>
    <t>Desplazamiento dentro de las plantas donde se realiza la actividad.</t>
  </si>
  <si>
    <t>Desplazamiento a las diferentes plantas donde se realiza la actividad.</t>
  </si>
  <si>
    <t>Ingreso a cuartos fríos donde se lleve a cabo la actividad</t>
  </si>
  <si>
    <t>Ingreso y salida de los cuartos furiosa la temperatura ambiente de Barranquilla.</t>
  </si>
  <si>
    <t>Exposición a polvos orgánicos en el momento de hacer la inspección.</t>
  </si>
  <si>
    <t>Exposición a polvos inorgánicos en el momento de la inspección.</t>
  </si>
  <si>
    <t>Incendio generado por fallas en la red eléctrica, en presencia de material combustible (Papel, cartón, madera)</t>
  </si>
  <si>
    <t>Incendio generado por el almacenamiento de sustancias químicas en el puerto, maquinaria y de mas elementos)</t>
  </si>
  <si>
    <t>Fatiga y espasmos musculares, dolor de espalda, de extremidades superiores e inferiores.</t>
  </si>
  <si>
    <t>Fatiga y desgaste visual, cefalea.</t>
  </si>
  <si>
    <t>Contusiones, heridas, laceraciones.</t>
  </si>
  <si>
    <t>Cuadros virales, Infecciones, afecciones respiratorias.</t>
  </si>
  <si>
    <t>Cuadros virales, Infecciones, afecciones respiratorias</t>
  </si>
  <si>
    <t>Fatiga y espasmos musculares, dolor de espalda, de extremidades superiores e inferiores</t>
  </si>
  <si>
    <t>Contusiones, heridas, laceraciones</t>
  </si>
  <si>
    <t>Fatiga y espasmos musculares, dolor de espalda, de extremidades inferiores</t>
  </si>
  <si>
    <t>Estrés, irritabilidad, apatía laboral, desmotivación, falta de interés, baja productividad</t>
  </si>
  <si>
    <t>Heridas, contusiones, fracturas, invalidez, politraumatismos.</t>
  </si>
  <si>
    <t>Golpes, contusiones, fracturas, muerte.</t>
  </si>
  <si>
    <t>Lesiones musculo esqueléticas, politraumatismos</t>
  </si>
  <si>
    <t>Heridas por mordeduras, infecciones de origen bacteriano y viral.</t>
  </si>
  <si>
    <t>Afecciones en la piel, cuadros virales, entre otras enfermedades comunes.</t>
  </si>
  <si>
    <t>Heridas, contusiones, fracturas, invalidez, politraumatismos</t>
  </si>
  <si>
    <t xml:space="preserve">Dolores musculo esqueléticos y estrés térmico por frio. </t>
  </si>
  <si>
    <t xml:space="preserve">Shock térmico, afectaciones a la piel, convulsiones y desmayos. </t>
  </si>
  <si>
    <t>PVE de Riesgo Biomecánico.</t>
  </si>
  <si>
    <t>Pausas Activas Exámenes médicos periódicos</t>
  </si>
  <si>
    <t>Exámenes médicos periódicos con énfasis en optometría</t>
  </si>
  <si>
    <t>PVE Riesgo Psicosocial. Implementación de diagnostico.(Batería)</t>
  </si>
  <si>
    <t>Talleres para reducción de Riesgo Psicosocial</t>
  </si>
  <si>
    <t>Capacitación de Riesgo Público</t>
  </si>
  <si>
    <t>PVE Riesgo Biológico. Esquema de Vacunación según PVE.</t>
  </si>
  <si>
    <t>EPP según matriz de EPP. Capacitación en Riesgo Biológico.</t>
  </si>
  <si>
    <t>PVE Riesgo Psicosocial. Implementación de diagnostico.(Batería )</t>
  </si>
  <si>
    <t>EPP según matriz de EPP. Capacitación en Riesgo Biológico</t>
  </si>
  <si>
    <t>Curso de trabajo seguro en alturas nivel avanzado</t>
  </si>
  <si>
    <t>EPP según matriz de EPP.</t>
  </si>
  <si>
    <t>Plan de emergencias</t>
  </si>
  <si>
    <t>Dar continuidad a la Implementación del PVE para desórdenes musculo esqueléticos. Dar continuidad a la Realización de exámenes médicos periódicos con énfasis osteomuscular y dar continuidad al seguimiento de las recomendaciones. Realizar seguimiento a la ejecución de la pausas activas.</t>
  </si>
  <si>
    <t>Dar continuidad a la Implementación del PVE para desórdenes musculo esqueléticos. Dar continuidad a la realización de exámenes médicos periódicos con énfasis osteomuscular y dar continuidad al seguimiento de las recomendaciones. Realizar seguimiento a la ejecución de la pausas activas.</t>
  </si>
  <si>
    <t>Dar continuidad a la Realización de los exámenes médicos periódicos con énfasis en optometría</t>
  </si>
  <si>
    <t>Continuar con la Realización jornadas de salud visual. Realizar capacitaciones en prevención de riesgos con énfasis en cuidado y conservación</t>
  </si>
  <si>
    <t>Sustituir por deterioro</t>
  </si>
  <si>
    <t>Capacitación en manejo de herramientas de oficina enfocado en cuidado de manos y reporte de actos y condiciones inseguras.</t>
  </si>
  <si>
    <t>Sensibilización en autocuidado enfocado en manos.</t>
  </si>
  <si>
    <t>Dar continuidad a la implementación del PVE Condiciones de Salud, programa de riesgo publico, Dar continuidad a la capacitación y sensibilización en riesgo público, enfocado en autocuidado.</t>
  </si>
  <si>
    <t>Dar continuidad a la implementación del PVE Condiciones de Salud, Dar continuidad a la capacitación y sensibilización en riesgo público, enfocado en autocuidado. Capacitación en temas de atención al cliente, programa de riesgo publico</t>
  </si>
  <si>
    <t>Dar continuidad a la implementación PVE Riesgo Biológico .Dar continuidad al esquema de vacunación establecido. Dar continuidad al suministro de EPP</t>
  </si>
  <si>
    <t>Dar continuidad a las capacitaciones en prevención de riesgos Biológicos.
Dar continuidad a las sensibilizaciones de lavado de manos.</t>
  </si>
  <si>
    <t>Dar continuidad a las capacitaciones en prevención de riesgos Biológicos.
Dar continuidad a las sensibilizaciones de lavado de manos</t>
  </si>
  <si>
    <t>Realizar el seguimiento a la implementación de programa de Mantenimiento preventivo y correctivo de Vehículos de la empresa contratistas. Realizar el seguimiento a la aplicación de listas de chequeo pre operacionales a los vehículos de la empresa contratistas. Revisión del Protocolo para verificar el seguimiento a los contratistas.</t>
  </si>
  <si>
    <t>Realizar sensibilizaciones y capacitaciones en seguridad vial, normas de tránsito vigentes, comportamientos seguros. Realizar capacitaciones en reporte de actos y condiciones inseguras asociadas a las condiciones de los vehículos.</t>
  </si>
  <si>
    <t>Sensibilización en autocuidado.</t>
  </si>
  <si>
    <t>Implementar protocolos de seguridad y acatar protocolos de seguridad ya establecidos por el puerto.</t>
  </si>
  <si>
    <t>Dar continuidad a la formación y capacitación en trabajo en alturas (Re-entrenamiento).</t>
  </si>
  <si>
    <t>Dar continuidad a la implementación PVE Riesgo Biológico.
Dar continuidad al esquema de vacunación establecido. Dar continuidad al uso de EPP.</t>
  </si>
  <si>
    <t>Realizar el seguimiento a la implementación de programa de Mantenimiento preventivo y correctivo de Vehículos de la empresa contratistas. Realizar el seguimiento a la aplicación de listas de chequeo pre operacionales a los vehículos de la empresa contratistas. Revisión del Protocolo para verificar el cumplimiento del mismo.</t>
  </si>
  <si>
    <t>Dar continuidad a la implementación PVE Riesgo Biológico .Dar continuidad al esquema de vacunación establecido. Dar continuidad al uso de EPP.</t>
  </si>
  <si>
    <t>Capacitación en identificación de actos y condiciones inseguras</t>
  </si>
  <si>
    <t>Dar continuidad a la implementación del PVE Condiciones de Salud.
Implementar protocolos de seguridad y acatar protocolos de seguridad ya establecidos por el puerto.</t>
  </si>
  <si>
    <t>Mantenimientos preventivos y correctivos a los cuartos fríos.</t>
  </si>
  <si>
    <t>Dotar de EPP apropiados para el frio, Capacitación en uso y cuidado de los EPP</t>
  </si>
  <si>
    <t>Dotar de EPP apropiados para el frio, Capacitación en uso y cuidado de los EPP
Sensibilizar al personal que una vez que salgan de los cuartos fríos deben aclimatarse para la temperatura ambiente y utilizar los EPP para cuartos fríos cuando vayan a ingresar a estos.</t>
  </si>
  <si>
    <t>Dotar de protección respiratoria acorde a la actividad.</t>
  </si>
  <si>
    <t>Mantenimiento preventivo y correctivo de equipos, sistema eléctrico.</t>
  </si>
  <si>
    <t>Implementación de plan de emergencias. Inspección mensual de extintores y botiquines. Señalizar y demarcar los extintores. Implementar programa de inspección de extintores</t>
  </si>
  <si>
    <t>Divulgar al personal el plan de emergencias de la sede. Capacitación continúa a brigadistas. Realizar capacitación sobre uso y cuidado de extintores.</t>
  </si>
  <si>
    <t>AVENIDA HAMBURGO PUERTO DE BARRANQUILLA</t>
  </si>
  <si>
    <t>PUERTO DE BARRANQUILLA</t>
  </si>
  <si>
    <t>s</t>
  </si>
  <si>
    <t>Conducción vehículos</t>
  </si>
  <si>
    <t>Desplazarse por la ciudad recogiendo y llevando a los funcionarios a realizar las inspecciones a los lugares programados.</t>
  </si>
  <si>
    <t>Probabilidad de ocurrencia de actos delictivos en la vía pública (robos, atracos y atentados) durante los desplazamientos a los lugares en los que debe recoger o llevar al funcionario que realiza las visitas para la ejecución de actividades del INVIMA</t>
  </si>
  <si>
    <t>Exposición a ruido proveniente del y los vehículos en el desplazamiento.</t>
  </si>
  <si>
    <t>Exposición a gases de los vehículos en el desplazamiento que se realiza en la jornada laboral.</t>
  </si>
  <si>
    <t>Se recomienda asegurar la inclusión de las actividades asociadas al cargo de Conductor.
Dar continuidad al desarrollo del PVE Riesgo Químico.</t>
  </si>
  <si>
    <t>Se recomienda asegurar la inclusión de las actividades asociadas al cargo de Conductor.
Realizar capacitación en prevención del riesgo químico. 
Suministrar elementos de protección según matriz de Epp's.</t>
  </si>
  <si>
    <t>Movimientos repetitivos en la conducción del vehículo durante la jornada laboral.</t>
  </si>
  <si>
    <t>Clasificación del Riesgo</t>
  </si>
  <si>
    <t>#</t>
  </si>
  <si>
    <t>%</t>
  </si>
  <si>
    <t>DESCRIPCIÓN</t>
  </si>
  <si>
    <t>BIOLÓGICOS</t>
  </si>
  <si>
    <t>I</t>
  </si>
  <si>
    <t>ACEPTABLE</t>
  </si>
  <si>
    <t>BIOMECÁNICOS</t>
  </si>
  <si>
    <t>II</t>
  </si>
  <si>
    <t>ACEPTABLE CON CONTROL ESPECIFICO</t>
  </si>
  <si>
    <t>III</t>
  </si>
  <si>
    <t>NO ACEPTABLE</t>
  </si>
  <si>
    <t>FENÓMENOS NATURALES</t>
  </si>
  <si>
    <t>IV</t>
  </si>
  <si>
    <t>FÍSICOS</t>
  </si>
  <si>
    <t>TOTAL</t>
  </si>
  <si>
    <t>QUÍMICOS</t>
  </si>
  <si>
    <t>CONDICIÓN DE LA TAREA (POR CARGA MENTAL).</t>
  </si>
  <si>
    <t>Realizar capacitación sobre higiene postural y pausas activas, enfocado en extremidades superiores e inferiores según el PVE de DME. Dar continuidad a la Realización de la pausas activas durante la jornada laboral</t>
  </si>
  <si>
    <t>Ley 9/1979 Art. 80 #a,b,c
Resolución 1016 de marzo 31 de 1989, Art. 10 numerales 2,3,10,11.  Art. 11 núm. 2.
Resolución 2844/2007</t>
  </si>
  <si>
    <t>Realizar capacitación sobre higiene postural y pausas activas, enfocado en extremidades superiores (manos, codos, hombros) según el PVE de DME. Dar continuidad a la Realización de la pausas activas durante la jornada laboral.</t>
  </si>
  <si>
    <t>MECÁNICO POR HERRAMIENTAS.</t>
  </si>
  <si>
    <t>Realizar capacitación sobre higiene postural y pausas activas, enfocado en extremidades superiores e inferiores según el PVE de DME. Dar continuidad a la Realización de la pausas activas durante la jornada laboral.</t>
  </si>
  <si>
    <t>Realizar capacitación sobre higiene postural y pausas activas, enfocado en extremidades inferiores según el PVE de DME. Dar continuidad a la Realización de la pausas activas durante la jornada laboral</t>
  </si>
  <si>
    <t>Realizar capacitación sobre higiene postural y pausas activas, enfocado en extremidades inferiores según el PVE de DME. Dar continuidad a la Realización de la pausas activas durante la jornada laboral.</t>
  </si>
  <si>
    <t>FÍSICO</t>
  </si>
  <si>
    <t>DISCONFORT TÉRMICO</t>
  </si>
  <si>
    <t>POLVOS ORGÁNICOS</t>
  </si>
  <si>
    <t>POLVOS INORGÁNICOS</t>
  </si>
  <si>
    <t>TECNOLÓGICO POR INCENDIO.</t>
  </si>
  <si>
    <t>Ley 9/1979 Art. 80 #a,b,c
Resolución 1016 de marzo 31 de 1989, Art. 10 numerales 2,3,10,11.  Art. 11 núm. 2.
Resolución 2844/2007
Decreto 1072 de 2015</t>
  </si>
  <si>
    <t xml:space="preserve">Código Nacional de Transito                                Decreto 1906/2015                         Decreto 2851/2013                   Ley 1503/2011                                  Resolución 1565/2011              Resolución 3027/2010 </t>
  </si>
  <si>
    <t>DESARROLLADO CON LA ASESORÍA DE POSITIVA COMPAÑÍA DE SEGUROS PARA INVIMA</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</si>
  <si>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</si>
  <si>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</si>
  <si>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</si>
  <si>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</si>
  <si>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</si>
  <si>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</si>
  <si>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</si>
  <si>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</si>
  <si>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</si>
  <si>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</si>
  <si>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Realizar capacitación sobre higiene postural y pausas activas, enfocado en extremidades superiores (manos, codos, hombros) según el PVE de DME. Dar continuidad a la Realización de la pausas activas durante la jornada laboral</t>
  </si>
  <si>
    <t>Yuranis Navarro Galvan</t>
  </si>
  <si>
    <t xml:space="preserve"> Actividades  Auxiliares  De  Servicios Para La Administración Pública En General. </t>
  </si>
  <si>
    <t>Se recomienda verificar con la administración del puerto el transporte y almacenamiento del carbón, capacitación en prevención del riesgo químico. 
Realizar Mediciones de Material Particulado.
Dar continuidad al desarrollo del PVE Riesgo Químico.</t>
  </si>
  <si>
    <t>Se recomienda verificar con la administración del puerto el transporte y almacenamiento del carbón, capacitación en prevención del riesgo químico.
Realizar Mediciones de Material Particulado.
Dar continuidad al desarrollo del PVE Riesgo Químico.</t>
  </si>
  <si>
    <t>el riesgo es alto y el INTERPRETACIÓN NIVEL DE PROBABILIDAD debe ser alto.</t>
  </si>
  <si>
    <t>VICTOR RODRIGUEZ</t>
  </si>
  <si>
    <t>EUGENIA LEON</t>
  </si>
  <si>
    <t>PROFESIONAL UNIVERSITARIO</t>
  </si>
  <si>
    <t>LÍDER SST</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</si>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</sst>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u/>
      <sz val="10"/>
      <color theme="10"/>
      <name val="Arial"/>
      <family val="2"/>
    </font>
    <font>
      <b/>
      <sz val="12"/>
      <name val="Arial"/>
      <family val="2"/>
    </font>
    <font>
      <sz val="12"/>
      <name val="Arial"/>
      <family val="2"/>
    </font>
    <font>
      <b/>
      <sz val="9"/>
      <name val="Arial"/>
      <family val="2"/>
    </font>
    <font>
      <b/>
      <sz val="10"/>
      <name val="Arial"/>
      <family val="2"/>
    </font>
    <font>
      <b/>
      <sz val="12"/>
      <name val="Arial Narrow"/>
      <family val="2"/>
    </font>
    <font>
      <sz val="12"/>
      <name val="Arial Narrow"/>
      <family val="2"/>
    </font>
    <font>
      <b/>
      <sz val="12"/>
      <color indexed="8"/>
      <name val="Arial Narrow"/>
      <family val="2"/>
    </font>
    <font>
      <b/>
      <sz val="12"/>
      <color theme="1"/>
      <name val="Arial Narrow"/>
      <family val="2"/>
    </font>
    <font>
      <sz val="12"/>
      <color indexed="8"/>
      <name val="Arial Narrow"/>
      <family val="2"/>
    </font>
    <font>
      <sz val="12"/>
      <color theme="1"/>
      <name val="Arial Narrow"/>
      <family val="2"/>
    </font>
    <font>
      <sz val="12"/>
      <color theme="4" tint="-0.249977111117893"/>
      <name val="Arial Narrow"/>
      <family val="2"/>
    </font>
    <font>
      <sz val="9"/>
      <color indexed="81"/>
      <name val="Tahoma"/>
      <family val="2"/>
    </font>
    <font>
      <b/>
      <sz val="9"/>
      <color indexed="81"/>
      <name val="Tahoma"/>
      <family val="2"/>
    </font>
  </fonts>
  <fills count="13">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00B0F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0" fontId="3"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6" fillId="0" borderId="0" applyNumberFormat="0" applyFont="0" applyFill="0" applyBorder="0" applyAlignment="0" applyProtection="0">
      <alignment horizontal="left"/>
    </xf>
    <xf numFmtId="0" fontId="7" fillId="0" borderId="0" applyNumberFormat="0" applyFill="0" applyBorder="0" applyAlignment="0" applyProtection="0"/>
    <xf numFmtId="0" fontId="2" fillId="0" borderId="0"/>
    <xf numFmtId="0" fontId="2" fillId="0" borderId="0"/>
    <xf numFmtId="0" fontId="1" fillId="0" borderId="0"/>
  </cellStyleXfs>
  <cellXfs count="118">
    <xf numFmtId="0" fontId="0" fillId="0" borderId="0" xfId="0"/>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center"/>
    </xf>
    <xf numFmtId="0" fontId="10" fillId="8" borderId="9" xfId="0" applyFont="1" applyFill="1" applyBorder="1" applyAlignment="1">
      <alignment horizontal="center" vertical="center"/>
    </xf>
    <xf numFmtId="0" fontId="8" fillId="8" borderId="9" xfId="0" applyFont="1" applyFill="1" applyBorder="1" applyAlignment="1">
      <alignment horizontal="center" vertical="center"/>
    </xf>
    <xf numFmtId="0" fontId="11" fillId="0" borderId="9" xfId="0" applyFont="1" applyBorder="1" applyAlignment="1">
      <alignment horizontal="center" vertical="center"/>
    </xf>
    <xf numFmtId="0" fontId="9" fillId="0" borderId="9" xfId="0" applyFont="1" applyBorder="1"/>
    <xf numFmtId="0" fontId="9" fillId="0" borderId="9" xfId="0" applyFont="1" applyBorder="1" applyAlignment="1">
      <alignment horizontal="center" vertical="center"/>
    </xf>
    <xf numFmtId="164" fontId="9" fillId="0" borderId="9" xfId="0" applyNumberFormat="1" applyFont="1" applyBorder="1" applyAlignment="1">
      <alignment horizontal="center" vertical="center"/>
    </xf>
    <xf numFmtId="0" fontId="9" fillId="2" borderId="9" xfId="0" applyFont="1" applyFill="1" applyBorder="1" applyAlignment="1">
      <alignment horizontal="center" vertical="center"/>
    </xf>
    <xf numFmtId="2" fontId="9" fillId="0" borderId="9" xfId="0" applyNumberFormat="1" applyFont="1" applyBorder="1" applyAlignment="1">
      <alignment horizontal="center" vertical="center"/>
    </xf>
    <xf numFmtId="0" fontId="4" fillId="0" borderId="9" xfId="0" applyFont="1" applyBorder="1" applyAlignment="1">
      <alignment horizontal="center" vertical="center"/>
    </xf>
    <xf numFmtId="0" fontId="0" fillId="9" borderId="9" xfId="0" applyFill="1" applyBorder="1" applyAlignment="1">
      <alignment horizontal="center" vertical="center"/>
    </xf>
    <xf numFmtId="0" fontId="0" fillId="0" borderId="9" xfId="0" applyFont="1" applyBorder="1" applyAlignment="1">
      <alignment horizontal="center" vertical="center"/>
    </xf>
    <xf numFmtId="0" fontId="0" fillId="6" borderId="9" xfId="0" applyFill="1" applyBorder="1" applyAlignment="1">
      <alignment horizontal="center" vertical="center"/>
    </xf>
    <xf numFmtId="0" fontId="0" fillId="10" borderId="9" xfId="0" applyFill="1" applyBorder="1" applyAlignment="1">
      <alignment horizontal="center" vertical="center"/>
    </xf>
    <xf numFmtId="0" fontId="8" fillId="11" borderId="9" xfId="0" applyFont="1" applyFill="1" applyBorder="1" applyAlignment="1">
      <alignment horizontal="center" vertical="center"/>
    </xf>
    <xf numFmtId="2" fontId="8" fillId="11" borderId="9" xfId="0" applyNumberFormat="1" applyFont="1" applyFill="1" applyBorder="1" applyAlignment="1">
      <alignment horizontal="center" vertical="center"/>
    </xf>
    <xf numFmtId="0" fontId="8" fillId="11" borderId="9" xfId="0" applyFont="1" applyFill="1" applyBorder="1" applyAlignment="1">
      <alignment horizontal="center"/>
    </xf>
    <xf numFmtId="0" fontId="13" fillId="0" borderId="0" xfId="0" applyFont="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Alignment="1">
      <alignment horizontal="center" vertical="center"/>
    </xf>
    <xf numFmtId="0" fontId="13" fillId="4"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3" fillId="6" borderId="9" xfId="0" applyFont="1" applyFill="1" applyBorder="1" applyAlignment="1">
      <alignment horizontal="center" vertical="center" wrapText="1" shrinkToFit="1"/>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shrinkToFit="1"/>
    </xf>
    <xf numFmtId="0" fontId="13" fillId="0" borderId="9" xfId="10" applyFont="1" applyFill="1" applyBorder="1" applyAlignment="1">
      <alignment horizontal="center" vertical="center" wrapText="1"/>
    </xf>
    <xf numFmtId="0" fontId="17" fillId="0" borderId="9" xfId="0" applyFont="1" applyFill="1" applyBorder="1" applyAlignment="1">
      <alignment horizontal="center" vertical="center"/>
    </xf>
    <xf numFmtId="0" fontId="17" fillId="0" borderId="9" xfId="0" applyFont="1" applyFill="1" applyBorder="1" applyAlignment="1" applyProtection="1">
      <alignment horizontal="center" vertical="center" wrapText="1"/>
      <protection locked="0"/>
    </xf>
    <xf numFmtId="0" fontId="13" fillId="0" borderId="9" xfId="0" quotePrefix="1" applyFont="1" applyFill="1" applyBorder="1" applyAlignment="1">
      <alignment horizontal="center" vertical="center" wrapText="1"/>
    </xf>
    <xf numFmtId="0" fontId="13" fillId="0" borderId="9" xfId="0" applyFont="1" applyFill="1" applyBorder="1" applyAlignment="1">
      <alignment horizontal="center" vertical="center" shrinkToFit="1"/>
    </xf>
    <xf numFmtId="0" fontId="13" fillId="0" borderId="9" xfId="0" applyFont="1" applyFill="1" applyBorder="1" applyAlignment="1" applyProtection="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2" fillId="5" borderId="9" xfId="0" applyFont="1" applyFill="1" applyBorder="1" applyAlignment="1">
      <alignment horizontal="center" vertical="center" textRotation="90" wrapText="1"/>
    </xf>
    <xf numFmtId="0" fontId="13" fillId="0" borderId="9"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0"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3" fillId="0" borderId="9" xfId="0" applyFont="1" applyFill="1" applyBorder="1" applyAlignment="1">
      <alignment horizontal="center" vertical="center"/>
    </xf>
    <xf numFmtId="0" fontId="12" fillId="12" borderId="11"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2" fillId="12" borderId="6" xfId="0" applyFont="1" applyFill="1" applyBorder="1" applyAlignment="1">
      <alignment vertical="center" wrapText="1"/>
    </xf>
    <xf numFmtId="0" fontId="12" fillId="12" borderId="10" xfId="0" applyFont="1" applyFill="1" applyBorder="1" applyAlignment="1">
      <alignment vertical="center" wrapText="1"/>
    </xf>
    <xf numFmtId="0" fontId="17" fillId="4" borderId="9" xfId="0" applyFont="1" applyFill="1" applyBorder="1" applyAlignment="1">
      <alignment horizontal="center" vertical="center" wrapText="1"/>
    </xf>
    <xf numFmtId="17" fontId="16" fillId="0" borderId="6" xfId="0" applyNumberFormat="1" applyFont="1" applyFill="1" applyBorder="1" applyAlignment="1">
      <alignment horizontal="center" vertical="center"/>
    </xf>
    <xf numFmtId="17" fontId="16" fillId="0" borderId="7" xfId="0" applyNumberFormat="1" applyFont="1" applyFill="1" applyBorder="1" applyAlignment="1">
      <alignment horizontal="center" vertical="center"/>
    </xf>
    <xf numFmtId="0" fontId="13" fillId="0" borderId="9"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9" xfId="0" applyFont="1" applyFill="1" applyBorder="1" applyAlignment="1">
      <alignment horizontal="center" vertical="center"/>
    </xf>
    <xf numFmtId="0" fontId="12" fillId="5" borderId="9"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3" fillId="4" borderId="8"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4"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0" xfId="0" applyFont="1" applyFill="1" applyBorder="1" applyAlignment="1">
      <alignment horizontal="center" vertical="center" wrapText="1"/>
    </xf>
    <xf numFmtId="0" fontId="12" fillId="0" borderId="0" xfId="0" applyFont="1" applyBorder="1" applyAlignment="1">
      <alignment horizontal="center" vertical="center" shrinkToFit="1"/>
    </xf>
    <xf numFmtId="0" fontId="12" fillId="0" borderId="0" xfId="0" applyFont="1" applyBorder="1" applyAlignment="1">
      <alignment horizontal="center" vertical="center" wrapText="1" shrinkToFi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10"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9"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9"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wrapText="1"/>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10" xfId="0" applyFont="1" applyFill="1" applyBorder="1" applyAlignment="1">
      <alignment horizontal="center" vertical="center"/>
    </xf>
    <xf numFmtId="0" fontId="13" fillId="0" borderId="6" xfId="7" applyFont="1" applyFill="1" applyBorder="1" applyAlignment="1">
      <alignment horizontal="center" vertical="center"/>
    </xf>
    <xf numFmtId="0" fontId="13" fillId="0" borderId="7" xfId="7" applyFont="1" applyFill="1" applyBorder="1" applyAlignment="1">
      <alignment horizontal="center" vertical="center"/>
    </xf>
    <xf numFmtId="0" fontId="13" fillId="0" borderId="10" xfId="7" applyFont="1" applyFill="1" applyBorder="1" applyAlignment="1">
      <alignment horizontal="center" vertical="center"/>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3" fillId="5" borderId="9" xfId="0" applyFont="1" applyFill="1" applyBorder="1" applyAlignment="1">
      <alignment horizontal="center" vertical="center"/>
    </xf>
    <xf numFmtId="16" fontId="13" fillId="0" borderId="6" xfId="0" applyNumberFormat="1" applyFont="1" applyBorder="1" applyAlignment="1">
      <alignment horizontal="center" vertical="center" wrapText="1"/>
    </xf>
    <xf numFmtId="0" fontId="13" fillId="0" borderId="7" xfId="0" applyNumberFormat="1" applyFont="1" applyBorder="1" applyAlignment="1">
      <alignment horizontal="center" vertical="center" wrapText="1"/>
    </xf>
    <xf numFmtId="0" fontId="13" fillId="0" borderId="9"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10"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7" xfId="0" applyFont="1" applyFill="1" applyBorder="1" applyAlignment="1">
      <alignment horizontal="center" vertical="center" wrapText="1"/>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wrapText="1"/>
    </xf>
  </cellXfs>
  <cellStyles count="11">
    <cellStyle name="Hipervínculo" xfId="7" builtinId="8"/>
    <cellStyle name="Hipervínculo 2" xfId="2"/>
    <cellStyle name="Normal" xfId="0" builtinId="0"/>
    <cellStyle name="Normal 2" xfId="3"/>
    <cellStyle name="Normal 2 2" xfId="8"/>
    <cellStyle name="Normal 2 2 2" xfId="4"/>
    <cellStyle name="Normal 2 3" xfId="5"/>
    <cellStyle name="Normal 3" xfId="1"/>
    <cellStyle name="Normal 3 2" xfId="9"/>
    <cellStyle name="Normal 4" xfId="10"/>
    <cellStyle name="PSChar" xfId="6"/>
  </cellStyles>
  <dxfs count="810">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ont>
        <color theme="0"/>
      </font>
      <fill>
        <patternFill>
          <bgColor rgb="FFFF0000"/>
        </patternFill>
      </fill>
    </dxf>
    <dxf>
      <font>
        <color theme="0"/>
      </font>
      <fill>
        <patternFill>
          <bgColor rgb="FF0066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RIESGOS!$B$1</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RIESGOS!$A$2:$A$8</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RIESGOS!$B$2:$B$8</c:f>
              <c:numCache>
                <c:formatCode>General</c:formatCode>
                <c:ptCount val="7"/>
                <c:pt idx="0">
                  <c:v>53</c:v>
                </c:pt>
                <c:pt idx="1">
                  <c:v>30</c:v>
                </c:pt>
                <c:pt idx="2">
                  <c:v>46</c:v>
                </c:pt>
                <c:pt idx="3">
                  <c:v>0</c:v>
                </c:pt>
                <c:pt idx="4">
                  <c:v>5</c:v>
                </c:pt>
                <c:pt idx="5">
                  <c:v>14</c:v>
                </c:pt>
                <c:pt idx="6">
                  <c:v>6</c:v>
                </c:pt>
              </c:numCache>
            </c:numRef>
          </c:val>
          <c:extLst xmlns:c16r2="http://schemas.microsoft.com/office/drawing/2015/06/chart">
            <c:ext xmlns:c16="http://schemas.microsoft.com/office/drawing/2014/chart" uri="{C3380CC4-5D6E-409C-BE32-E72D297353CC}">
              <c16:uniqueId val="{00000000-16E1-4BB9-8704-E4B4D5EDD8D8}"/>
            </c:ext>
          </c:extLst>
        </c:ser>
        <c:ser>
          <c:idx val="1"/>
          <c:order val="1"/>
          <c:tx>
            <c:strRef>
              <c:f>RIESGOS!$C$1</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RIESGOS!$A$2:$A$8</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RIESGOS!$C$2:$C$8</c:f>
              <c:numCache>
                <c:formatCode>0.0</c:formatCode>
                <c:ptCount val="7"/>
                <c:pt idx="0">
                  <c:v>34.415584415584419</c:v>
                </c:pt>
                <c:pt idx="1">
                  <c:v>19.480519480519483</c:v>
                </c:pt>
                <c:pt idx="2">
                  <c:v>29.870129870129869</c:v>
                </c:pt>
                <c:pt idx="3">
                  <c:v>0</c:v>
                </c:pt>
                <c:pt idx="4">
                  <c:v>3.2467532467532463</c:v>
                </c:pt>
                <c:pt idx="5">
                  <c:v>9.0909090909090917</c:v>
                </c:pt>
                <c:pt idx="6">
                  <c:v>3.8961038961038961</c:v>
                </c:pt>
              </c:numCache>
            </c:numRef>
          </c:val>
          <c:extLst xmlns:c16r2="http://schemas.microsoft.com/office/drawing/2015/06/chart">
            <c:ext xmlns:c16="http://schemas.microsoft.com/office/drawing/2014/chart" uri="{C3380CC4-5D6E-409C-BE32-E72D297353CC}">
              <c16:uniqueId val="{00000001-16E1-4BB9-8704-E4B4D5EDD8D8}"/>
            </c:ext>
          </c:extLst>
        </c:ser>
        <c:dLbls>
          <c:showLegendKey val="0"/>
          <c:showVal val="0"/>
          <c:showCatName val="0"/>
          <c:showSerName val="0"/>
          <c:showPercent val="0"/>
          <c:showBubbleSize val="0"/>
        </c:dLbls>
        <c:gapWidth val="150"/>
        <c:axId val="103545472"/>
        <c:axId val="100475264"/>
      </c:barChart>
      <c:catAx>
        <c:axId val="103545472"/>
        <c:scaling>
          <c:orientation val="minMax"/>
        </c:scaling>
        <c:delete val="0"/>
        <c:axPos val="b"/>
        <c:numFmt formatCode="General" sourceLinked="0"/>
        <c:majorTickMark val="out"/>
        <c:minorTickMark val="none"/>
        <c:tickLblPos val="nextTo"/>
        <c:crossAx val="100475264"/>
        <c:crosses val="autoZero"/>
        <c:auto val="1"/>
        <c:lblAlgn val="ctr"/>
        <c:lblOffset val="100"/>
        <c:noMultiLvlLbl val="0"/>
      </c:catAx>
      <c:valAx>
        <c:axId val="100475264"/>
        <c:scaling>
          <c:orientation val="minMax"/>
        </c:scaling>
        <c:delete val="0"/>
        <c:axPos val="l"/>
        <c:majorGridlines/>
        <c:numFmt formatCode="General" sourceLinked="1"/>
        <c:majorTickMark val="out"/>
        <c:minorTickMark val="none"/>
        <c:tickLblPos val="nextTo"/>
        <c:crossAx val="1035454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RIESGOS!$G$1</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RIESGOS!$F$2:$F$5</c:f>
              <c:strCache>
                <c:ptCount val="4"/>
                <c:pt idx="0">
                  <c:v>I</c:v>
                </c:pt>
                <c:pt idx="1">
                  <c:v>II</c:v>
                </c:pt>
                <c:pt idx="2">
                  <c:v>III</c:v>
                </c:pt>
                <c:pt idx="3">
                  <c:v>IV</c:v>
                </c:pt>
              </c:strCache>
            </c:strRef>
          </c:cat>
          <c:val>
            <c:numRef>
              <c:f>RIESGOS!$G$2:$G$5</c:f>
              <c:numCache>
                <c:formatCode>General</c:formatCode>
                <c:ptCount val="4"/>
                <c:pt idx="0">
                  <c:v>0</c:v>
                </c:pt>
                <c:pt idx="1">
                  <c:v>146</c:v>
                </c:pt>
                <c:pt idx="2">
                  <c:v>8</c:v>
                </c:pt>
                <c:pt idx="3">
                  <c:v>0</c:v>
                </c:pt>
              </c:numCache>
            </c:numRef>
          </c:val>
          <c:extLst xmlns:c16r2="http://schemas.microsoft.com/office/drawing/2015/06/chart">
            <c:ext xmlns:c16="http://schemas.microsoft.com/office/drawing/2014/chart" uri="{C3380CC4-5D6E-409C-BE32-E72D297353CC}">
              <c16:uniqueId val="{00000000-349A-4993-A62D-23F8F65EFFD9}"/>
            </c:ext>
          </c:extLst>
        </c:ser>
        <c:ser>
          <c:idx val="1"/>
          <c:order val="1"/>
          <c:tx>
            <c:strRef>
              <c:f>RIESGOS!$H$1</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RIESGOS!$F$2:$F$5</c:f>
              <c:strCache>
                <c:ptCount val="4"/>
                <c:pt idx="0">
                  <c:v>I</c:v>
                </c:pt>
                <c:pt idx="1">
                  <c:v>II</c:v>
                </c:pt>
                <c:pt idx="2">
                  <c:v>III</c:v>
                </c:pt>
                <c:pt idx="3">
                  <c:v>IV</c:v>
                </c:pt>
              </c:strCache>
            </c:strRef>
          </c:cat>
          <c:val>
            <c:numRef>
              <c:f>RIESGOS!$H$2:$H$5</c:f>
              <c:numCache>
                <c:formatCode>0.00</c:formatCode>
                <c:ptCount val="4"/>
                <c:pt idx="0">
                  <c:v>0</c:v>
                </c:pt>
                <c:pt idx="1">
                  <c:v>94.805194805194802</c:v>
                </c:pt>
                <c:pt idx="2">
                  <c:v>5.1948051948051948</c:v>
                </c:pt>
                <c:pt idx="3">
                  <c:v>0</c:v>
                </c:pt>
              </c:numCache>
            </c:numRef>
          </c:val>
          <c:extLst xmlns:c16r2="http://schemas.microsoft.com/office/drawing/2015/06/chart">
            <c:ext xmlns:c16="http://schemas.microsoft.com/office/drawing/2014/chart" uri="{C3380CC4-5D6E-409C-BE32-E72D297353CC}">
              <c16:uniqueId val="{00000001-349A-4993-A62D-23F8F65EFFD9}"/>
            </c:ext>
          </c:extLst>
        </c:ser>
        <c:dLbls>
          <c:showLegendKey val="0"/>
          <c:showVal val="0"/>
          <c:showCatName val="0"/>
          <c:showSerName val="0"/>
          <c:showPercent val="0"/>
          <c:showBubbleSize val="0"/>
        </c:dLbls>
        <c:gapWidth val="150"/>
        <c:axId val="100523008"/>
        <c:axId val="101393152"/>
      </c:barChart>
      <c:catAx>
        <c:axId val="100523008"/>
        <c:scaling>
          <c:orientation val="minMax"/>
        </c:scaling>
        <c:delete val="0"/>
        <c:axPos val="b"/>
        <c:numFmt formatCode="General" sourceLinked="0"/>
        <c:majorTickMark val="out"/>
        <c:minorTickMark val="none"/>
        <c:tickLblPos val="nextTo"/>
        <c:crossAx val="101393152"/>
        <c:crosses val="autoZero"/>
        <c:auto val="1"/>
        <c:lblAlgn val="ctr"/>
        <c:lblOffset val="100"/>
        <c:noMultiLvlLbl val="0"/>
      </c:catAx>
      <c:valAx>
        <c:axId val="101393152"/>
        <c:scaling>
          <c:orientation val="minMax"/>
        </c:scaling>
        <c:delete val="0"/>
        <c:axPos val="l"/>
        <c:majorGridlines/>
        <c:numFmt formatCode="General" sourceLinked="1"/>
        <c:majorTickMark val="out"/>
        <c:minorTickMark val="none"/>
        <c:tickLblPos val="nextTo"/>
        <c:crossAx val="10052300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title>
    <c:autoTitleDeleted val="0"/>
    <c:plotArea>
      <c:layout/>
      <c:barChart>
        <c:barDir val="col"/>
        <c:grouping val="clustered"/>
        <c:varyColors val="0"/>
        <c:ser>
          <c:idx val="0"/>
          <c:order val="0"/>
          <c:tx>
            <c:strRef>
              <c:f>RIESGOS!$K$1</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RIESGOS!$J$2:$J$4</c:f>
              <c:strCache>
                <c:ptCount val="3"/>
                <c:pt idx="0">
                  <c:v>ACEPTABLE</c:v>
                </c:pt>
                <c:pt idx="1">
                  <c:v>ACEPTABLE CON CONTROL ESPECIFICO</c:v>
                </c:pt>
                <c:pt idx="2">
                  <c:v>NO ACEPTABLE</c:v>
                </c:pt>
              </c:strCache>
            </c:strRef>
          </c:cat>
          <c:val>
            <c:numRef>
              <c:f>RIESGOS!$K$2:$K$4</c:f>
              <c:numCache>
                <c:formatCode>General</c:formatCode>
                <c:ptCount val="3"/>
                <c:pt idx="0">
                  <c:v>8</c:v>
                </c:pt>
                <c:pt idx="1">
                  <c:v>145</c:v>
                </c:pt>
                <c:pt idx="2">
                  <c:v>0</c:v>
                </c:pt>
              </c:numCache>
            </c:numRef>
          </c:val>
          <c:extLst xmlns:c16r2="http://schemas.microsoft.com/office/drawing/2015/06/chart">
            <c:ext xmlns:c16="http://schemas.microsoft.com/office/drawing/2014/chart" uri="{C3380CC4-5D6E-409C-BE32-E72D297353CC}">
              <c16:uniqueId val="{00000000-0016-44A8-B8B3-02B50D1832AC}"/>
            </c:ext>
          </c:extLst>
        </c:ser>
        <c:dLbls>
          <c:showLegendKey val="0"/>
          <c:showVal val="0"/>
          <c:showCatName val="0"/>
          <c:showSerName val="0"/>
          <c:showPercent val="0"/>
          <c:showBubbleSize val="0"/>
        </c:dLbls>
        <c:gapWidth val="150"/>
        <c:axId val="101422592"/>
        <c:axId val="101424128"/>
      </c:barChart>
      <c:catAx>
        <c:axId val="101422592"/>
        <c:scaling>
          <c:orientation val="minMax"/>
        </c:scaling>
        <c:delete val="0"/>
        <c:axPos val="b"/>
        <c:numFmt formatCode="General" sourceLinked="0"/>
        <c:majorTickMark val="out"/>
        <c:minorTickMark val="none"/>
        <c:tickLblPos val="nextTo"/>
        <c:crossAx val="101424128"/>
        <c:crosses val="autoZero"/>
        <c:auto val="1"/>
        <c:lblAlgn val="ctr"/>
        <c:lblOffset val="100"/>
        <c:noMultiLvlLbl val="0"/>
      </c:catAx>
      <c:valAx>
        <c:axId val="101424128"/>
        <c:scaling>
          <c:orientation val="minMax"/>
        </c:scaling>
        <c:delete val="0"/>
        <c:axPos val="l"/>
        <c:majorGridlines/>
        <c:numFmt formatCode="General" sourceLinked="1"/>
        <c:majorTickMark val="out"/>
        <c:minorTickMark val="none"/>
        <c:tickLblPos val="nextTo"/>
        <c:crossAx val="1014225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76200</xdr:colOff>
      <xdr:row>10</xdr:row>
      <xdr:rowOff>61912</xdr:rowOff>
    </xdr:from>
    <xdr:to>
      <xdr:col>5</xdr:col>
      <xdr:colOff>171450</xdr:colOff>
      <xdr:row>27</xdr:row>
      <xdr:rowOff>52387</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342900</xdr:colOff>
      <xdr:row>10</xdr:row>
      <xdr:rowOff>80962</xdr:rowOff>
    </xdr:from>
    <xdr:to>
      <xdr:col>9</xdr:col>
      <xdr:colOff>1819275</xdr:colOff>
      <xdr:row>27</xdr:row>
      <xdr:rowOff>71437</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2124075</xdr:colOff>
      <xdr:row>10</xdr:row>
      <xdr:rowOff>61912</xdr:rowOff>
    </xdr:from>
    <xdr:to>
      <xdr:col>15</xdr:col>
      <xdr:colOff>333375</xdr:colOff>
      <xdr:row>27</xdr:row>
      <xdr:rowOff>52387</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pageSetUpPr fitToPage="1"/>
  </sheetPr>
  <dimension ref="A1:AL65219"/>
  <sheetViews>
    <sheetView tabSelected="1" view="pageBreakPreview" topLeftCell="T1" zoomScale="70" zoomScaleNormal="70" zoomScaleSheetLayoutView="70" workbookViewId="0">
      <selection activeCell="Y12" sqref="Y12:AA12"/>
    </sheetView>
  </sheetViews>
  <sheetFormatPr baseColWidth="10" defaultRowHeight="15.75" x14ac:dyDescent="0.2"/>
  <cols>
    <col min="1" max="1" width="17.7109375" style="48" customWidth="1"/>
    <col min="2" max="2" width="16.42578125" style="47" customWidth="1"/>
    <col min="3" max="3" width="17.28515625" style="47" customWidth="1"/>
    <col min="4" max="4" width="29.85546875" style="21" customWidth="1"/>
    <col min="5" max="5" width="22.7109375" style="20" customWidth="1"/>
    <col min="6" max="6" width="37.5703125" style="20" customWidth="1"/>
    <col min="7" max="7" width="21" style="20" customWidth="1"/>
    <col min="8" max="8" width="19.140625" style="20" customWidth="1"/>
    <col min="9" max="9" width="29.5703125" style="20" customWidth="1"/>
    <col min="10" max="10" width="11" style="20" customWidth="1"/>
    <col min="11" max="11" width="21.85546875" style="20" customWidth="1"/>
    <col min="12" max="12" width="18.5703125" style="20" customWidth="1"/>
    <col min="13" max="15" width="7.140625" style="20" bestFit="1" customWidth="1"/>
    <col min="16" max="16" width="9.28515625" style="20" customWidth="1"/>
    <col min="17" max="18" width="7.140625" style="20" bestFit="1" customWidth="1"/>
    <col min="19" max="19" width="10.140625" style="20" bestFit="1" customWidth="1"/>
    <col min="20" max="20" width="10.140625" style="20" customWidth="1"/>
    <col min="21" max="21" width="4.140625" style="20" bestFit="1" customWidth="1"/>
    <col min="22" max="22" width="18.5703125" style="41" customWidth="1"/>
    <col min="23" max="23" width="14.42578125" style="20" bestFit="1" customWidth="1"/>
    <col min="24" max="24" width="15" style="20" bestFit="1" customWidth="1"/>
    <col min="25" max="25" width="13.85546875" style="20" customWidth="1"/>
    <col min="26" max="26" width="55.7109375" style="20" customWidth="1"/>
    <col min="27" max="27" width="45.28515625" style="20" customWidth="1"/>
    <col min="28" max="28" width="15.5703125" style="20" customWidth="1"/>
    <col min="29" max="29" width="37.85546875" style="20" customWidth="1"/>
    <col min="30" max="30" width="19.42578125" style="20" customWidth="1"/>
    <col min="31" max="31" width="13.7109375" style="20" customWidth="1"/>
    <col min="32" max="32" width="20.7109375" style="20" customWidth="1"/>
    <col min="33" max="34" width="11.42578125" style="20"/>
    <col min="35" max="35" width="17.7109375" style="20" customWidth="1"/>
    <col min="36" max="37" width="11.42578125" style="20"/>
    <col min="38" max="38" width="17.140625" style="20" customWidth="1"/>
    <col min="39" max="16384" width="11.42578125" style="20"/>
  </cols>
  <sheetData>
    <row r="1" spans="1:38" s="19" customFormat="1" ht="23.25" customHeight="1" x14ac:dyDescent="0.2">
      <c r="A1" s="83"/>
      <c r="B1" s="83"/>
      <c r="C1" s="83"/>
      <c r="D1" s="83"/>
      <c r="E1" s="83"/>
      <c r="F1" s="83"/>
      <c r="G1" s="83"/>
      <c r="H1" s="83"/>
      <c r="I1" s="83"/>
      <c r="J1" s="83"/>
      <c r="K1" s="83"/>
      <c r="L1" s="83"/>
      <c r="M1" s="83"/>
      <c r="N1" s="83"/>
      <c r="O1" s="83"/>
      <c r="P1" s="83"/>
      <c r="Q1" s="83"/>
      <c r="R1" s="83"/>
      <c r="S1" s="83"/>
      <c r="T1" s="83"/>
      <c r="U1" s="83"/>
      <c r="V1" s="84"/>
      <c r="W1" s="83"/>
      <c r="X1" s="83"/>
      <c r="Y1" s="83"/>
      <c r="Z1" s="83"/>
      <c r="AA1" s="83"/>
      <c r="AB1" s="83"/>
      <c r="AC1" s="83"/>
      <c r="AD1" s="83"/>
      <c r="AE1" s="83"/>
      <c r="AF1" s="83"/>
    </row>
    <row r="2" spans="1:38" s="19" customFormat="1" x14ac:dyDescent="0.2">
      <c r="A2" s="79" t="s">
        <v>349</v>
      </c>
      <c r="B2" s="80"/>
      <c r="C2" s="80"/>
      <c r="D2" s="80"/>
      <c r="E2" s="80"/>
      <c r="F2" s="80"/>
      <c r="G2" s="80"/>
      <c r="H2" s="80"/>
      <c r="I2" s="80"/>
      <c r="J2" s="80"/>
      <c r="K2" s="80"/>
      <c r="L2" s="80"/>
      <c r="M2" s="80"/>
      <c r="N2" s="80"/>
      <c r="O2" s="80"/>
      <c r="P2" s="80"/>
      <c r="Q2" s="80"/>
      <c r="R2" s="80"/>
      <c r="S2" s="80"/>
      <c r="T2" s="80"/>
      <c r="U2" s="80"/>
      <c r="V2" s="73"/>
      <c r="W2" s="80"/>
      <c r="X2" s="80"/>
      <c r="Y2" s="80"/>
      <c r="Z2" s="80"/>
      <c r="AA2" s="80"/>
      <c r="AB2" s="80"/>
      <c r="AC2" s="80"/>
      <c r="AD2" s="80"/>
      <c r="AE2" s="80"/>
      <c r="AF2" s="80"/>
    </row>
    <row r="3" spans="1:38" s="19" customFormat="1" x14ac:dyDescent="0.2">
      <c r="A3" s="79" t="s">
        <v>48</v>
      </c>
      <c r="B3" s="80"/>
      <c r="C3" s="80"/>
      <c r="D3" s="80"/>
      <c r="E3" s="80"/>
      <c r="F3" s="80"/>
      <c r="G3" s="80"/>
      <c r="H3" s="80"/>
      <c r="I3" s="80"/>
      <c r="J3" s="80"/>
      <c r="K3" s="80"/>
      <c r="L3" s="80"/>
      <c r="M3" s="80"/>
      <c r="N3" s="80"/>
      <c r="O3" s="80"/>
      <c r="P3" s="80"/>
      <c r="Q3" s="80"/>
      <c r="R3" s="80"/>
      <c r="S3" s="80"/>
      <c r="T3" s="80"/>
      <c r="U3" s="80"/>
      <c r="V3" s="73"/>
      <c r="W3" s="80"/>
      <c r="X3" s="80"/>
      <c r="Y3" s="80"/>
      <c r="Z3" s="80"/>
      <c r="AA3" s="80"/>
      <c r="AB3" s="80"/>
      <c r="AC3" s="80"/>
      <c r="AD3" s="80"/>
      <c r="AE3" s="80"/>
      <c r="AF3" s="80"/>
    </row>
    <row r="4" spans="1:38" x14ac:dyDescent="0.2">
      <c r="A4" s="81"/>
      <c r="B4" s="81"/>
      <c r="C4" s="81"/>
      <c r="D4" s="81"/>
      <c r="E4" s="81"/>
      <c r="F4" s="81"/>
      <c r="G4" s="81"/>
      <c r="H4" s="81"/>
      <c r="I4" s="81"/>
      <c r="J4" s="81"/>
      <c r="K4" s="81"/>
      <c r="L4" s="81"/>
      <c r="M4" s="81"/>
      <c r="N4" s="81"/>
      <c r="O4" s="81"/>
      <c r="P4" s="81"/>
      <c r="Q4" s="81"/>
      <c r="R4" s="81"/>
      <c r="S4" s="81"/>
      <c r="T4" s="81"/>
      <c r="U4" s="81"/>
      <c r="V4" s="82"/>
      <c r="W4" s="81"/>
      <c r="X4" s="81"/>
      <c r="Y4" s="81"/>
      <c r="Z4" s="81"/>
      <c r="AA4" s="81"/>
      <c r="AB4" s="81"/>
      <c r="AC4" s="81"/>
      <c r="AD4" s="81"/>
      <c r="AE4" s="81"/>
      <c r="AF4" s="81"/>
    </row>
    <row r="5" spans="1:38" s="21" customFormat="1" x14ac:dyDescent="0.2">
      <c r="A5" s="81"/>
      <c r="B5" s="81"/>
      <c r="C5" s="81"/>
      <c r="D5" s="81"/>
      <c r="E5" s="81"/>
      <c r="F5" s="81"/>
      <c r="G5" s="81"/>
      <c r="H5" s="81"/>
      <c r="I5" s="81"/>
      <c r="J5" s="81"/>
      <c r="K5" s="81"/>
      <c r="L5" s="81"/>
      <c r="M5" s="81"/>
      <c r="N5" s="81"/>
      <c r="O5" s="81"/>
      <c r="P5" s="81"/>
      <c r="Q5" s="81"/>
      <c r="R5" s="81"/>
      <c r="S5" s="81"/>
      <c r="T5" s="81"/>
      <c r="U5" s="81"/>
      <c r="V5" s="82"/>
      <c r="W5" s="81"/>
      <c r="X5" s="81"/>
      <c r="Y5" s="81"/>
      <c r="Z5" s="81"/>
      <c r="AA5" s="81"/>
      <c r="AB5" s="81"/>
      <c r="AC5" s="81"/>
      <c r="AD5" s="81"/>
      <c r="AE5" s="81"/>
      <c r="AF5" s="81"/>
    </row>
    <row r="6" spans="1:38" s="22" customFormat="1" x14ac:dyDescent="0.2">
      <c r="A6" s="113" t="s">
        <v>1</v>
      </c>
      <c r="B6" s="114"/>
      <c r="C6" s="114"/>
      <c r="D6" s="114"/>
      <c r="E6" s="114"/>
      <c r="F6" s="114"/>
      <c r="G6" s="114"/>
      <c r="H6" s="114"/>
      <c r="I6" s="114"/>
      <c r="J6" s="114"/>
      <c r="K6" s="114"/>
      <c r="L6" s="114"/>
      <c r="M6" s="114"/>
      <c r="N6" s="114"/>
      <c r="O6" s="114"/>
      <c r="P6" s="114"/>
      <c r="Q6" s="114"/>
      <c r="R6" s="114"/>
      <c r="S6" s="114"/>
      <c r="T6" s="114"/>
      <c r="U6" s="114"/>
      <c r="V6" s="115"/>
      <c r="W6" s="114"/>
      <c r="X6" s="114"/>
      <c r="Y6" s="114"/>
      <c r="Z6" s="114"/>
      <c r="AA6" s="114"/>
      <c r="AB6" s="114"/>
      <c r="AC6" s="114"/>
      <c r="AD6" s="114"/>
      <c r="AE6" s="114"/>
      <c r="AF6" s="114"/>
      <c r="AI6" s="19"/>
      <c r="AL6" s="20"/>
    </row>
    <row r="7" spans="1:38" s="22" customFormat="1" x14ac:dyDescent="0.2">
      <c r="A7" s="94" t="s">
        <v>2</v>
      </c>
      <c r="B7" s="94"/>
      <c r="C7" s="94"/>
      <c r="D7" s="94"/>
      <c r="E7" s="94"/>
      <c r="F7" s="94"/>
      <c r="G7" s="94"/>
      <c r="H7" s="94"/>
      <c r="I7" s="116" t="s">
        <v>43</v>
      </c>
      <c r="J7" s="116"/>
      <c r="K7" s="116"/>
      <c r="L7" s="116"/>
      <c r="M7" s="64"/>
      <c r="N7" s="64"/>
      <c r="O7" s="64"/>
      <c r="P7" s="64"/>
      <c r="Q7" s="64"/>
      <c r="R7" s="64"/>
      <c r="S7" s="64"/>
      <c r="T7" s="64"/>
      <c r="U7" s="64"/>
      <c r="V7" s="117"/>
      <c r="W7" s="64"/>
      <c r="X7" s="46" t="s">
        <v>3</v>
      </c>
      <c r="Y7" s="46" t="s">
        <v>37</v>
      </c>
      <c r="Z7" s="46" t="s">
        <v>4</v>
      </c>
      <c r="AA7" s="46"/>
      <c r="AB7" s="46" t="s">
        <v>5</v>
      </c>
      <c r="AC7" s="85"/>
      <c r="AD7" s="88"/>
      <c r="AE7" s="46" t="s">
        <v>6</v>
      </c>
      <c r="AF7" s="46">
        <v>830000167</v>
      </c>
      <c r="AI7" s="19"/>
      <c r="AL7" s="20"/>
    </row>
    <row r="8" spans="1:38" s="22" customFormat="1" x14ac:dyDescent="0.2">
      <c r="A8" s="91" t="s">
        <v>39</v>
      </c>
      <c r="B8" s="91"/>
      <c r="C8" s="91"/>
      <c r="D8" s="91"/>
      <c r="E8" s="91"/>
      <c r="F8" s="111">
        <v>8</v>
      </c>
      <c r="G8" s="112"/>
      <c r="H8" s="49" t="s">
        <v>11</v>
      </c>
      <c r="I8" s="110" t="s">
        <v>306</v>
      </c>
      <c r="J8" s="110"/>
      <c r="K8" s="110"/>
      <c r="L8" s="110"/>
      <c r="M8" s="105" t="s">
        <v>7</v>
      </c>
      <c r="N8" s="106"/>
      <c r="O8" s="85" t="s">
        <v>362</v>
      </c>
      <c r="P8" s="86"/>
      <c r="Q8" s="86"/>
      <c r="R8" s="86"/>
      <c r="S8" s="86"/>
      <c r="T8" s="86"/>
      <c r="U8" s="86"/>
      <c r="V8" s="87"/>
      <c r="W8" s="88"/>
      <c r="X8" s="91" t="s">
        <v>8</v>
      </c>
      <c r="Y8" s="107"/>
      <c r="Z8" s="107"/>
      <c r="AA8" s="107"/>
      <c r="AB8" s="107"/>
      <c r="AC8" s="108" t="s">
        <v>370</v>
      </c>
      <c r="AD8" s="109"/>
      <c r="AE8" s="109"/>
      <c r="AF8" s="109"/>
      <c r="AI8" s="21"/>
    </row>
    <row r="9" spans="1:38" s="22" customFormat="1" x14ac:dyDescent="0.2">
      <c r="A9" s="91" t="s">
        <v>75</v>
      </c>
      <c r="B9" s="91"/>
      <c r="C9" s="85">
        <v>3706268</v>
      </c>
      <c r="D9" s="86"/>
      <c r="E9" s="86"/>
      <c r="F9" s="86"/>
      <c r="G9" s="86"/>
      <c r="H9" s="88"/>
      <c r="I9" s="91" t="s">
        <v>42</v>
      </c>
      <c r="J9" s="91"/>
      <c r="K9" s="91"/>
      <c r="L9" s="102" t="s">
        <v>366</v>
      </c>
      <c r="M9" s="103"/>
      <c r="N9" s="103"/>
      <c r="O9" s="103"/>
      <c r="P9" s="104"/>
      <c r="Q9" s="91" t="s">
        <v>12</v>
      </c>
      <c r="R9" s="91"/>
      <c r="S9" s="91"/>
      <c r="T9" s="91"/>
      <c r="U9" s="91"/>
      <c r="V9" s="95"/>
      <c r="W9" s="91"/>
      <c r="X9" s="97" t="s">
        <v>76</v>
      </c>
      <c r="Y9" s="96"/>
      <c r="Z9" s="96"/>
      <c r="AA9" s="98"/>
      <c r="AB9" s="65" t="s">
        <v>40</v>
      </c>
      <c r="AC9" s="65"/>
      <c r="AD9" s="96" t="s">
        <v>109</v>
      </c>
      <c r="AE9" s="96"/>
      <c r="AF9" s="96"/>
      <c r="AI9" s="47"/>
    </row>
    <row r="10" spans="1:38" s="19" customFormat="1" x14ac:dyDescent="0.2">
      <c r="A10" s="92" t="s">
        <v>13</v>
      </c>
      <c r="B10" s="92"/>
      <c r="C10" s="92"/>
      <c r="D10" s="92"/>
      <c r="E10" s="92"/>
      <c r="F10" s="92"/>
      <c r="G10" s="92"/>
      <c r="H10" s="92"/>
      <c r="I10" s="92"/>
      <c r="J10" s="92"/>
      <c r="K10" s="92"/>
      <c r="L10" s="92"/>
      <c r="M10" s="92"/>
      <c r="N10" s="92"/>
      <c r="O10" s="92"/>
      <c r="P10" s="92"/>
      <c r="Q10" s="92"/>
      <c r="R10" s="92"/>
      <c r="S10" s="92"/>
      <c r="T10" s="92"/>
      <c r="U10" s="92"/>
      <c r="V10" s="93"/>
      <c r="W10" s="92"/>
      <c r="X10" s="92"/>
      <c r="Y10" s="92"/>
      <c r="Z10" s="92"/>
      <c r="AA10" s="92"/>
      <c r="AB10" s="92"/>
      <c r="AC10" s="92"/>
      <c r="AD10" s="92"/>
      <c r="AE10" s="92"/>
      <c r="AF10" s="92"/>
      <c r="AI10" s="20"/>
    </row>
    <row r="11" spans="1:38" s="19" customFormat="1" x14ac:dyDescent="0.2">
      <c r="A11" s="94" t="s">
        <v>100</v>
      </c>
      <c r="B11" s="94"/>
      <c r="C11" s="94"/>
      <c r="D11" s="94"/>
      <c r="E11" s="94"/>
      <c r="F11" s="94"/>
      <c r="G11" s="94"/>
      <c r="H11" s="94"/>
      <c r="I11" s="99" t="s">
        <v>307</v>
      </c>
      <c r="J11" s="100"/>
      <c r="K11" s="100"/>
      <c r="L11" s="100"/>
      <c r="M11" s="100"/>
      <c r="N11" s="100"/>
      <c r="O11" s="100"/>
      <c r="P11" s="100"/>
      <c r="Q11" s="100"/>
      <c r="R11" s="100"/>
      <c r="S11" s="100"/>
      <c r="T11" s="100"/>
      <c r="U11" s="100"/>
      <c r="V11" s="100"/>
      <c r="W11" s="100"/>
      <c r="X11" s="101"/>
      <c r="Y11" s="89" t="s">
        <v>41</v>
      </c>
      <c r="Z11" s="90"/>
      <c r="AA11" s="57">
        <v>43694</v>
      </c>
      <c r="AB11" s="58"/>
      <c r="AC11" s="58"/>
      <c r="AD11" s="58"/>
      <c r="AE11" s="58"/>
      <c r="AF11" s="58"/>
      <c r="AI11" s="20"/>
    </row>
    <row r="12" spans="1:38" s="19" customFormat="1" x14ac:dyDescent="0.2">
      <c r="A12" s="76" t="s">
        <v>14</v>
      </c>
      <c r="B12" s="76"/>
      <c r="C12" s="76"/>
      <c r="D12" s="76"/>
      <c r="E12" s="76"/>
      <c r="F12" s="76"/>
      <c r="G12" s="76"/>
      <c r="H12" s="76"/>
      <c r="I12" s="68" t="s">
        <v>361</v>
      </c>
      <c r="J12" s="68"/>
      <c r="K12" s="44" t="s">
        <v>15</v>
      </c>
      <c r="L12" s="23">
        <v>1441</v>
      </c>
      <c r="M12" s="66" t="s">
        <v>112</v>
      </c>
      <c r="N12" s="73"/>
      <c r="O12" s="73"/>
      <c r="P12" s="73"/>
      <c r="Q12" s="43">
        <v>11</v>
      </c>
      <c r="R12" s="43">
        <v>4</v>
      </c>
      <c r="S12" s="43">
        <v>2016</v>
      </c>
      <c r="T12" s="70" t="s">
        <v>369</v>
      </c>
      <c r="U12" s="71"/>
      <c r="V12" s="71"/>
      <c r="W12" s="71"/>
      <c r="X12" s="72"/>
      <c r="Y12" s="61" t="s">
        <v>367</v>
      </c>
      <c r="Z12" s="62"/>
      <c r="AA12" s="63"/>
      <c r="AB12" s="74" t="s">
        <v>16</v>
      </c>
      <c r="AC12" s="75"/>
      <c r="AD12" s="64" t="s">
        <v>368</v>
      </c>
      <c r="AE12" s="64"/>
      <c r="AF12" s="64"/>
      <c r="AI12" s="20"/>
    </row>
    <row r="13" spans="1:38" s="22" customFormat="1" x14ac:dyDescent="0.2">
      <c r="A13" s="77" t="s">
        <v>17</v>
      </c>
      <c r="B13" s="65" t="s">
        <v>18</v>
      </c>
      <c r="C13" s="65" t="s">
        <v>19</v>
      </c>
      <c r="D13" s="65" t="s">
        <v>20</v>
      </c>
      <c r="E13" s="65" t="s">
        <v>65</v>
      </c>
      <c r="F13" s="65" t="s">
        <v>320</v>
      </c>
      <c r="G13" s="69" t="s">
        <v>0</v>
      </c>
      <c r="H13" s="69"/>
      <c r="I13" s="65" t="s">
        <v>21</v>
      </c>
      <c r="J13" s="65" t="s">
        <v>22</v>
      </c>
      <c r="K13" s="65"/>
      <c r="L13" s="65"/>
      <c r="M13" s="66" t="s">
        <v>350</v>
      </c>
      <c r="N13" s="73"/>
      <c r="O13" s="73"/>
      <c r="P13" s="73"/>
      <c r="Q13" s="73"/>
      <c r="R13" s="73"/>
      <c r="S13" s="73"/>
      <c r="T13" s="73"/>
      <c r="U13" s="73"/>
      <c r="V13" s="67"/>
      <c r="W13" s="65" t="s">
        <v>351</v>
      </c>
      <c r="X13" s="65"/>
      <c r="Y13" s="65"/>
      <c r="Z13" s="65"/>
      <c r="AA13" s="65"/>
      <c r="AB13" s="65" t="s">
        <v>23</v>
      </c>
      <c r="AC13" s="65"/>
      <c r="AD13" s="65" t="s">
        <v>24</v>
      </c>
      <c r="AE13" s="65"/>
      <c r="AF13" s="65"/>
      <c r="AI13" s="20"/>
    </row>
    <row r="14" spans="1:38" s="22" customFormat="1" ht="90" customHeight="1" x14ac:dyDescent="0.2">
      <c r="A14" s="78"/>
      <c r="B14" s="65"/>
      <c r="C14" s="65"/>
      <c r="D14" s="65"/>
      <c r="E14" s="65"/>
      <c r="F14" s="65"/>
      <c r="G14" s="66" t="s">
        <v>352</v>
      </c>
      <c r="H14" s="67"/>
      <c r="I14" s="65"/>
      <c r="J14" s="45" t="s">
        <v>25</v>
      </c>
      <c r="K14" s="45" t="s">
        <v>26</v>
      </c>
      <c r="L14" s="45" t="s">
        <v>27</v>
      </c>
      <c r="M14" s="42" t="s">
        <v>28</v>
      </c>
      <c r="N14" s="42" t="s">
        <v>29</v>
      </c>
      <c r="O14" s="42" t="s">
        <v>30</v>
      </c>
      <c r="P14" s="42" t="s">
        <v>31</v>
      </c>
      <c r="Q14" s="42" t="s">
        <v>32</v>
      </c>
      <c r="R14" s="42" t="s">
        <v>33</v>
      </c>
      <c r="S14" s="42" t="s">
        <v>353</v>
      </c>
      <c r="T14" s="42" t="s">
        <v>34</v>
      </c>
      <c r="U14" s="42" t="s">
        <v>35</v>
      </c>
      <c r="V14" s="45" t="s">
        <v>111</v>
      </c>
      <c r="W14" s="45" t="s">
        <v>354</v>
      </c>
      <c r="X14" s="45" t="s">
        <v>355</v>
      </c>
      <c r="Y14" s="45" t="s">
        <v>356</v>
      </c>
      <c r="Z14" s="45" t="s">
        <v>357</v>
      </c>
      <c r="AA14" s="45" t="s">
        <v>358</v>
      </c>
      <c r="AB14" s="45" t="s">
        <v>36</v>
      </c>
      <c r="AC14" s="45" t="s">
        <v>359</v>
      </c>
      <c r="AD14" s="65"/>
      <c r="AE14" s="65"/>
      <c r="AF14" s="65"/>
      <c r="AI14" s="20"/>
    </row>
    <row r="15" spans="1:38" s="22" customFormat="1" x14ac:dyDescent="0.2">
      <c r="A15" s="51"/>
      <c r="B15" s="52"/>
      <c r="C15" s="52"/>
      <c r="D15" s="53"/>
      <c r="E15" s="53"/>
      <c r="F15" s="53"/>
      <c r="G15" s="54"/>
      <c r="H15" s="55"/>
      <c r="I15" s="53"/>
      <c r="J15" s="53"/>
      <c r="K15" s="53"/>
      <c r="L15" s="53"/>
      <c r="M15" s="53"/>
      <c r="N15" s="53"/>
      <c r="O15" s="53"/>
      <c r="P15" s="53"/>
      <c r="Q15" s="53"/>
      <c r="R15" s="53"/>
      <c r="S15" s="53"/>
      <c r="T15" s="53"/>
      <c r="U15" s="53"/>
      <c r="V15" s="53"/>
      <c r="W15" s="53"/>
      <c r="X15" s="53"/>
      <c r="Y15" s="53"/>
      <c r="Z15" s="53"/>
      <c r="AA15" s="53"/>
      <c r="AB15" s="53"/>
      <c r="AC15" s="53"/>
      <c r="AD15" s="53"/>
      <c r="AE15" s="53"/>
      <c r="AF15" s="53"/>
      <c r="AI15" s="20"/>
    </row>
    <row r="16" spans="1:38" s="22" customFormat="1" ht="98.25" customHeight="1" x14ac:dyDescent="0.2">
      <c r="A16" s="24" t="s">
        <v>57</v>
      </c>
      <c r="B16" s="25" t="s">
        <v>189</v>
      </c>
      <c r="C16" s="25" t="s">
        <v>106</v>
      </c>
      <c r="D16" s="24" t="s">
        <v>190</v>
      </c>
      <c r="E16" s="43" t="s">
        <v>105</v>
      </c>
      <c r="F16" s="24" t="s">
        <v>218</v>
      </c>
      <c r="G16" s="24" t="s">
        <v>324</v>
      </c>
      <c r="H16" s="24" t="s">
        <v>200</v>
      </c>
      <c r="I16" s="24" t="s">
        <v>247</v>
      </c>
      <c r="J16" s="24" t="s">
        <v>101</v>
      </c>
      <c r="K16" s="24" t="s">
        <v>264</v>
      </c>
      <c r="L16" s="24" t="s">
        <v>265</v>
      </c>
      <c r="M16" s="24">
        <v>2</v>
      </c>
      <c r="N16" s="24">
        <v>3</v>
      </c>
      <c r="O16" s="24">
        <f t="shared" ref="O16" si="0">M16*N16</f>
        <v>6</v>
      </c>
      <c r="P16" s="24" t="str">
        <f t="shared" ref="P16:P25" si="1">IF(O16=0,"N/A",IF(AND(O16&gt;=1,O16&lt;=4),"Bajo",IF(AND(O16&gt;=6,O16&lt;=9),"Medio",IF(AND(O16&gt;=10,O16&lt;=20),"Alto",IF(O16&gt;=24,"Muy Alto")))))</f>
        <v>Medio</v>
      </c>
      <c r="Q16" s="24">
        <v>25</v>
      </c>
      <c r="R16" s="24">
        <f t="shared" ref="R16:R25" si="2">O16*Q16</f>
        <v>150</v>
      </c>
      <c r="S16" s="24" t="str">
        <f t="shared" ref="S16:S25" si="3">IF(R16=0,"N/A",IF(AND(R16&gt;=1,R16&lt;=20),"IV",IF(AND(R16&gt;=40,R16&lt;=120),"III",IF(AND(R16&gt;=150,R16&lt;=500),"II",IF(R16&gt;=600,"I")))))</f>
        <v>II</v>
      </c>
      <c r="T16" s="26" t="str">
        <f t="shared" ref="T16:T25" si="4">IF(S16="I","No aceptable",IF(S16="II","Aceptable con Control Especifico",IF(S16=0,"","Aceptable")))</f>
        <v>Aceptable con Control Especifico</v>
      </c>
      <c r="U16" s="24">
        <v>6</v>
      </c>
      <c r="V16" s="43" t="s">
        <v>125</v>
      </c>
      <c r="W16" s="24" t="s">
        <v>101</v>
      </c>
      <c r="X16" s="24" t="s">
        <v>101</v>
      </c>
      <c r="Y16" s="24" t="s">
        <v>101</v>
      </c>
      <c r="Z16" s="24" t="s">
        <v>277</v>
      </c>
      <c r="AA16" s="24" t="s">
        <v>339</v>
      </c>
      <c r="AB16" s="43" t="s">
        <v>61</v>
      </c>
      <c r="AC16" s="43" t="s">
        <v>336</v>
      </c>
      <c r="AD16" s="59"/>
      <c r="AE16" s="59"/>
      <c r="AF16" s="59"/>
      <c r="AI16" s="21"/>
    </row>
    <row r="17" spans="1:35" s="22" customFormat="1" ht="98.25" customHeight="1" x14ac:dyDescent="0.2">
      <c r="A17" s="24" t="s">
        <v>57</v>
      </c>
      <c r="B17" s="25" t="s">
        <v>189</v>
      </c>
      <c r="C17" s="25" t="s">
        <v>106</v>
      </c>
      <c r="D17" s="24" t="s">
        <v>190</v>
      </c>
      <c r="E17" s="43" t="s">
        <v>105</v>
      </c>
      <c r="F17" s="27" t="s">
        <v>219</v>
      </c>
      <c r="G17" s="24" t="s">
        <v>324</v>
      </c>
      <c r="H17" s="24" t="s">
        <v>201</v>
      </c>
      <c r="I17" s="24" t="s">
        <v>62</v>
      </c>
      <c r="J17" s="24" t="s">
        <v>101</v>
      </c>
      <c r="K17" s="24" t="s">
        <v>264</v>
      </c>
      <c r="L17" s="24" t="s">
        <v>265</v>
      </c>
      <c r="M17" s="24">
        <v>2</v>
      </c>
      <c r="N17" s="24">
        <v>3</v>
      </c>
      <c r="O17" s="24">
        <f t="shared" ref="O17:O25" si="5">M17*N17</f>
        <v>6</v>
      </c>
      <c r="P17" s="24" t="str">
        <f t="shared" si="1"/>
        <v>Medio</v>
      </c>
      <c r="Q17" s="24">
        <v>25</v>
      </c>
      <c r="R17" s="24">
        <f t="shared" si="2"/>
        <v>150</v>
      </c>
      <c r="S17" s="24" t="str">
        <f t="shared" si="3"/>
        <v>II</v>
      </c>
      <c r="T17" s="26" t="str">
        <f t="shared" si="4"/>
        <v>Aceptable con Control Especifico</v>
      </c>
      <c r="U17" s="24">
        <v>6</v>
      </c>
      <c r="V17" s="43" t="s">
        <v>125</v>
      </c>
      <c r="W17" s="24" t="s">
        <v>101</v>
      </c>
      <c r="X17" s="24" t="s">
        <v>101</v>
      </c>
      <c r="Y17" s="24" t="s">
        <v>101</v>
      </c>
      <c r="Z17" s="24" t="s">
        <v>278</v>
      </c>
      <c r="AA17" s="24" t="s">
        <v>360</v>
      </c>
      <c r="AB17" s="43" t="s">
        <v>61</v>
      </c>
      <c r="AC17" s="43" t="s">
        <v>336</v>
      </c>
      <c r="AD17" s="59"/>
      <c r="AE17" s="59"/>
      <c r="AF17" s="59"/>
      <c r="AI17" s="21"/>
    </row>
    <row r="18" spans="1:35" s="22" customFormat="1" ht="98.25" customHeight="1" x14ac:dyDescent="0.2">
      <c r="A18" s="24" t="s">
        <v>57</v>
      </c>
      <c r="B18" s="25" t="s">
        <v>189</v>
      </c>
      <c r="C18" s="25" t="s">
        <v>106</v>
      </c>
      <c r="D18" s="24" t="s">
        <v>190</v>
      </c>
      <c r="E18" s="43" t="s">
        <v>105</v>
      </c>
      <c r="F18" s="24" t="s">
        <v>220</v>
      </c>
      <c r="G18" s="24" t="s">
        <v>324</v>
      </c>
      <c r="H18" s="24" t="s">
        <v>202</v>
      </c>
      <c r="I18" s="24" t="s">
        <v>248</v>
      </c>
      <c r="J18" s="24" t="s">
        <v>101</v>
      </c>
      <c r="K18" s="24" t="s">
        <v>264</v>
      </c>
      <c r="L18" s="24" t="s">
        <v>266</v>
      </c>
      <c r="M18" s="24">
        <v>2</v>
      </c>
      <c r="N18" s="24">
        <v>3</v>
      </c>
      <c r="O18" s="24">
        <f t="shared" si="5"/>
        <v>6</v>
      </c>
      <c r="P18" s="24" t="str">
        <f t="shared" si="1"/>
        <v>Medio</v>
      </c>
      <c r="Q18" s="24">
        <v>25</v>
      </c>
      <c r="R18" s="24">
        <f t="shared" si="2"/>
        <v>150</v>
      </c>
      <c r="S18" s="24" t="str">
        <f t="shared" si="3"/>
        <v>II</v>
      </c>
      <c r="T18" s="26" t="str">
        <f t="shared" si="4"/>
        <v>Aceptable con Control Especifico</v>
      </c>
      <c r="U18" s="24">
        <v>6</v>
      </c>
      <c r="V18" s="43" t="s">
        <v>125</v>
      </c>
      <c r="W18" s="24" t="s">
        <v>101</v>
      </c>
      <c r="X18" s="24" t="s">
        <v>101</v>
      </c>
      <c r="Y18" s="24" t="s">
        <v>101</v>
      </c>
      <c r="Z18" s="24" t="s">
        <v>279</v>
      </c>
      <c r="AA18" s="24" t="s">
        <v>280</v>
      </c>
      <c r="AB18" s="43" t="s">
        <v>61</v>
      </c>
      <c r="AC18" s="43" t="s">
        <v>336</v>
      </c>
      <c r="AD18" s="59"/>
      <c r="AE18" s="59"/>
      <c r="AF18" s="59"/>
      <c r="AI18" s="21"/>
    </row>
    <row r="19" spans="1:35" s="22" customFormat="1" ht="98.25" customHeight="1" x14ac:dyDescent="0.2">
      <c r="A19" s="24" t="s">
        <v>57</v>
      </c>
      <c r="B19" s="25" t="s">
        <v>189</v>
      </c>
      <c r="C19" s="25" t="s">
        <v>106</v>
      </c>
      <c r="D19" s="24" t="s">
        <v>190</v>
      </c>
      <c r="E19" s="43" t="s">
        <v>105</v>
      </c>
      <c r="F19" s="28" t="s">
        <v>221</v>
      </c>
      <c r="G19" s="24" t="s">
        <v>9</v>
      </c>
      <c r="H19" s="24" t="s">
        <v>338</v>
      </c>
      <c r="I19" s="24" t="s">
        <v>249</v>
      </c>
      <c r="J19" s="24" t="s">
        <v>101</v>
      </c>
      <c r="K19" s="24" t="s">
        <v>101</v>
      </c>
      <c r="L19" s="24" t="s">
        <v>101</v>
      </c>
      <c r="M19" s="24">
        <v>2</v>
      </c>
      <c r="N19" s="24">
        <v>2</v>
      </c>
      <c r="O19" s="24">
        <f t="shared" si="5"/>
        <v>4</v>
      </c>
      <c r="P19" s="24" t="str">
        <f t="shared" si="1"/>
        <v>Bajo</v>
      </c>
      <c r="Q19" s="24">
        <v>25</v>
      </c>
      <c r="R19" s="24">
        <f t="shared" si="2"/>
        <v>100</v>
      </c>
      <c r="S19" s="24" t="str">
        <f t="shared" si="3"/>
        <v>III</v>
      </c>
      <c r="T19" s="29" t="str">
        <f t="shared" si="4"/>
        <v>Aceptable</v>
      </c>
      <c r="U19" s="24">
        <v>6</v>
      </c>
      <c r="V19" s="43" t="s">
        <v>150</v>
      </c>
      <c r="W19" s="24" t="s">
        <v>281</v>
      </c>
      <c r="X19" s="24" t="s">
        <v>101</v>
      </c>
      <c r="Y19" s="24" t="s">
        <v>101</v>
      </c>
      <c r="Z19" s="24" t="s">
        <v>282</v>
      </c>
      <c r="AA19" s="24" t="s">
        <v>283</v>
      </c>
      <c r="AB19" s="43" t="s">
        <v>61</v>
      </c>
      <c r="AC19" s="43" t="s">
        <v>94</v>
      </c>
      <c r="AD19" s="59"/>
      <c r="AE19" s="59"/>
      <c r="AF19" s="59"/>
      <c r="AI19" s="21"/>
    </row>
    <row r="20" spans="1:35" s="22" customFormat="1" ht="98.25" customHeight="1" x14ac:dyDescent="0.2">
      <c r="A20" s="24" t="s">
        <v>57</v>
      </c>
      <c r="B20" s="25" t="s">
        <v>189</v>
      </c>
      <c r="C20" s="25" t="s">
        <v>106</v>
      </c>
      <c r="D20" s="24" t="s">
        <v>190</v>
      </c>
      <c r="E20" s="43" t="s">
        <v>105</v>
      </c>
      <c r="F20" s="24" t="s">
        <v>222</v>
      </c>
      <c r="G20" s="24" t="s">
        <v>10</v>
      </c>
      <c r="H20" s="24" t="s">
        <v>334</v>
      </c>
      <c r="I20" s="24" t="s">
        <v>63</v>
      </c>
      <c r="J20" s="24" t="s">
        <v>101</v>
      </c>
      <c r="K20" s="24" t="s">
        <v>267</v>
      </c>
      <c r="L20" s="24" t="s">
        <v>268</v>
      </c>
      <c r="M20" s="24">
        <v>2</v>
      </c>
      <c r="N20" s="24">
        <v>4</v>
      </c>
      <c r="O20" s="24">
        <f t="shared" si="5"/>
        <v>8</v>
      </c>
      <c r="P20" s="24" t="str">
        <f t="shared" si="1"/>
        <v>Medio</v>
      </c>
      <c r="Q20" s="24">
        <v>60</v>
      </c>
      <c r="R20" s="24">
        <f t="shared" si="2"/>
        <v>480</v>
      </c>
      <c r="S20" s="24" t="str">
        <f t="shared" si="3"/>
        <v>II</v>
      </c>
      <c r="T20" s="26" t="str">
        <f t="shared" si="4"/>
        <v>Aceptable con Control Especifico</v>
      </c>
      <c r="U20" s="24">
        <v>6</v>
      </c>
      <c r="V20" s="43" t="s">
        <v>131</v>
      </c>
      <c r="W20" s="24" t="s">
        <v>101</v>
      </c>
      <c r="X20" s="24" t="s">
        <v>101</v>
      </c>
      <c r="Y20" s="24" t="s">
        <v>101</v>
      </c>
      <c r="Z20" s="30" t="s">
        <v>110</v>
      </c>
      <c r="AA20" s="30" t="s">
        <v>108</v>
      </c>
      <c r="AB20" s="43" t="s">
        <v>61</v>
      </c>
      <c r="AC20" s="43" t="s">
        <v>87</v>
      </c>
      <c r="AD20" s="59"/>
      <c r="AE20" s="59"/>
      <c r="AF20" s="59"/>
      <c r="AI20" s="21"/>
    </row>
    <row r="21" spans="1:35" s="22" customFormat="1" ht="98.25" customHeight="1" x14ac:dyDescent="0.2">
      <c r="A21" s="24" t="s">
        <v>57</v>
      </c>
      <c r="B21" s="25" t="s">
        <v>189</v>
      </c>
      <c r="C21" s="25" t="s">
        <v>106</v>
      </c>
      <c r="D21" s="24" t="s">
        <v>190</v>
      </c>
      <c r="E21" s="43" t="s">
        <v>105</v>
      </c>
      <c r="F21" s="24" t="s">
        <v>223</v>
      </c>
      <c r="G21" s="24" t="s">
        <v>9</v>
      </c>
      <c r="H21" s="24" t="s">
        <v>203</v>
      </c>
      <c r="I21" s="24" t="s">
        <v>102</v>
      </c>
      <c r="J21" s="24" t="s">
        <v>101</v>
      </c>
      <c r="K21" s="24" t="s">
        <v>101</v>
      </c>
      <c r="L21" s="24" t="s">
        <v>101</v>
      </c>
      <c r="M21" s="24">
        <v>6</v>
      </c>
      <c r="N21" s="24">
        <v>3</v>
      </c>
      <c r="O21" s="24">
        <f t="shared" si="5"/>
        <v>18</v>
      </c>
      <c r="P21" s="24" t="str">
        <f t="shared" si="1"/>
        <v>Alto</v>
      </c>
      <c r="Q21" s="24">
        <v>25</v>
      </c>
      <c r="R21" s="24">
        <f t="shared" si="2"/>
        <v>450</v>
      </c>
      <c r="S21" s="24" t="str">
        <f t="shared" si="3"/>
        <v>II</v>
      </c>
      <c r="T21" s="26" t="str">
        <f t="shared" si="4"/>
        <v>Aceptable con Control Especifico</v>
      </c>
      <c r="U21" s="24">
        <v>6</v>
      </c>
      <c r="V21" s="43" t="s">
        <v>149</v>
      </c>
      <c r="W21" s="24" t="s">
        <v>101</v>
      </c>
      <c r="X21" s="24" t="s">
        <v>101</v>
      </c>
      <c r="Y21" s="24" t="s">
        <v>101</v>
      </c>
      <c r="Z21" s="31" t="s">
        <v>101</v>
      </c>
      <c r="AA21" s="32" t="s">
        <v>103</v>
      </c>
      <c r="AB21" s="43" t="s">
        <v>61</v>
      </c>
      <c r="AC21" s="43" t="s">
        <v>90</v>
      </c>
      <c r="AD21" s="60" t="s">
        <v>365</v>
      </c>
      <c r="AE21" s="59"/>
      <c r="AF21" s="59"/>
      <c r="AI21" s="21"/>
    </row>
    <row r="22" spans="1:35" s="22" customFormat="1" ht="98.25" customHeight="1" x14ac:dyDescent="0.2">
      <c r="A22" s="24" t="s">
        <v>57</v>
      </c>
      <c r="B22" s="25" t="s">
        <v>189</v>
      </c>
      <c r="C22" s="25" t="s">
        <v>106</v>
      </c>
      <c r="D22" s="24" t="s">
        <v>190</v>
      </c>
      <c r="E22" s="43" t="s">
        <v>105</v>
      </c>
      <c r="F22" s="24" t="s">
        <v>224</v>
      </c>
      <c r="G22" s="24" t="s">
        <v>9</v>
      </c>
      <c r="H22" s="24" t="s">
        <v>204</v>
      </c>
      <c r="I22" s="24" t="s">
        <v>161</v>
      </c>
      <c r="J22" s="24" t="s">
        <v>101</v>
      </c>
      <c r="K22" s="24" t="s">
        <v>80</v>
      </c>
      <c r="L22" s="24" t="s">
        <v>269</v>
      </c>
      <c r="M22" s="24">
        <v>6</v>
      </c>
      <c r="N22" s="31">
        <v>3</v>
      </c>
      <c r="O22" s="24">
        <f t="shared" si="5"/>
        <v>18</v>
      </c>
      <c r="P22" s="24" t="str">
        <f t="shared" si="1"/>
        <v>Alto</v>
      </c>
      <c r="Q22" s="24">
        <v>25</v>
      </c>
      <c r="R22" s="24">
        <f t="shared" si="2"/>
        <v>450</v>
      </c>
      <c r="S22" s="24" t="str">
        <f t="shared" si="3"/>
        <v>II</v>
      </c>
      <c r="T22" s="26" t="str">
        <f t="shared" si="4"/>
        <v>Aceptable con Control Especifico</v>
      </c>
      <c r="U22" s="24">
        <v>6</v>
      </c>
      <c r="V22" s="43" t="s">
        <v>151</v>
      </c>
      <c r="W22" s="24" t="s">
        <v>101</v>
      </c>
      <c r="X22" s="24" t="s">
        <v>101</v>
      </c>
      <c r="Y22" s="24" t="s">
        <v>101</v>
      </c>
      <c r="Z22" s="24" t="s">
        <v>284</v>
      </c>
      <c r="AA22" s="43" t="s">
        <v>77</v>
      </c>
      <c r="AB22" s="43" t="s">
        <v>61</v>
      </c>
      <c r="AC22" s="43" t="s">
        <v>91</v>
      </c>
      <c r="AD22" s="60" t="s">
        <v>365</v>
      </c>
      <c r="AE22" s="59"/>
      <c r="AF22" s="59"/>
      <c r="AI22" s="21"/>
    </row>
    <row r="23" spans="1:35" s="22" customFormat="1" ht="98.25" customHeight="1" x14ac:dyDescent="0.2">
      <c r="A23" s="24" t="s">
        <v>57</v>
      </c>
      <c r="B23" s="25" t="s">
        <v>189</v>
      </c>
      <c r="C23" s="25" t="s">
        <v>106</v>
      </c>
      <c r="D23" s="24" t="s">
        <v>190</v>
      </c>
      <c r="E23" s="43" t="s">
        <v>105</v>
      </c>
      <c r="F23" s="56" t="s">
        <v>225</v>
      </c>
      <c r="G23" s="24" t="s">
        <v>9</v>
      </c>
      <c r="H23" s="24" t="s">
        <v>205</v>
      </c>
      <c r="I23" s="24" t="s">
        <v>161</v>
      </c>
      <c r="J23" s="24" t="s">
        <v>101</v>
      </c>
      <c r="K23" s="24" t="s">
        <v>80</v>
      </c>
      <c r="L23" s="24" t="s">
        <v>95</v>
      </c>
      <c r="M23" s="24">
        <v>2</v>
      </c>
      <c r="N23" s="24">
        <v>3</v>
      </c>
      <c r="O23" s="24">
        <f t="shared" si="5"/>
        <v>6</v>
      </c>
      <c r="P23" s="24" t="str">
        <f t="shared" si="1"/>
        <v>Medio</v>
      </c>
      <c r="Q23" s="24">
        <v>60</v>
      </c>
      <c r="R23" s="24">
        <f t="shared" si="2"/>
        <v>360</v>
      </c>
      <c r="S23" s="24" t="str">
        <f t="shared" si="3"/>
        <v>II</v>
      </c>
      <c r="T23" s="26" t="str">
        <f t="shared" si="4"/>
        <v>Aceptable con Control Especifico</v>
      </c>
      <c r="U23" s="24">
        <v>6</v>
      </c>
      <c r="V23" s="43" t="s">
        <v>151</v>
      </c>
      <c r="W23" s="24" t="s">
        <v>101</v>
      </c>
      <c r="X23" s="24" t="s">
        <v>101</v>
      </c>
      <c r="Y23" s="24" t="s">
        <v>101</v>
      </c>
      <c r="Z23" s="24" t="s">
        <v>285</v>
      </c>
      <c r="AA23" s="43" t="s">
        <v>77</v>
      </c>
      <c r="AB23" s="43" t="s">
        <v>61</v>
      </c>
      <c r="AC23" s="43" t="s">
        <v>91</v>
      </c>
      <c r="AD23" s="59"/>
      <c r="AE23" s="59"/>
      <c r="AF23" s="59"/>
      <c r="AI23" s="21"/>
    </row>
    <row r="24" spans="1:35" s="22" customFormat="1" ht="98.25" customHeight="1" x14ac:dyDescent="0.2">
      <c r="A24" s="24" t="s">
        <v>57</v>
      </c>
      <c r="B24" s="25" t="s">
        <v>189</v>
      </c>
      <c r="C24" s="25" t="s">
        <v>106</v>
      </c>
      <c r="D24" s="24" t="s">
        <v>191</v>
      </c>
      <c r="E24" s="43" t="s">
        <v>105</v>
      </c>
      <c r="F24" s="24" t="s">
        <v>226</v>
      </c>
      <c r="G24" s="31" t="s">
        <v>321</v>
      </c>
      <c r="H24" s="24" t="s">
        <v>206</v>
      </c>
      <c r="I24" s="24" t="s">
        <v>250</v>
      </c>
      <c r="J24" s="24" t="s">
        <v>101</v>
      </c>
      <c r="K24" s="24" t="s">
        <v>270</v>
      </c>
      <c r="L24" s="24" t="s">
        <v>271</v>
      </c>
      <c r="M24" s="24">
        <v>2</v>
      </c>
      <c r="N24" s="24">
        <v>2</v>
      </c>
      <c r="O24" s="24">
        <f t="shared" si="5"/>
        <v>4</v>
      </c>
      <c r="P24" s="24" t="str">
        <f t="shared" si="1"/>
        <v>Bajo</v>
      </c>
      <c r="Q24" s="24">
        <v>25</v>
      </c>
      <c r="R24" s="24">
        <f t="shared" si="2"/>
        <v>100</v>
      </c>
      <c r="S24" s="24" t="str">
        <f t="shared" si="3"/>
        <v>III</v>
      </c>
      <c r="T24" s="29" t="str">
        <f t="shared" si="4"/>
        <v>Aceptable</v>
      </c>
      <c r="U24" s="24">
        <v>6</v>
      </c>
      <c r="V24" s="43" t="s">
        <v>116</v>
      </c>
      <c r="W24" s="24" t="s">
        <v>101</v>
      </c>
      <c r="X24" s="24" t="s">
        <v>101</v>
      </c>
      <c r="Y24" s="24" t="s">
        <v>101</v>
      </c>
      <c r="Z24" s="24" t="s">
        <v>286</v>
      </c>
      <c r="AA24" s="24" t="s">
        <v>287</v>
      </c>
      <c r="AB24" s="43" t="s">
        <v>61</v>
      </c>
      <c r="AC24" s="43" t="s">
        <v>83</v>
      </c>
      <c r="AD24" s="59"/>
      <c r="AE24" s="59"/>
      <c r="AF24" s="59"/>
      <c r="AI24" s="21"/>
    </row>
    <row r="25" spans="1:35" s="22" customFormat="1" ht="98.25" customHeight="1" x14ac:dyDescent="0.2">
      <c r="A25" s="24" t="s">
        <v>57</v>
      </c>
      <c r="B25" s="25" t="s">
        <v>189</v>
      </c>
      <c r="C25" s="25" t="s">
        <v>106</v>
      </c>
      <c r="D25" s="24" t="s">
        <v>190</v>
      </c>
      <c r="E25" s="43" t="s">
        <v>105</v>
      </c>
      <c r="F25" s="24" t="s">
        <v>218</v>
      </c>
      <c r="G25" s="24" t="s">
        <v>324</v>
      </c>
      <c r="H25" s="24" t="s">
        <v>200</v>
      </c>
      <c r="I25" s="24" t="s">
        <v>247</v>
      </c>
      <c r="J25" s="24" t="s">
        <v>101</v>
      </c>
      <c r="K25" s="24" t="s">
        <v>264</v>
      </c>
      <c r="L25" s="24" t="s">
        <v>265</v>
      </c>
      <c r="M25" s="24">
        <v>2</v>
      </c>
      <c r="N25" s="24">
        <v>3</v>
      </c>
      <c r="O25" s="24">
        <f t="shared" si="5"/>
        <v>6</v>
      </c>
      <c r="P25" s="24" t="str">
        <f t="shared" si="1"/>
        <v>Medio</v>
      </c>
      <c r="Q25" s="24">
        <v>25</v>
      </c>
      <c r="R25" s="24">
        <f t="shared" si="2"/>
        <v>150</v>
      </c>
      <c r="S25" s="24" t="str">
        <f t="shared" si="3"/>
        <v>II</v>
      </c>
      <c r="T25" s="26" t="str">
        <f t="shared" si="4"/>
        <v>Aceptable con Control Especifico</v>
      </c>
      <c r="U25" s="24">
        <v>6</v>
      </c>
      <c r="V25" s="43" t="s">
        <v>125</v>
      </c>
      <c r="W25" s="24" t="s">
        <v>101</v>
      </c>
      <c r="X25" s="24" t="s">
        <v>101</v>
      </c>
      <c r="Y25" s="24" t="s">
        <v>101</v>
      </c>
      <c r="Z25" s="24" t="s">
        <v>277</v>
      </c>
      <c r="AA25" s="24" t="s">
        <v>335</v>
      </c>
      <c r="AB25" s="43" t="s">
        <v>61</v>
      </c>
      <c r="AC25" s="43" t="s">
        <v>336</v>
      </c>
      <c r="AD25" s="59"/>
      <c r="AE25" s="59"/>
      <c r="AF25" s="59"/>
      <c r="AI25" s="21"/>
    </row>
    <row r="26" spans="1:35" s="22" customFormat="1" ht="98.25" customHeight="1" x14ac:dyDescent="0.2">
      <c r="A26" s="24" t="s">
        <v>57</v>
      </c>
      <c r="B26" s="25" t="s">
        <v>189</v>
      </c>
      <c r="C26" s="24" t="s">
        <v>49</v>
      </c>
      <c r="D26" s="24" t="s">
        <v>190</v>
      </c>
      <c r="E26" s="43" t="s">
        <v>105</v>
      </c>
      <c r="F26" s="24" t="s">
        <v>219</v>
      </c>
      <c r="G26" s="24" t="s">
        <v>324</v>
      </c>
      <c r="H26" s="24" t="s">
        <v>201</v>
      </c>
      <c r="I26" s="24" t="s">
        <v>62</v>
      </c>
      <c r="J26" s="24" t="s">
        <v>101</v>
      </c>
      <c r="K26" s="24" t="s">
        <v>264</v>
      </c>
      <c r="L26" s="24" t="s">
        <v>265</v>
      </c>
      <c r="M26" s="24">
        <v>2</v>
      </c>
      <c r="N26" s="24">
        <v>3</v>
      </c>
      <c r="O26" s="24">
        <f t="shared" ref="O26:O29" si="6">M26*N26</f>
        <v>6</v>
      </c>
      <c r="P26" s="24" t="str">
        <f t="shared" ref="P26:P29" si="7">IF(O26=0,"N/A",IF(AND(O26&gt;=1,O26&lt;=4),"Bajo",IF(AND(O26&gt;=6,O26&lt;=9),"Medio",IF(AND(O26&gt;=10,O26&lt;=20),"Alto",IF(O26&gt;=24,"Muy Alto")))))</f>
        <v>Medio</v>
      </c>
      <c r="Q26" s="24">
        <v>25</v>
      </c>
      <c r="R26" s="24">
        <f t="shared" ref="R26:R29" si="8">O26*Q26</f>
        <v>150</v>
      </c>
      <c r="S26" s="24" t="str">
        <f t="shared" ref="S26:S29" si="9">IF(R26=0,"N/A",IF(AND(R26&gt;=1,R26&lt;=20),"IV",IF(AND(R26&gt;=40,R26&lt;=120),"III",IF(AND(R26&gt;=150,R26&lt;=500),"II",IF(R26&gt;=600,"I")))))</f>
        <v>II</v>
      </c>
      <c r="T26" s="26" t="str">
        <f t="shared" ref="T26:T29" si="10">IF(S26="I","No aceptable",IF(S26="II","Aceptable con Control Especifico",IF(S26=0,"","Aceptable")))</f>
        <v>Aceptable con Control Especifico</v>
      </c>
      <c r="U26" s="24">
        <v>6</v>
      </c>
      <c r="V26" s="43" t="s">
        <v>125</v>
      </c>
      <c r="W26" s="24" t="s">
        <v>101</v>
      </c>
      <c r="X26" s="24" t="s">
        <v>101</v>
      </c>
      <c r="Y26" s="24" t="s">
        <v>101</v>
      </c>
      <c r="Z26" s="24" t="s">
        <v>278</v>
      </c>
      <c r="AA26" s="24" t="s">
        <v>337</v>
      </c>
      <c r="AB26" s="43" t="s">
        <v>61</v>
      </c>
      <c r="AC26" s="43" t="s">
        <v>336</v>
      </c>
      <c r="AD26" s="59"/>
      <c r="AE26" s="59"/>
      <c r="AF26" s="59"/>
      <c r="AI26" s="21"/>
    </row>
    <row r="27" spans="1:35" s="22" customFormat="1" ht="98.25" customHeight="1" x14ac:dyDescent="0.2">
      <c r="A27" s="24" t="s">
        <v>57</v>
      </c>
      <c r="B27" s="25" t="s">
        <v>189</v>
      </c>
      <c r="C27" s="24" t="s">
        <v>49</v>
      </c>
      <c r="D27" s="24" t="s">
        <v>190</v>
      </c>
      <c r="E27" s="43" t="s">
        <v>105</v>
      </c>
      <c r="F27" s="56" t="s">
        <v>220</v>
      </c>
      <c r="G27" s="24" t="s">
        <v>324</v>
      </c>
      <c r="H27" s="24" t="s">
        <v>202</v>
      </c>
      <c r="I27" s="24" t="s">
        <v>248</v>
      </c>
      <c r="J27" s="24" t="s">
        <v>101</v>
      </c>
      <c r="K27" s="24" t="s">
        <v>264</v>
      </c>
      <c r="L27" s="24" t="s">
        <v>266</v>
      </c>
      <c r="M27" s="24">
        <v>2</v>
      </c>
      <c r="N27" s="24">
        <v>3</v>
      </c>
      <c r="O27" s="24">
        <f t="shared" si="6"/>
        <v>6</v>
      </c>
      <c r="P27" s="24" t="str">
        <f t="shared" si="7"/>
        <v>Medio</v>
      </c>
      <c r="Q27" s="24">
        <v>25</v>
      </c>
      <c r="R27" s="24">
        <f t="shared" si="8"/>
        <v>150</v>
      </c>
      <c r="S27" s="24" t="str">
        <f t="shared" si="9"/>
        <v>II</v>
      </c>
      <c r="T27" s="26" t="str">
        <f t="shared" si="10"/>
        <v>Aceptable con Control Especifico</v>
      </c>
      <c r="U27" s="24">
        <v>6</v>
      </c>
      <c r="V27" s="43" t="s">
        <v>125</v>
      </c>
      <c r="W27" s="24" t="s">
        <v>101</v>
      </c>
      <c r="X27" s="24" t="s">
        <v>101</v>
      </c>
      <c r="Y27" s="24" t="s">
        <v>101</v>
      </c>
      <c r="Z27" s="24" t="s">
        <v>279</v>
      </c>
      <c r="AA27" s="24" t="s">
        <v>280</v>
      </c>
      <c r="AB27" s="43" t="s">
        <v>61</v>
      </c>
      <c r="AC27" s="43" t="s">
        <v>336</v>
      </c>
      <c r="AD27" s="59"/>
      <c r="AE27" s="59"/>
      <c r="AF27" s="59"/>
      <c r="AI27" s="21"/>
    </row>
    <row r="28" spans="1:35" s="22" customFormat="1" ht="98.25" customHeight="1" x14ac:dyDescent="0.2">
      <c r="A28" s="24" t="s">
        <v>57</v>
      </c>
      <c r="B28" s="25" t="s">
        <v>189</v>
      </c>
      <c r="C28" s="24" t="s">
        <v>49</v>
      </c>
      <c r="D28" s="24" t="s">
        <v>190</v>
      </c>
      <c r="E28" s="43" t="s">
        <v>105</v>
      </c>
      <c r="F28" s="24" t="s">
        <v>221</v>
      </c>
      <c r="G28" s="24" t="s">
        <v>9</v>
      </c>
      <c r="H28" s="24" t="s">
        <v>338</v>
      </c>
      <c r="I28" s="24" t="s">
        <v>249</v>
      </c>
      <c r="J28" s="24" t="s">
        <v>101</v>
      </c>
      <c r="K28" s="24" t="s">
        <v>101</v>
      </c>
      <c r="L28" s="24" t="s">
        <v>101</v>
      </c>
      <c r="M28" s="24">
        <v>2</v>
      </c>
      <c r="N28" s="24">
        <v>2</v>
      </c>
      <c r="O28" s="24">
        <f t="shared" si="6"/>
        <v>4</v>
      </c>
      <c r="P28" s="24" t="str">
        <f t="shared" si="7"/>
        <v>Bajo</v>
      </c>
      <c r="Q28" s="24">
        <v>25</v>
      </c>
      <c r="R28" s="24">
        <f t="shared" si="8"/>
        <v>100</v>
      </c>
      <c r="S28" s="24" t="str">
        <f t="shared" si="9"/>
        <v>III</v>
      </c>
      <c r="T28" s="29" t="str">
        <f t="shared" si="10"/>
        <v>Aceptable</v>
      </c>
      <c r="U28" s="24">
        <v>6</v>
      </c>
      <c r="V28" s="43" t="s">
        <v>150</v>
      </c>
      <c r="W28" s="24" t="s">
        <v>281</v>
      </c>
      <c r="X28" s="24" t="s">
        <v>101</v>
      </c>
      <c r="Y28" s="24" t="s">
        <v>101</v>
      </c>
      <c r="Z28" s="24" t="s">
        <v>282</v>
      </c>
      <c r="AA28" s="24" t="s">
        <v>283</v>
      </c>
      <c r="AB28" s="43" t="s">
        <v>61</v>
      </c>
      <c r="AC28" s="43" t="s">
        <v>94</v>
      </c>
      <c r="AD28" s="59"/>
      <c r="AE28" s="59"/>
      <c r="AF28" s="59"/>
      <c r="AI28" s="21"/>
    </row>
    <row r="29" spans="1:35" s="22" customFormat="1" ht="98.25" customHeight="1" x14ac:dyDescent="0.2">
      <c r="A29" s="24" t="s">
        <v>57</v>
      </c>
      <c r="B29" s="25" t="s">
        <v>189</v>
      </c>
      <c r="C29" s="24" t="s">
        <v>49</v>
      </c>
      <c r="D29" s="24" t="s">
        <v>190</v>
      </c>
      <c r="E29" s="43" t="s">
        <v>105</v>
      </c>
      <c r="F29" s="24" t="s">
        <v>222</v>
      </c>
      <c r="G29" s="24" t="s">
        <v>10</v>
      </c>
      <c r="H29" s="24" t="s">
        <v>334</v>
      </c>
      <c r="I29" s="24" t="s">
        <v>63</v>
      </c>
      <c r="J29" s="24" t="s">
        <v>101</v>
      </c>
      <c r="K29" s="24" t="s">
        <v>272</v>
      </c>
      <c r="L29" s="24" t="s">
        <v>268</v>
      </c>
      <c r="M29" s="24">
        <v>2</v>
      </c>
      <c r="N29" s="24">
        <v>4</v>
      </c>
      <c r="O29" s="24">
        <f t="shared" si="6"/>
        <v>8</v>
      </c>
      <c r="P29" s="24" t="str">
        <f t="shared" si="7"/>
        <v>Medio</v>
      </c>
      <c r="Q29" s="24">
        <v>60</v>
      </c>
      <c r="R29" s="24">
        <f t="shared" si="8"/>
        <v>480</v>
      </c>
      <c r="S29" s="24" t="str">
        <f t="shared" si="9"/>
        <v>II</v>
      </c>
      <c r="T29" s="26" t="str">
        <f t="shared" si="10"/>
        <v>Aceptable con Control Especifico</v>
      </c>
      <c r="U29" s="24">
        <v>6</v>
      </c>
      <c r="V29" s="43" t="s">
        <v>131</v>
      </c>
      <c r="W29" s="24" t="s">
        <v>101</v>
      </c>
      <c r="X29" s="24" t="s">
        <v>101</v>
      </c>
      <c r="Y29" s="24" t="s">
        <v>101</v>
      </c>
      <c r="Z29" s="30" t="s">
        <v>110</v>
      </c>
      <c r="AA29" s="30" t="s">
        <v>108</v>
      </c>
      <c r="AB29" s="43" t="s">
        <v>61</v>
      </c>
      <c r="AC29" s="43" t="s">
        <v>87</v>
      </c>
      <c r="AD29" s="59"/>
      <c r="AE29" s="59"/>
      <c r="AF29" s="59"/>
      <c r="AI29" s="21"/>
    </row>
    <row r="30" spans="1:35" s="22" customFormat="1" ht="98.25" customHeight="1" x14ac:dyDescent="0.2">
      <c r="A30" s="24" t="s">
        <v>57</v>
      </c>
      <c r="B30" s="25" t="s">
        <v>189</v>
      </c>
      <c r="C30" s="24" t="s">
        <v>49</v>
      </c>
      <c r="D30" s="24" t="s">
        <v>190</v>
      </c>
      <c r="E30" s="43" t="s">
        <v>105</v>
      </c>
      <c r="F30" s="24" t="s">
        <v>223</v>
      </c>
      <c r="G30" s="24" t="s">
        <v>9</v>
      </c>
      <c r="H30" s="24" t="s">
        <v>203</v>
      </c>
      <c r="I30" s="24" t="s">
        <v>102</v>
      </c>
      <c r="J30" s="24" t="s">
        <v>101</v>
      </c>
      <c r="K30" s="24" t="s">
        <v>101</v>
      </c>
      <c r="L30" s="24" t="s">
        <v>101</v>
      </c>
      <c r="M30" s="24">
        <v>6</v>
      </c>
      <c r="N30" s="24">
        <v>3</v>
      </c>
      <c r="O30" s="24">
        <f>M30*N30</f>
        <v>18</v>
      </c>
      <c r="P30" s="24" t="str">
        <f>IF(O30=0,"N/A",IF(AND(O30&gt;=1,O30&lt;=4),"Bajo",IF(AND(O30&gt;=6,O30&lt;=9),"Medio",IF(AND(O30&gt;=10,O30&lt;=20),"Alto",IF(O30&gt;=24,"Muy Alto")))))</f>
        <v>Alto</v>
      </c>
      <c r="Q30" s="24">
        <v>25</v>
      </c>
      <c r="R30" s="24">
        <f>O30*Q30</f>
        <v>450</v>
      </c>
      <c r="S30" s="24" t="str">
        <f>IF(R30=0,"N/A",IF(AND(R30&gt;=1,R30&lt;=20),"IV",IF(AND(R30&gt;=40,R30&lt;=120),"III",IF(AND(R30&gt;=150,R30&lt;=500),"II",IF(R30&gt;=600,"I")))))</f>
        <v>II</v>
      </c>
      <c r="T30" s="26" t="str">
        <f>IF(S30="I","No aceptable",IF(S30="II","Aceptable con Control Especifico",IF(S30=0,"","Aceptable")))</f>
        <v>Aceptable con Control Especifico</v>
      </c>
      <c r="U30" s="24">
        <v>6</v>
      </c>
      <c r="V30" s="43" t="s">
        <v>149</v>
      </c>
      <c r="W30" s="24" t="s">
        <v>101</v>
      </c>
      <c r="X30" s="24" t="s">
        <v>101</v>
      </c>
      <c r="Y30" s="24" t="s">
        <v>101</v>
      </c>
      <c r="Z30" s="31" t="s">
        <v>101</v>
      </c>
      <c r="AA30" s="24" t="s">
        <v>103</v>
      </c>
      <c r="AB30" s="43" t="s">
        <v>61</v>
      </c>
      <c r="AC30" s="43" t="s">
        <v>90</v>
      </c>
      <c r="AD30" s="60" t="s">
        <v>365</v>
      </c>
      <c r="AE30" s="59"/>
      <c r="AF30" s="59"/>
      <c r="AI30" s="21"/>
    </row>
    <row r="31" spans="1:35" s="22" customFormat="1" ht="98.25" customHeight="1" x14ac:dyDescent="0.2">
      <c r="A31" s="24" t="s">
        <v>57</v>
      </c>
      <c r="B31" s="25" t="s">
        <v>189</v>
      </c>
      <c r="C31" s="24" t="s">
        <v>49</v>
      </c>
      <c r="D31" s="24" t="s">
        <v>190</v>
      </c>
      <c r="E31" s="43" t="s">
        <v>105</v>
      </c>
      <c r="F31" s="24" t="s">
        <v>224</v>
      </c>
      <c r="G31" s="24" t="s">
        <v>9</v>
      </c>
      <c r="H31" s="24" t="s">
        <v>204</v>
      </c>
      <c r="I31" s="24" t="s">
        <v>161</v>
      </c>
      <c r="J31" s="24" t="s">
        <v>101</v>
      </c>
      <c r="K31" s="24" t="s">
        <v>80</v>
      </c>
      <c r="L31" s="24" t="s">
        <v>95</v>
      </c>
      <c r="M31" s="24">
        <v>6</v>
      </c>
      <c r="N31" s="24">
        <v>3</v>
      </c>
      <c r="O31" s="24">
        <f>M31*N31</f>
        <v>18</v>
      </c>
      <c r="P31" s="24" t="str">
        <f>IF(O31=0,"N/A",IF(AND(O31&gt;=1,O31&lt;=4),"Bajo",IF(AND(O31&gt;=6,O31&lt;=9),"Medio",IF(AND(O31&gt;=10,O31&lt;=20),"Alto",IF(O31&gt;=24,"Muy Alto")))))</f>
        <v>Alto</v>
      </c>
      <c r="Q31" s="24">
        <v>25</v>
      </c>
      <c r="R31" s="24">
        <f>O31*Q31</f>
        <v>450</v>
      </c>
      <c r="S31" s="24" t="str">
        <f>IF(R31=0,"N/A",IF(AND(R31&gt;=1,R31&lt;=20),"IV",IF(AND(R31&gt;=40,R31&lt;=120),"III",IF(AND(R31&gt;=150,R31&lt;=500),"II",IF(R31&gt;=600,"I")))))</f>
        <v>II</v>
      </c>
      <c r="T31" s="26" t="str">
        <f>IF(S31="I","No aceptable",IF(S31="II","Aceptable con Control Especifico",IF(S31=0,"","Aceptable")))</f>
        <v>Aceptable con Control Especifico</v>
      </c>
      <c r="U31" s="24">
        <v>6</v>
      </c>
      <c r="V31" s="43" t="s">
        <v>151</v>
      </c>
      <c r="W31" s="24" t="s">
        <v>101</v>
      </c>
      <c r="X31" s="24" t="s">
        <v>101</v>
      </c>
      <c r="Y31" s="24" t="s">
        <v>101</v>
      </c>
      <c r="Z31" s="24" t="s">
        <v>284</v>
      </c>
      <c r="AA31" s="43" t="s">
        <v>77</v>
      </c>
      <c r="AB31" s="43" t="s">
        <v>61</v>
      </c>
      <c r="AC31" s="43" t="s">
        <v>91</v>
      </c>
      <c r="AD31" s="60" t="s">
        <v>365</v>
      </c>
      <c r="AE31" s="59"/>
      <c r="AF31" s="59"/>
      <c r="AI31" s="21"/>
    </row>
    <row r="32" spans="1:35" s="22" customFormat="1" ht="98.25" customHeight="1" x14ac:dyDescent="0.2">
      <c r="A32" s="24" t="s">
        <v>57</v>
      </c>
      <c r="B32" s="25" t="s">
        <v>189</v>
      </c>
      <c r="C32" s="24" t="s">
        <v>49</v>
      </c>
      <c r="D32" s="24" t="s">
        <v>191</v>
      </c>
      <c r="E32" s="43" t="s">
        <v>105</v>
      </c>
      <c r="F32" s="24" t="s">
        <v>226</v>
      </c>
      <c r="G32" s="24" t="s">
        <v>321</v>
      </c>
      <c r="H32" s="24" t="s">
        <v>206</v>
      </c>
      <c r="I32" s="24" t="s">
        <v>251</v>
      </c>
      <c r="J32" s="24" t="s">
        <v>101</v>
      </c>
      <c r="K32" s="24" t="s">
        <v>270</v>
      </c>
      <c r="L32" s="24" t="s">
        <v>273</v>
      </c>
      <c r="M32" s="24">
        <v>2</v>
      </c>
      <c r="N32" s="24">
        <v>2</v>
      </c>
      <c r="O32" s="24">
        <f t="shared" ref="O32" si="11">M32*N32</f>
        <v>4</v>
      </c>
      <c r="P32" s="24" t="str">
        <f t="shared" ref="P32" si="12">IF(O32=0,"N/A",IF(AND(O32&gt;=1,O32&lt;=4),"Bajo",IF(AND(O32&gt;=6,O32&lt;=9),"Medio",IF(AND(O32&gt;=10,O32&lt;=20),"Alto",IF(O32&gt;=24,"Muy Alto")))))</f>
        <v>Bajo</v>
      </c>
      <c r="Q32" s="24">
        <v>25</v>
      </c>
      <c r="R32" s="24">
        <f t="shared" ref="R32" si="13">O32*Q32</f>
        <v>100</v>
      </c>
      <c r="S32" s="24" t="str">
        <f t="shared" ref="S32" si="14">IF(R32=0,"N/A",IF(AND(R32&gt;=1,R32&lt;=20),"IV",IF(AND(R32&gt;=40,R32&lt;=120),"III",IF(AND(R32&gt;=150,R32&lt;=500),"II",IF(R32&gt;=600,"I")))))</f>
        <v>III</v>
      </c>
      <c r="T32" s="29" t="str">
        <f t="shared" ref="T32" si="15">IF(S32="I","No aceptable",IF(S32="II","Aceptable con Control Especifico",IF(S32=0,"","Aceptable")))</f>
        <v>Aceptable</v>
      </c>
      <c r="U32" s="24">
        <v>6</v>
      </c>
      <c r="V32" s="43" t="s">
        <v>116</v>
      </c>
      <c r="W32" s="24" t="s">
        <v>101</v>
      </c>
      <c r="X32" s="24" t="s">
        <v>101</v>
      </c>
      <c r="Y32" s="24" t="s">
        <v>101</v>
      </c>
      <c r="Z32" s="24" t="s">
        <v>286</v>
      </c>
      <c r="AA32" s="24" t="s">
        <v>287</v>
      </c>
      <c r="AB32" s="43" t="s">
        <v>61</v>
      </c>
      <c r="AC32" s="43" t="s">
        <v>83</v>
      </c>
      <c r="AD32" s="59"/>
      <c r="AE32" s="59"/>
      <c r="AF32" s="59"/>
      <c r="AI32" s="21"/>
    </row>
    <row r="33" spans="1:35" s="22" customFormat="1" ht="98.25" customHeight="1" x14ac:dyDescent="0.2">
      <c r="A33" s="24" t="s">
        <v>57</v>
      </c>
      <c r="B33" s="25" t="s">
        <v>189</v>
      </c>
      <c r="C33" s="24" t="s">
        <v>50</v>
      </c>
      <c r="D33" s="24" t="s">
        <v>192</v>
      </c>
      <c r="E33" s="43" t="s">
        <v>105</v>
      </c>
      <c r="F33" s="24" t="s">
        <v>218</v>
      </c>
      <c r="G33" s="24" t="s">
        <v>324</v>
      </c>
      <c r="H33" s="24" t="s">
        <v>200</v>
      </c>
      <c r="I33" s="24" t="s">
        <v>252</v>
      </c>
      <c r="J33" s="24" t="s">
        <v>101</v>
      </c>
      <c r="K33" s="24" t="s">
        <v>264</v>
      </c>
      <c r="L33" s="24" t="s">
        <v>265</v>
      </c>
      <c r="M33" s="24">
        <v>2</v>
      </c>
      <c r="N33" s="24">
        <v>3</v>
      </c>
      <c r="O33" s="24">
        <f t="shared" ref="O33:O35" si="16">M33*N33</f>
        <v>6</v>
      </c>
      <c r="P33" s="24" t="str">
        <f t="shared" ref="P33:P35" si="17">IF(O33=0,"N/A",IF(AND(O33&gt;=1,O33&lt;=4),"Bajo",IF(AND(O33&gt;=6,O33&lt;=9),"Medio",IF(AND(O33&gt;=10,O33&lt;=20),"Alto",IF(O33&gt;=24,"Muy Alto")))))</f>
        <v>Medio</v>
      </c>
      <c r="Q33" s="24">
        <v>25</v>
      </c>
      <c r="R33" s="24">
        <f t="shared" ref="R33:R35" si="18">O33*Q33</f>
        <v>150</v>
      </c>
      <c r="S33" s="24" t="str">
        <f t="shared" ref="S33:S35" si="19">IF(R33=0,"N/A",IF(AND(R33&gt;=1,R33&lt;=20),"IV",IF(AND(R33&gt;=40,R33&lt;=120),"III",IF(AND(R33&gt;=150,R33&lt;=500),"II",IF(R33&gt;=600,"I")))))</f>
        <v>II</v>
      </c>
      <c r="T33" s="26" t="str">
        <f t="shared" ref="T33:T35" si="20">IF(S33="I","No aceptable",IF(S33="II","Aceptable con Control Especifico",IF(S33=0,"","Aceptable")))</f>
        <v>Aceptable con Control Especifico</v>
      </c>
      <c r="U33" s="24">
        <v>6</v>
      </c>
      <c r="V33" s="43" t="s">
        <v>125</v>
      </c>
      <c r="W33" s="24" t="s">
        <v>101</v>
      </c>
      <c r="X33" s="24" t="s">
        <v>101</v>
      </c>
      <c r="Y33" s="24" t="s">
        <v>101</v>
      </c>
      <c r="Z33" s="24" t="s">
        <v>277</v>
      </c>
      <c r="AA33" s="32" t="s">
        <v>339</v>
      </c>
      <c r="AB33" s="43" t="s">
        <v>61</v>
      </c>
      <c r="AC33" s="43" t="s">
        <v>336</v>
      </c>
      <c r="AD33" s="59"/>
      <c r="AE33" s="59"/>
      <c r="AF33" s="59"/>
      <c r="AI33" s="21"/>
    </row>
    <row r="34" spans="1:35" s="22" customFormat="1" ht="98.25" customHeight="1" x14ac:dyDescent="0.2">
      <c r="A34" s="24" t="s">
        <v>57</v>
      </c>
      <c r="B34" s="25" t="s">
        <v>189</v>
      </c>
      <c r="C34" s="24" t="s">
        <v>50</v>
      </c>
      <c r="D34" s="24" t="s">
        <v>192</v>
      </c>
      <c r="E34" s="43" t="s">
        <v>105</v>
      </c>
      <c r="F34" s="24" t="s">
        <v>219</v>
      </c>
      <c r="G34" s="24" t="s">
        <v>324</v>
      </c>
      <c r="H34" s="24" t="s">
        <v>201</v>
      </c>
      <c r="I34" s="24" t="s">
        <v>62</v>
      </c>
      <c r="J34" s="24" t="s">
        <v>101</v>
      </c>
      <c r="K34" s="24" t="s">
        <v>264</v>
      </c>
      <c r="L34" s="24" t="s">
        <v>265</v>
      </c>
      <c r="M34" s="24">
        <v>2</v>
      </c>
      <c r="N34" s="31">
        <v>3</v>
      </c>
      <c r="O34" s="24">
        <f t="shared" si="16"/>
        <v>6</v>
      </c>
      <c r="P34" s="24" t="str">
        <f t="shared" si="17"/>
        <v>Medio</v>
      </c>
      <c r="Q34" s="24">
        <v>25</v>
      </c>
      <c r="R34" s="24">
        <f t="shared" si="18"/>
        <v>150</v>
      </c>
      <c r="S34" s="24" t="str">
        <f t="shared" si="19"/>
        <v>II</v>
      </c>
      <c r="T34" s="26" t="str">
        <f t="shared" si="20"/>
        <v>Aceptable con Control Especifico</v>
      </c>
      <c r="U34" s="24">
        <v>6</v>
      </c>
      <c r="V34" s="43" t="s">
        <v>125</v>
      </c>
      <c r="W34" s="24" t="s">
        <v>101</v>
      </c>
      <c r="X34" s="24" t="s">
        <v>101</v>
      </c>
      <c r="Y34" s="24" t="s">
        <v>101</v>
      </c>
      <c r="Z34" s="24" t="s">
        <v>278</v>
      </c>
      <c r="AA34" s="24" t="s">
        <v>337</v>
      </c>
      <c r="AB34" s="43" t="s">
        <v>61</v>
      </c>
      <c r="AC34" s="43" t="s">
        <v>336</v>
      </c>
      <c r="AD34" s="59"/>
      <c r="AE34" s="59"/>
      <c r="AF34" s="59"/>
      <c r="AI34" s="21"/>
    </row>
    <row r="35" spans="1:35" s="22" customFormat="1" ht="98.25" customHeight="1" x14ac:dyDescent="0.2">
      <c r="A35" s="24" t="s">
        <v>57</v>
      </c>
      <c r="B35" s="25" t="s">
        <v>189</v>
      </c>
      <c r="C35" s="24" t="s">
        <v>50</v>
      </c>
      <c r="D35" s="24" t="s">
        <v>192</v>
      </c>
      <c r="E35" s="43" t="s">
        <v>105</v>
      </c>
      <c r="F35" s="24" t="s">
        <v>220</v>
      </c>
      <c r="G35" s="24" t="s">
        <v>324</v>
      </c>
      <c r="H35" s="24" t="s">
        <v>202</v>
      </c>
      <c r="I35" s="24" t="s">
        <v>248</v>
      </c>
      <c r="J35" s="24" t="s">
        <v>101</v>
      </c>
      <c r="K35" s="24" t="s">
        <v>264</v>
      </c>
      <c r="L35" s="24" t="s">
        <v>266</v>
      </c>
      <c r="M35" s="24">
        <v>2</v>
      </c>
      <c r="N35" s="24">
        <v>3</v>
      </c>
      <c r="O35" s="24">
        <f t="shared" si="16"/>
        <v>6</v>
      </c>
      <c r="P35" s="24" t="str">
        <f t="shared" si="17"/>
        <v>Medio</v>
      </c>
      <c r="Q35" s="24">
        <v>25</v>
      </c>
      <c r="R35" s="24">
        <f t="shared" si="18"/>
        <v>150</v>
      </c>
      <c r="S35" s="24" t="str">
        <f t="shared" si="19"/>
        <v>II</v>
      </c>
      <c r="T35" s="26" t="str">
        <f t="shared" si="20"/>
        <v>Aceptable con Control Especifico</v>
      </c>
      <c r="U35" s="24">
        <v>6</v>
      </c>
      <c r="V35" s="43" t="s">
        <v>125</v>
      </c>
      <c r="W35" s="24" t="s">
        <v>101</v>
      </c>
      <c r="X35" s="24" t="s">
        <v>101</v>
      </c>
      <c r="Y35" s="24" t="s">
        <v>101</v>
      </c>
      <c r="Z35" s="24" t="s">
        <v>279</v>
      </c>
      <c r="AA35" s="24" t="s">
        <v>280</v>
      </c>
      <c r="AB35" s="43" t="s">
        <v>61</v>
      </c>
      <c r="AC35" s="43" t="s">
        <v>336</v>
      </c>
      <c r="AD35" s="59"/>
      <c r="AE35" s="59"/>
      <c r="AF35" s="59"/>
      <c r="AI35" s="21"/>
    </row>
    <row r="36" spans="1:35" s="22" customFormat="1" ht="98.25" customHeight="1" x14ac:dyDescent="0.2">
      <c r="A36" s="24" t="s">
        <v>57</v>
      </c>
      <c r="B36" s="25" t="s">
        <v>189</v>
      </c>
      <c r="C36" s="24" t="s">
        <v>50</v>
      </c>
      <c r="D36" s="24" t="s">
        <v>192</v>
      </c>
      <c r="E36" s="43" t="s">
        <v>105</v>
      </c>
      <c r="F36" s="24" t="s">
        <v>221</v>
      </c>
      <c r="G36" s="24" t="s">
        <v>9</v>
      </c>
      <c r="H36" s="24" t="s">
        <v>338</v>
      </c>
      <c r="I36" s="24" t="s">
        <v>253</v>
      </c>
      <c r="J36" s="24" t="s">
        <v>101</v>
      </c>
      <c r="K36" s="24" t="s">
        <v>101</v>
      </c>
      <c r="L36" s="24" t="s">
        <v>101</v>
      </c>
      <c r="M36" s="24">
        <v>2</v>
      </c>
      <c r="N36" s="24">
        <v>2</v>
      </c>
      <c r="O36" s="24">
        <f>M36*N36</f>
        <v>4</v>
      </c>
      <c r="P36" s="24" t="str">
        <f>IF(O36=0,"N/A",IF(AND(O36&gt;=1,O36&lt;=4),"Bajo",IF(AND(O36&gt;=6,O36&lt;=9),"Medio",IF(AND(O36&gt;=10,O36&lt;=20),"Alto",IF(O36&gt;=24,"Muy Alto")))))</f>
        <v>Bajo</v>
      </c>
      <c r="Q36" s="24">
        <v>25</v>
      </c>
      <c r="R36" s="24">
        <f>O36*Q36</f>
        <v>100</v>
      </c>
      <c r="S36" s="24" t="str">
        <f>IF(R36=0,"N/A",IF(AND(R36&gt;=1,R36&lt;=20),"IV",IF(AND(R36&gt;=40,R36&lt;=120),"III",IF(AND(R36&gt;=150,R36&lt;=500),"II",IF(R36&gt;=600,"I")))))</f>
        <v>III</v>
      </c>
      <c r="T36" s="29" t="str">
        <f>IF(S36="I","No aceptable",IF(S36="II","Aceptable con Control Especifico",IF(S36=0,"","Aceptable")))</f>
        <v>Aceptable</v>
      </c>
      <c r="U36" s="24">
        <v>6</v>
      </c>
      <c r="V36" s="43" t="s">
        <v>150</v>
      </c>
      <c r="W36" s="24" t="s">
        <v>281</v>
      </c>
      <c r="X36" s="24" t="s">
        <v>101</v>
      </c>
      <c r="Y36" s="24" t="s">
        <v>101</v>
      </c>
      <c r="Z36" s="24" t="s">
        <v>282</v>
      </c>
      <c r="AA36" s="24" t="s">
        <v>283</v>
      </c>
      <c r="AB36" s="43" t="s">
        <v>61</v>
      </c>
      <c r="AC36" s="43" t="s">
        <v>94</v>
      </c>
      <c r="AD36" s="59"/>
      <c r="AE36" s="59"/>
      <c r="AF36" s="59"/>
    </row>
    <row r="37" spans="1:35" s="22" customFormat="1" ht="98.25" customHeight="1" x14ac:dyDescent="0.2">
      <c r="A37" s="24" t="s">
        <v>57</v>
      </c>
      <c r="B37" s="25" t="s">
        <v>189</v>
      </c>
      <c r="C37" s="24" t="s">
        <v>50</v>
      </c>
      <c r="D37" s="24" t="s">
        <v>192</v>
      </c>
      <c r="E37" s="43" t="s">
        <v>105</v>
      </c>
      <c r="F37" s="24" t="s">
        <v>222</v>
      </c>
      <c r="G37" s="24" t="s">
        <v>10</v>
      </c>
      <c r="H37" s="24" t="s">
        <v>334</v>
      </c>
      <c r="I37" s="24" t="s">
        <v>63</v>
      </c>
      <c r="J37" s="24" t="s">
        <v>101</v>
      </c>
      <c r="K37" s="24" t="s">
        <v>272</v>
      </c>
      <c r="L37" s="24" t="s">
        <v>268</v>
      </c>
      <c r="M37" s="24">
        <v>2</v>
      </c>
      <c r="N37" s="24">
        <v>4</v>
      </c>
      <c r="O37" s="24">
        <f>M37*N37</f>
        <v>8</v>
      </c>
      <c r="P37" s="24" t="str">
        <f>IF(O37=0,"N/A",IF(AND(O37&gt;=1,O37&lt;=4),"Bajo",IF(AND(O37&gt;=6,O37&lt;=9),"Medio",IF(AND(O37&gt;=10,O37&lt;=20),"Alto",IF(O37&gt;=24,"Muy Alto")))))</f>
        <v>Medio</v>
      </c>
      <c r="Q37" s="24">
        <v>60</v>
      </c>
      <c r="R37" s="24">
        <f>O37*Q37</f>
        <v>480</v>
      </c>
      <c r="S37" s="24" t="str">
        <f>IF(R37=0,"N/A",IF(AND(R37&gt;=1,R37&lt;=20),"IV",IF(AND(R37&gt;=40,R37&lt;=120),"III",IF(AND(R37&gt;=150,R37&lt;=500),"II",IF(R37&gt;=600,"I")))))</f>
        <v>II</v>
      </c>
      <c r="T37" s="26" t="str">
        <f>IF(S37="I","No aceptable",IF(S37="II","Aceptable con Control Especifico",IF(S37=0,"","Aceptable")))</f>
        <v>Aceptable con Control Especifico</v>
      </c>
      <c r="U37" s="24">
        <v>6</v>
      </c>
      <c r="V37" s="43" t="s">
        <v>131</v>
      </c>
      <c r="W37" s="24" t="s">
        <v>101</v>
      </c>
      <c r="X37" s="24" t="s">
        <v>101</v>
      </c>
      <c r="Y37" s="24" t="s">
        <v>101</v>
      </c>
      <c r="Z37" s="30" t="s">
        <v>110</v>
      </c>
      <c r="AA37" s="30" t="s">
        <v>108</v>
      </c>
      <c r="AB37" s="43" t="s">
        <v>61</v>
      </c>
      <c r="AC37" s="43" t="s">
        <v>87</v>
      </c>
      <c r="AD37" s="59"/>
      <c r="AE37" s="59"/>
      <c r="AF37" s="59"/>
    </row>
    <row r="38" spans="1:35" s="22" customFormat="1" ht="98.25" customHeight="1" x14ac:dyDescent="0.2">
      <c r="A38" s="24" t="s">
        <v>57</v>
      </c>
      <c r="B38" s="25" t="s">
        <v>189</v>
      </c>
      <c r="C38" s="24" t="s">
        <v>50</v>
      </c>
      <c r="D38" s="24" t="s">
        <v>192</v>
      </c>
      <c r="E38" s="43" t="s">
        <v>105</v>
      </c>
      <c r="F38" s="24" t="s">
        <v>223</v>
      </c>
      <c r="G38" s="24" t="s">
        <v>9</v>
      </c>
      <c r="H38" s="24" t="s">
        <v>203</v>
      </c>
      <c r="I38" s="24" t="s">
        <v>102</v>
      </c>
      <c r="J38" s="24" t="s">
        <v>101</v>
      </c>
      <c r="K38" s="24" t="s">
        <v>101</v>
      </c>
      <c r="L38" s="24" t="s">
        <v>101</v>
      </c>
      <c r="M38" s="24">
        <v>6</v>
      </c>
      <c r="N38" s="24">
        <v>3</v>
      </c>
      <c r="O38" s="24">
        <f t="shared" ref="O38:O40" si="21">M38*N38</f>
        <v>18</v>
      </c>
      <c r="P38" s="24" t="str">
        <f t="shared" ref="P38:P40" si="22">IF(O38=0,"N/A",IF(AND(O38&gt;=1,O38&lt;=4),"Bajo",IF(AND(O38&gt;=6,O38&lt;=9),"Medio",IF(AND(O38&gt;=10,O38&lt;=20),"Alto",IF(O38&gt;=24,"Muy Alto")))))</f>
        <v>Alto</v>
      </c>
      <c r="Q38" s="24">
        <v>25</v>
      </c>
      <c r="R38" s="24">
        <f t="shared" ref="R38:R40" si="23">O38*Q38</f>
        <v>450</v>
      </c>
      <c r="S38" s="24" t="str">
        <f t="shared" ref="S38:S40" si="24">IF(R38=0,"N/A",IF(AND(R38&gt;=1,R38&lt;=20),"IV",IF(AND(R38&gt;=40,R38&lt;=120),"III",IF(AND(R38&gt;=150,R38&lt;=500),"II",IF(R38&gt;=600,"I")))))</f>
        <v>II</v>
      </c>
      <c r="T38" s="26" t="str">
        <f t="shared" ref="T38:T40" si="25">IF(S38="I","No aceptable",IF(S38="II","Aceptable con Control Especifico",IF(S38=0,"","Aceptable")))</f>
        <v>Aceptable con Control Especifico</v>
      </c>
      <c r="U38" s="24">
        <v>6</v>
      </c>
      <c r="V38" s="43" t="s">
        <v>149</v>
      </c>
      <c r="W38" s="24" t="s">
        <v>101</v>
      </c>
      <c r="X38" s="24" t="s">
        <v>101</v>
      </c>
      <c r="Y38" s="24" t="s">
        <v>101</v>
      </c>
      <c r="Z38" s="31" t="s">
        <v>101</v>
      </c>
      <c r="AA38" s="24" t="s">
        <v>103</v>
      </c>
      <c r="AB38" s="43" t="s">
        <v>61</v>
      </c>
      <c r="AC38" s="43" t="s">
        <v>90</v>
      </c>
      <c r="AD38" s="60" t="s">
        <v>365</v>
      </c>
      <c r="AE38" s="59"/>
      <c r="AF38" s="59"/>
    </row>
    <row r="39" spans="1:35" s="22" customFormat="1" ht="98.25" customHeight="1" x14ac:dyDescent="0.2">
      <c r="A39" s="24" t="s">
        <v>57</v>
      </c>
      <c r="B39" s="25" t="s">
        <v>189</v>
      </c>
      <c r="C39" s="24" t="s">
        <v>50</v>
      </c>
      <c r="D39" s="24" t="s">
        <v>192</v>
      </c>
      <c r="E39" s="43" t="s">
        <v>105</v>
      </c>
      <c r="F39" s="24" t="s">
        <v>224</v>
      </c>
      <c r="G39" s="24" t="s">
        <v>9</v>
      </c>
      <c r="H39" s="24" t="s">
        <v>204</v>
      </c>
      <c r="I39" s="24" t="s">
        <v>161</v>
      </c>
      <c r="J39" s="24" t="s">
        <v>101</v>
      </c>
      <c r="K39" s="24" t="s">
        <v>80</v>
      </c>
      <c r="L39" s="24" t="s">
        <v>95</v>
      </c>
      <c r="M39" s="24">
        <v>6</v>
      </c>
      <c r="N39" s="24">
        <v>3</v>
      </c>
      <c r="O39" s="24">
        <f t="shared" si="21"/>
        <v>18</v>
      </c>
      <c r="P39" s="24" t="str">
        <f t="shared" si="22"/>
        <v>Alto</v>
      </c>
      <c r="Q39" s="24">
        <v>25</v>
      </c>
      <c r="R39" s="24">
        <f t="shared" si="23"/>
        <v>450</v>
      </c>
      <c r="S39" s="24" t="str">
        <f t="shared" si="24"/>
        <v>II</v>
      </c>
      <c r="T39" s="26" t="str">
        <f t="shared" si="25"/>
        <v>Aceptable con Control Especifico</v>
      </c>
      <c r="U39" s="24">
        <v>6</v>
      </c>
      <c r="V39" s="43" t="s">
        <v>151</v>
      </c>
      <c r="W39" s="24" t="s">
        <v>101</v>
      </c>
      <c r="X39" s="24" t="s">
        <v>101</v>
      </c>
      <c r="Y39" s="24" t="s">
        <v>101</v>
      </c>
      <c r="Z39" s="24" t="s">
        <v>284</v>
      </c>
      <c r="AA39" s="43" t="s">
        <v>77</v>
      </c>
      <c r="AB39" s="43" t="s">
        <v>61</v>
      </c>
      <c r="AC39" s="43" t="s">
        <v>91</v>
      </c>
      <c r="AD39" s="60" t="s">
        <v>365</v>
      </c>
      <c r="AE39" s="59"/>
      <c r="AF39" s="59"/>
    </row>
    <row r="40" spans="1:35" s="22" customFormat="1" ht="98.25" customHeight="1" x14ac:dyDescent="0.2">
      <c r="A40" s="24" t="s">
        <v>57</v>
      </c>
      <c r="B40" s="25" t="s">
        <v>189</v>
      </c>
      <c r="C40" s="24" t="s">
        <v>50</v>
      </c>
      <c r="D40" s="24" t="s">
        <v>192</v>
      </c>
      <c r="E40" s="43" t="s">
        <v>105</v>
      </c>
      <c r="F40" s="24" t="s">
        <v>225</v>
      </c>
      <c r="G40" s="24" t="s">
        <v>9</v>
      </c>
      <c r="H40" s="24" t="s">
        <v>205</v>
      </c>
      <c r="I40" s="24" t="s">
        <v>161</v>
      </c>
      <c r="J40" s="24" t="s">
        <v>101</v>
      </c>
      <c r="K40" s="24" t="s">
        <v>80</v>
      </c>
      <c r="L40" s="24" t="s">
        <v>95</v>
      </c>
      <c r="M40" s="24">
        <v>2</v>
      </c>
      <c r="N40" s="24">
        <v>3</v>
      </c>
      <c r="O40" s="24">
        <f t="shared" si="21"/>
        <v>6</v>
      </c>
      <c r="P40" s="24" t="str">
        <f t="shared" si="22"/>
        <v>Medio</v>
      </c>
      <c r="Q40" s="24">
        <v>60</v>
      </c>
      <c r="R40" s="24">
        <f t="shared" si="23"/>
        <v>360</v>
      </c>
      <c r="S40" s="24" t="str">
        <f t="shared" si="24"/>
        <v>II</v>
      </c>
      <c r="T40" s="26" t="str">
        <f t="shared" si="25"/>
        <v>Aceptable con Control Especifico</v>
      </c>
      <c r="U40" s="24">
        <v>6</v>
      </c>
      <c r="V40" s="43" t="s">
        <v>151</v>
      </c>
      <c r="W40" s="24" t="s">
        <v>101</v>
      </c>
      <c r="X40" s="24" t="s">
        <v>101</v>
      </c>
      <c r="Y40" s="24" t="s">
        <v>101</v>
      </c>
      <c r="Z40" s="24" t="s">
        <v>285</v>
      </c>
      <c r="AA40" s="43" t="s">
        <v>77</v>
      </c>
      <c r="AB40" s="43" t="s">
        <v>61</v>
      </c>
      <c r="AC40" s="43" t="s">
        <v>91</v>
      </c>
      <c r="AD40" s="59"/>
      <c r="AE40" s="59"/>
      <c r="AF40" s="59"/>
    </row>
    <row r="41" spans="1:35" s="22" customFormat="1" ht="98.25" customHeight="1" x14ac:dyDescent="0.2">
      <c r="A41" s="24" t="s">
        <v>57</v>
      </c>
      <c r="B41" s="25" t="s">
        <v>189</v>
      </c>
      <c r="C41" s="24" t="s">
        <v>50</v>
      </c>
      <c r="D41" s="24" t="s">
        <v>192</v>
      </c>
      <c r="E41" s="43" t="s">
        <v>105</v>
      </c>
      <c r="F41" s="24" t="s">
        <v>226</v>
      </c>
      <c r="G41" s="24" t="s">
        <v>321</v>
      </c>
      <c r="H41" s="24" t="s">
        <v>206</v>
      </c>
      <c r="I41" s="24" t="s">
        <v>251</v>
      </c>
      <c r="J41" s="24" t="s">
        <v>101</v>
      </c>
      <c r="K41" s="24" t="s">
        <v>270</v>
      </c>
      <c r="L41" s="24" t="s">
        <v>273</v>
      </c>
      <c r="M41" s="24">
        <v>2</v>
      </c>
      <c r="N41" s="24">
        <v>2</v>
      </c>
      <c r="O41" s="24">
        <f t="shared" ref="O41:O44" si="26">M41*N41</f>
        <v>4</v>
      </c>
      <c r="P41" s="24" t="str">
        <f t="shared" ref="P41:P44" si="27">IF(O41=0,"N/A",IF(AND(O41&gt;=1,O41&lt;=4),"Bajo",IF(AND(O41&gt;=6,O41&lt;=9),"Medio",IF(AND(O41&gt;=10,O41&lt;=20),"Alto",IF(O41&gt;=24,"Muy Alto")))))</f>
        <v>Bajo</v>
      </c>
      <c r="Q41" s="24">
        <v>25</v>
      </c>
      <c r="R41" s="24">
        <f t="shared" ref="R41:R44" si="28">O41*Q41</f>
        <v>100</v>
      </c>
      <c r="S41" s="24" t="str">
        <f t="shared" ref="S41:S44" si="29">IF(R41=0,"N/A",IF(AND(R41&gt;=1,R41&lt;=20),"IV",IF(AND(R41&gt;=40,R41&lt;=120),"III",IF(AND(R41&gt;=150,R41&lt;=500),"II",IF(R41&gt;=600,"I")))))</f>
        <v>III</v>
      </c>
      <c r="T41" s="29" t="str">
        <f t="shared" ref="T41:T44" si="30">IF(S41="I","No aceptable",IF(S41="II","Aceptable con Control Especifico",IF(S41=0,"","Aceptable")))</f>
        <v>Aceptable</v>
      </c>
      <c r="U41" s="24">
        <v>6</v>
      </c>
      <c r="V41" s="43" t="s">
        <v>116</v>
      </c>
      <c r="W41" s="24" t="s">
        <v>101</v>
      </c>
      <c r="X41" s="24" t="s">
        <v>101</v>
      </c>
      <c r="Y41" s="24" t="s">
        <v>101</v>
      </c>
      <c r="Z41" s="24" t="s">
        <v>286</v>
      </c>
      <c r="AA41" s="24" t="s">
        <v>288</v>
      </c>
      <c r="AB41" s="43" t="s">
        <v>61</v>
      </c>
      <c r="AC41" s="43" t="s">
        <v>83</v>
      </c>
      <c r="AD41" s="59"/>
      <c r="AE41" s="59"/>
      <c r="AF41" s="59"/>
    </row>
    <row r="42" spans="1:35" s="22" customFormat="1" ht="98.25" customHeight="1" x14ac:dyDescent="0.2">
      <c r="A42" s="24" t="s">
        <v>58</v>
      </c>
      <c r="B42" s="24" t="s">
        <v>193</v>
      </c>
      <c r="C42" s="24" t="s">
        <v>194</v>
      </c>
      <c r="D42" s="24" t="s">
        <v>55</v>
      </c>
      <c r="E42" s="43" t="s">
        <v>105</v>
      </c>
      <c r="F42" s="24" t="s">
        <v>227</v>
      </c>
      <c r="G42" s="24" t="s">
        <v>324</v>
      </c>
      <c r="H42" s="24" t="s">
        <v>207</v>
      </c>
      <c r="I42" s="24" t="s">
        <v>254</v>
      </c>
      <c r="J42" s="24" t="s">
        <v>101</v>
      </c>
      <c r="K42" s="24" t="s">
        <v>264</v>
      </c>
      <c r="L42" s="24" t="s">
        <v>265</v>
      </c>
      <c r="M42" s="24">
        <v>2</v>
      </c>
      <c r="N42" s="24">
        <v>3</v>
      </c>
      <c r="O42" s="24">
        <f t="shared" si="26"/>
        <v>6</v>
      </c>
      <c r="P42" s="24" t="str">
        <f t="shared" si="27"/>
        <v>Medio</v>
      </c>
      <c r="Q42" s="24">
        <v>25</v>
      </c>
      <c r="R42" s="24">
        <f t="shared" si="28"/>
        <v>150</v>
      </c>
      <c r="S42" s="24" t="str">
        <f t="shared" si="29"/>
        <v>II</v>
      </c>
      <c r="T42" s="26" t="str">
        <f t="shared" si="30"/>
        <v>Aceptable con Control Especifico</v>
      </c>
      <c r="U42" s="24">
        <v>5</v>
      </c>
      <c r="V42" s="43" t="s">
        <v>125</v>
      </c>
      <c r="W42" s="24" t="s">
        <v>101</v>
      </c>
      <c r="X42" s="24" t="s">
        <v>101</v>
      </c>
      <c r="Y42" s="24" t="s">
        <v>101</v>
      </c>
      <c r="Z42" s="24" t="s">
        <v>277</v>
      </c>
      <c r="AA42" s="24" t="s">
        <v>340</v>
      </c>
      <c r="AB42" s="43" t="s">
        <v>61</v>
      </c>
      <c r="AC42" s="43" t="s">
        <v>336</v>
      </c>
      <c r="AD42" s="59"/>
      <c r="AE42" s="59"/>
      <c r="AF42" s="59"/>
    </row>
    <row r="43" spans="1:35" s="22" customFormat="1" ht="98.25" customHeight="1" x14ac:dyDescent="0.2">
      <c r="A43" s="24" t="s">
        <v>58</v>
      </c>
      <c r="B43" s="24" t="s">
        <v>195</v>
      </c>
      <c r="C43" s="24" t="s">
        <v>194</v>
      </c>
      <c r="D43" s="24" t="s">
        <v>55</v>
      </c>
      <c r="E43" s="43" t="s">
        <v>105</v>
      </c>
      <c r="F43" s="24" t="s">
        <v>227</v>
      </c>
      <c r="G43" s="24" t="s">
        <v>324</v>
      </c>
      <c r="H43" s="24" t="s">
        <v>207</v>
      </c>
      <c r="I43" s="24" t="s">
        <v>254</v>
      </c>
      <c r="J43" s="24" t="s">
        <v>101</v>
      </c>
      <c r="K43" s="24" t="s">
        <v>264</v>
      </c>
      <c r="L43" s="24" t="s">
        <v>265</v>
      </c>
      <c r="M43" s="24">
        <v>2</v>
      </c>
      <c r="N43" s="24">
        <v>3</v>
      </c>
      <c r="O43" s="24">
        <f t="shared" ref="O43" si="31">M43*N43</f>
        <v>6</v>
      </c>
      <c r="P43" s="24" t="str">
        <f t="shared" ref="P43" si="32">IF(O43=0,"N/A",IF(AND(O43&gt;=1,O43&lt;=4),"Bajo",IF(AND(O43&gt;=6,O43&lt;=9),"Medio",IF(AND(O43&gt;=10,O43&lt;=20),"Alto",IF(O43&gt;=24,"Muy Alto")))))</f>
        <v>Medio</v>
      </c>
      <c r="Q43" s="24">
        <v>25</v>
      </c>
      <c r="R43" s="24">
        <f t="shared" ref="R43" si="33">O43*Q43</f>
        <v>150</v>
      </c>
      <c r="S43" s="24" t="str">
        <f t="shared" si="29"/>
        <v>II</v>
      </c>
      <c r="T43" s="26" t="str">
        <f t="shared" ref="T43" si="34">IF(S43="I","No aceptable",IF(S43="II","Aceptable con Control Especifico",IF(S43=0,"","Aceptable")))</f>
        <v>Aceptable con Control Especifico</v>
      </c>
      <c r="U43" s="24">
        <v>5</v>
      </c>
      <c r="V43" s="43" t="s">
        <v>125</v>
      </c>
      <c r="W43" s="24" t="s">
        <v>101</v>
      </c>
      <c r="X43" s="24" t="s">
        <v>101</v>
      </c>
      <c r="Y43" s="24" t="s">
        <v>101</v>
      </c>
      <c r="Z43" s="24" t="s">
        <v>277</v>
      </c>
      <c r="AA43" s="24" t="s">
        <v>340</v>
      </c>
      <c r="AB43" s="43" t="s">
        <v>61</v>
      </c>
      <c r="AC43" s="43" t="s">
        <v>336</v>
      </c>
      <c r="AD43" s="59"/>
      <c r="AE43" s="59"/>
      <c r="AF43" s="59"/>
    </row>
    <row r="44" spans="1:35" s="22" customFormat="1" ht="98.25" customHeight="1" x14ac:dyDescent="0.2">
      <c r="A44" s="24" t="s">
        <v>58</v>
      </c>
      <c r="B44" s="24" t="s">
        <v>193</v>
      </c>
      <c r="C44" s="24" t="s">
        <v>194</v>
      </c>
      <c r="D44" s="24" t="s">
        <v>54</v>
      </c>
      <c r="E44" s="43" t="s">
        <v>105</v>
      </c>
      <c r="F44" s="24" t="s">
        <v>228</v>
      </c>
      <c r="G44" s="31" t="s">
        <v>324</v>
      </c>
      <c r="H44" s="24" t="s">
        <v>208</v>
      </c>
      <c r="I44" s="24" t="s">
        <v>64</v>
      </c>
      <c r="J44" s="24" t="s">
        <v>101</v>
      </c>
      <c r="K44" s="24" t="s">
        <v>264</v>
      </c>
      <c r="L44" s="24" t="s">
        <v>265</v>
      </c>
      <c r="M44" s="24">
        <v>2</v>
      </c>
      <c r="N44" s="24">
        <v>3</v>
      </c>
      <c r="O44" s="24">
        <f t="shared" si="26"/>
        <v>6</v>
      </c>
      <c r="P44" s="24" t="str">
        <f t="shared" si="27"/>
        <v>Medio</v>
      </c>
      <c r="Q44" s="24">
        <v>25</v>
      </c>
      <c r="R44" s="24">
        <f t="shared" si="28"/>
        <v>150</v>
      </c>
      <c r="S44" s="24" t="str">
        <f t="shared" si="29"/>
        <v>II</v>
      </c>
      <c r="T44" s="26" t="str">
        <f t="shared" si="30"/>
        <v>Aceptable con Control Especifico</v>
      </c>
      <c r="U44" s="24">
        <v>5</v>
      </c>
      <c r="V44" s="43" t="s">
        <v>125</v>
      </c>
      <c r="W44" s="24" t="s">
        <v>101</v>
      </c>
      <c r="X44" s="24" t="s">
        <v>101</v>
      </c>
      <c r="Y44" s="24" t="s">
        <v>101</v>
      </c>
      <c r="Z44" s="24" t="s">
        <v>277</v>
      </c>
      <c r="AA44" s="24" t="s">
        <v>341</v>
      </c>
      <c r="AB44" s="43" t="s">
        <v>61</v>
      </c>
      <c r="AC44" s="43" t="s">
        <v>336</v>
      </c>
      <c r="AD44" s="59"/>
      <c r="AE44" s="59"/>
      <c r="AF44" s="59"/>
    </row>
    <row r="45" spans="1:35" s="22" customFormat="1" ht="98.25" customHeight="1" x14ac:dyDescent="0.2">
      <c r="A45" s="24" t="s">
        <v>58</v>
      </c>
      <c r="B45" s="24" t="s">
        <v>193</v>
      </c>
      <c r="C45" s="24" t="s">
        <v>194</v>
      </c>
      <c r="D45" s="24" t="s">
        <v>54</v>
      </c>
      <c r="E45" s="43" t="s">
        <v>105</v>
      </c>
      <c r="F45" s="24" t="s">
        <v>228</v>
      </c>
      <c r="G45" s="31" t="s">
        <v>324</v>
      </c>
      <c r="H45" s="24" t="s">
        <v>208</v>
      </c>
      <c r="I45" s="24" t="s">
        <v>64</v>
      </c>
      <c r="J45" s="24" t="s">
        <v>101</v>
      </c>
      <c r="K45" s="24" t="s">
        <v>264</v>
      </c>
      <c r="L45" s="24" t="s">
        <v>265</v>
      </c>
      <c r="M45" s="24">
        <v>2</v>
      </c>
      <c r="N45" s="24">
        <v>3</v>
      </c>
      <c r="O45" s="24">
        <f>M45*N45</f>
        <v>6</v>
      </c>
      <c r="P45" s="24" t="str">
        <f>IF(O45=0,"N/A",IF(AND(O45&gt;=1,O45&lt;=4),"Bajo",IF(AND(O45&gt;=6,O45&lt;=9),"Medio",IF(AND(O45&gt;=10,O45&lt;=20),"Alto",IF(O45&gt;=24,"Muy Alto")))))</f>
        <v>Medio</v>
      </c>
      <c r="Q45" s="24">
        <v>25</v>
      </c>
      <c r="R45" s="24">
        <f>O45*Q45</f>
        <v>150</v>
      </c>
      <c r="S45" s="24" t="str">
        <f>IF(R45=0,"N/A",IF(AND(R45&gt;=1,R45&lt;=20),"IV",IF(AND(R45&gt;=40,R45&lt;=120),"III",IF(AND(R45&gt;=150,R45&lt;=500),"II",IF(R45&gt;=600,"I")))))</f>
        <v>II</v>
      </c>
      <c r="T45" s="26" t="str">
        <f>IF(S45="I","No aceptable",IF(S45="II","Aceptable con Control Especifico",IF(S45=0,"","Aceptable")))</f>
        <v>Aceptable con Control Especifico</v>
      </c>
      <c r="U45" s="24">
        <v>5</v>
      </c>
      <c r="V45" s="43" t="s">
        <v>125</v>
      </c>
      <c r="W45" s="24" t="s">
        <v>101</v>
      </c>
      <c r="X45" s="24" t="s">
        <v>101</v>
      </c>
      <c r="Y45" s="24" t="s">
        <v>101</v>
      </c>
      <c r="Z45" s="24" t="s">
        <v>277</v>
      </c>
      <c r="AA45" s="24" t="s">
        <v>341</v>
      </c>
      <c r="AB45" s="43" t="s">
        <v>61</v>
      </c>
      <c r="AC45" s="43" t="s">
        <v>336</v>
      </c>
      <c r="AD45" s="59"/>
      <c r="AE45" s="59"/>
      <c r="AF45" s="59"/>
    </row>
    <row r="46" spans="1:35" s="22" customFormat="1" ht="98.25" customHeight="1" x14ac:dyDescent="0.2">
      <c r="A46" s="24" t="s">
        <v>58</v>
      </c>
      <c r="B46" s="24" t="s">
        <v>193</v>
      </c>
      <c r="C46" s="24" t="s">
        <v>194</v>
      </c>
      <c r="D46" s="24" t="s">
        <v>55</v>
      </c>
      <c r="E46" s="43" t="s">
        <v>105</v>
      </c>
      <c r="F46" s="24" t="s">
        <v>222</v>
      </c>
      <c r="G46" s="24" t="s">
        <v>10</v>
      </c>
      <c r="H46" s="24" t="s">
        <v>334</v>
      </c>
      <c r="I46" s="24" t="s">
        <v>255</v>
      </c>
      <c r="J46" s="24" t="s">
        <v>101</v>
      </c>
      <c r="K46" s="24" t="s">
        <v>272</v>
      </c>
      <c r="L46" s="24" t="s">
        <v>268</v>
      </c>
      <c r="M46" s="24">
        <v>2</v>
      </c>
      <c r="N46" s="24">
        <v>4</v>
      </c>
      <c r="O46" s="24">
        <f t="shared" ref="O46" si="35">M46*N46</f>
        <v>8</v>
      </c>
      <c r="P46" s="24" t="str">
        <f t="shared" ref="P46" si="36">IF(O46=0,"N/A",IF(AND(O46&gt;=1,O46&lt;=4),"Bajo",IF(AND(O46&gt;=6,O46&lt;=9),"Medio",IF(AND(O46&gt;=10,O46&lt;=20),"Alto",IF(O46&gt;=24,"Muy Alto")))))</f>
        <v>Medio</v>
      </c>
      <c r="Q46" s="24">
        <v>60</v>
      </c>
      <c r="R46" s="24">
        <f t="shared" ref="R46" si="37">O46*Q46</f>
        <v>480</v>
      </c>
      <c r="S46" s="24" t="str">
        <f t="shared" ref="S46" si="38">IF(R46=0,"N/A",IF(AND(R46&gt;=1,R46&lt;=20),"IV",IF(AND(R46&gt;=40,R46&lt;=120),"III",IF(AND(R46&gt;=150,R46&lt;=500),"II",IF(R46&gt;=600,"I")))))</f>
        <v>II</v>
      </c>
      <c r="T46" s="26" t="str">
        <f t="shared" ref="T46" si="39">IF(S46="I","No aceptable",IF(S46="II","Aceptable con Control Especifico",IF(S46=0,"","Aceptable")))</f>
        <v>Aceptable con Control Especifico</v>
      </c>
      <c r="U46" s="24">
        <v>5</v>
      </c>
      <c r="V46" s="43" t="s">
        <v>131</v>
      </c>
      <c r="W46" s="24" t="s">
        <v>101</v>
      </c>
      <c r="X46" s="24" t="s">
        <v>101</v>
      </c>
      <c r="Y46" s="24" t="s">
        <v>101</v>
      </c>
      <c r="Z46" s="30" t="s">
        <v>110</v>
      </c>
      <c r="AA46" s="30" t="s">
        <v>108</v>
      </c>
      <c r="AB46" s="43" t="s">
        <v>61</v>
      </c>
      <c r="AC46" s="43" t="s">
        <v>87</v>
      </c>
      <c r="AD46" s="59"/>
      <c r="AE46" s="59"/>
      <c r="AF46" s="59"/>
    </row>
    <row r="47" spans="1:35" s="22" customFormat="1" ht="98.25" customHeight="1" x14ac:dyDescent="0.2">
      <c r="A47" s="24" t="s">
        <v>58</v>
      </c>
      <c r="B47" s="24" t="s">
        <v>195</v>
      </c>
      <c r="C47" s="24" t="s">
        <v>194</v>
      </c>
      <c r="D47" s="24" t="s">
        <v>55</v>
      </c>
      <c r="E47" s="43" t="s">
        <v>105</v>
      </c>
      <c r="F47" s="24" t="s">
        <v>222</v>
      </c>
      <c r="G47" s="24" t="s">
        <v>10</v>
      </c>
      <c r="H47" s="24" t="s">
        <v>334</v>
      </c>
      <c r="I47" s="24" t="s">
        <v>255</v>
      </c>
      <c r="J47" s="24" t="s">
        <v>101</v>
      </c>
      <c r="K47" s="24" t="s">
        <v>272</v>
      </c>
      <c r="L47" s="24" t="s">
        <v>268</v>
      </c>
      <c r="M47" s="24">
        <v>2</v>
      </c>
      <c r="N47" s="24">
        <v>4</v>
      </c>
      <c r="O47" s="24">
        <f t="shared" ref="O47:O49" si="40">M47*N47</f>
        <v>8</v>
      </c>
      <c r="P47" s="24" t="str">
        <f t="shared" ref="P47:P49" si="41">IF(O47=0,"N/A",IF(AND(O47&gt;=1,O47&lt;=4),"Bajo",IF(AND(O47&gt;=6,O47&lt;=9),"Medio",IF(AND(O47&gt;=10,O47&lt;=20),"Alto",IF(O47&gt;=24,"Muy Alto")))))</f>
        <v>Medio</v>
      </c>
      <c r="Q47" s="24">
        <v>60</v>
      </c>
      <c r="R47" s="24">
        <f t="shared" ref="R47:R49" si="42">O47*Q47</f>
        <v>480</v>
      </c>
      <c r="S47" s="24" t="str">
        <f t="shared" ref="S47:S49" si="43">IF(R47=0,"N/A",IF(AND(R47&gt;=1,R47&lt;=20),"IV",IF(AND(R47&gt;=40,R47&lt;=120),"III",IF(AND(R47&gt;=150,R47&lt;=500),"II",IF(R47&gt;=600,"I")))))</f>
        <v>II</v>
      </c>
      <c r="T47" s="26" t="str">
        <f t="shared" ref="T47:T49" si="44">IF(S47="I","No aceptable",IF(S47="II","Aceptable con Control Especifico",IF(S47=0,"","Aceptable")))</f>
        <v>Aceptable con Control Especifico</v>
      </c>
      <c r="U47" s="24">
        <v>5</v>
      </c>
      <c r="V47" s="43" t="s">
        <v>131</v>
      </c>
      <c r="W47" s="24" t="s">
        <v>101</v>
      </c>
      <c r="X47" s="24" t="s">
        <v>101</v>
      </c>
      <c r="Y47" s="24" t="s">
        <v>101</v>
      </c>
      <c r="Z47" s="30" t="s">
        <v>110</v>
      </c>
      <c r="AA47" s="30" t="s">
        <v>108</v>
      </c>
      <c r="AB47" s="43" t="s">
        <v>61</v>
      </c>
      <c r="AC47" s="43" t="s">
        <v>87</v>
      </c>
      <c r="AD47" s="59"/>
      <c r="AE47" s="59"/>
      <c r="AF47" s="59"/>
    </row>
    <row r="48" spans="1:35" s="22" customFormat="1" ht="98.25" customHeight="1" x14ac:dyDescent="0.2">
      <c r="A48" s="24" t="s">
        <v>58</v>
      </c>
      <c r="B48" s="24" t="s">
        <v>193</v>
      </c>
      <c r="C48" s="24" t="s">
        <v>194</v>
      </c>
      <c r="D48" s="24" t="s">
        <v>55</v>
      </c>
      <c r="E48" s="43" t="s">
        <v>105</v>
      </c>
      <c r="F48" s="24" t="s">
        <v>229</v>
      </c>
      <c r="G48" s="24" t="s">
        <v>9</v>
      </c>
      <c r="H48" s="24" t="s">
        <v>203</v>
      </c>
      <c r="I48" s="24" t="s">
        <v>102</v>
      </c>
      <c r="J48" s="24" t="s">
        <v>101</v>
      </c>
      <c r="K48" s="24" t="s">
        <v>101</v>
      </c>
      <c r="L48" s="31" t="s">
        <v>101</v>
      </c>
      <c r="M48" s="24">
        <v>6</v>
      </c>
      <c r="N48" s="24">
        <v>3</v>
      </c>
      <c r="O48" s="24">
        <f t="shared" ref="O48" si="45">M48*N48</f>
        <v>18</v>
      </c>
      <c r="P48" s="24" t="str">
        <f t="shared" ref="P48" si="46">IF(O48=0,"N/A",IF(AND(O48&gt;=1,O48&lt;=4),"Bajo",IF(AND(O48&gt;=6,O48&lt;=9),"Medio",IF(AND(O48&gt;=10,O48&lt;=20),"Alto",IF(O48&gt;=24,"Muy Alto")))))</f>
        <v>Alto</v>
      </c>
      <c r="Q48" s="24">
        <v>25</v>
      </c>
      <c r="R48" s="24">
        <f t="shared" ref="R48" si="47">O48*Q48</f>
        <v>450</v>
      </c>
      <c r="S48" s="24" t="str">
        <f t="shared" ref="S48" si="48">IF(R48=0,"N/A",IF(AND(R48&gt;=1,R48&lt;=20),"IV",IF(AND(R48&gt;=40,R48&lt;=120),"III",IF(AND(R48&gt;=150,R48&lt;=500),"II",IF(R48&gt;=600,"I")))))</f>
        <v>II</v>
      </c>
      <c r="T48" s="26" t="str">
        <f t="shared" ref="T48" si="49">IF(S48="I","No aceptable",IF(S48="II","Aceptable con Control Especifico",IF(S48=0,"","Aceptable")))</f>
        <v>Aceptable con Control Especifico</v>
      </c>
      <c r="U48" s="24">
        <v>5</v>
      </c>
      <c r="V48" s="43" t="s">
        <v>149</v>
      </c>
      <c r="W48" s="24" t="s">
        <v>101</v>
      </c>
      <c r="X48" s="24" t="s">
        <v>101</v>
      </c>
      <c r="Y48" s="24" t="s">
        <v>101</v>
      </c>
      <c r="Z48" s="31" t="s">
        <v>101</v>
      </c>
      <c r="AA48" s="24" t="s">
        <v>103</v>
      </c>
      <c r="AB48" s="43" t="s">
        <v>61</v>
      </c>
      <c r="AC48" s="43" t="s">
        <v>90</v>
      </c>
      <c r="AD48" s="60" t="s">
        <v>365</v>
      </c>
      <c r="AE48" s="59"/>
      <c r="AF48" s="59"/>
    </row>
    <row r="49" spans="1:35" s="22" customFormat="1" ht="98.25" customHeight="1" x14ac:dyDescent="0.2">
      <c r="A49" s="24" t="s">
        <v>58</v>
      </c>
      <c r="B49" s="24" t="s">
        <v>195</v>
      </c>
      <c r="C49" s="24" t="s">
        <v>194</v>
      </c>
      <c r="D49" s="24" t="s">
        <v>55</v>
      </c>
      <c r="E49" s="43" t="s">
        <v>105</v>
      </c>
      <c r="F49" s="24" t="s">
        <v>230</v>
      </c>
      <c r="G49" s="24" t="s">
        <v>9</v>
      </c>
      <c r="H49" s="24" t="s">
        <v>203</v>
      </c>
      <c r="I49" s="24" t="s">
        <v>102</v>
      </c>
      <c r="J49" s="24" t="s">
        <v>101</v>
      </c>
      <c r="K49" s="24" t="s">
        <v>101</v>
      </c>
      <c r="L49" s="31" t="s">
        <v>101</v>
      </c>
      <c r="M49" s="24">
        <v>6</v>
      </c>
      <c r="N49" s="24">
        <v>3</v>
      </c>
      <c r="O49" s="24">
        <f t="shared" si="40"/>
        <v>18</v>
      </c>
      <c r="P49" s="24" t="str">
        <f t="shared" si="41"/>
        <v>Alto</v>
      </c>
      <c r="Q49" s="24">
        <v>25</v>
      </c>
      <c r="R49" s="24">
        <f t="shared" si="42"/>
        <v>450</v>
      </c>
      <c r="S49" s="24" t="str">
        <f t="shared" si="43"/>
        <v>II</v>
      </c>
      <c r="T49" s="26" t="str">
        <f t="shared" si="44"/>
        <v>Aceptable con Control Especifico</v>
      </c>
      <c r="U49" s="24">
        <v>5</v>
      </c>
      <c r="V49" s="43" t="s">
        <v>149</v>
      </c>
      <c r="W49" s="24" t="s">
        <v>101</v>
      </c>
      <c r="X49" s="24" t="s">
        <v>101</v>
      </c>
      <c r="Y49" s="24" t="s">
        <v>101</v>
      </c>
      <c r="Z49" s="31" t="s">
        <v>101</v>
      </c>
      <c r="AA49" s="24" t="s">
        <v>103</v>
      </c>
      <c r="AB49" s="43" t="s">
        <v>61</v>
      </c>
      <c r="AC49" s="43" t="s">
        <v>90</v>
      </c>
      <c r="AD49" s="60" t="s">
        <v>365</v>
      </c>
      <c r="AE49" s="59"/>
      <c r="AF49" s="59"/>
    </row>
    <row r="50" spans="1:35" s="22" customFormat="1" ht="98.25" customHeight="1" x14ac:dyDescent="0.2">
      <c r="A50" s="24" t="s">
        <v>58</v>
      </c>
      <c r="B50" s="24" t="s">
        <v>195</v>
      </c>
      <c r="C50" s="24" t="s">
        <v>194</v>
      </c>
      <c r="D50" s="24" t="s">
        <v>55</v>
      </c>
      <c r="E50" s="43" t="s">
        <v>105</v>
      </c>
      <c r="F50" s="24" t="s">
        <v>231</v>
      </c>
      <c r="G50" s="24" t="s">
        <v>9</v>
      </c>
      <c r="H50" s="24" t="s">
        <v>204</v>
      </c>
      <c r="I50" s="24" t="s">
        <v>186</v>
      </c>
      <c r="J50" s="24" t="s">
        <v>101</v>
      </c>
      <c r="K50" s="24" t="s">
        <v>80</v>
      </c>
      <c r="L50" s="24" t="s">
        <v>95</v>
      </c>
      <c r="M50" s="24">
        <v>6</v>
      </c>
      <c r="N50" s="31">
        <v>3</v>
      </c>
      <c r="O50" s="24">
        <f>M50*N50</f>
        <v>18</v>
      </c>
      <c r="P50" s="24" t="str">
        <f>IF(O50=0,"N/A",IF(AND(O50&gt;=1,O50&lt;=4),"Bajo",IF(AND(O50&gt;=6,O50&lt;=9),"Medio",IF(AND(O50&gt;=10,O50&lt;=20),"Alto",IF(O50&gt;=24,"Muy Alto")))))</f>
        <v>Alto</v>
      </c>
      <c r="Q50" s="24">
        <v>25</v>
      </c>
      <c r="R50" s="24">
        <f>O50*Q50</f>
        <v>450</v>
      </c>
      <c r="S50" s="24" t="str">
        <f>IF(R50=0,"N/A",IF(AND(R50&gt;=1,R50&lt;=20),"IV",IF(AND(R50&gt;=40,R50&lt;=120),"III",IF(AND(R50&gt;=150,R50&lt;=500),"II",IF(R50&gt;=600,"I")))))</f>
        <v>II</v>
      </c>
      <c r="T50" s="26" t="str">
        <f>IF(S50="I","No aceptable",IF(S50="II","Aceptable con Control Especifico",IF(S50=0,"","Aceptable")))</f>
        <v>Aceptable con Control Especifico</v>
      </c>
      <c r="U50" s="24">
        <v>5</v>
      </c>
      <c r="V50" s="43" t="s">
        <v>151</v>
      </c>
      <c r="W50" s="24" t="s">
        <v>101</v>
      </c>
      <c r="X50" s="24" t="s">
        <v>101</v>
      </c>
      <c r="Y50" s="24" t="s">
        <v>101</v>
      </c>
      <c r="Z50" s="24" t="s">
        <v>284</v>
      </c>
      <c r="AA50" s="43" t="s">
        <v>77</v>
      </c>
      <c r="AB50" s="43" t="s">
        <v>61</v>
      </c>
      <c r="AC50" s="43" t="s">
        <v>91</v>
      </c>
      <c r="AD50" s="60" t="s">
        <v>365</v>
      </c>
      <c r="AE50" s="59"/>
      <c r="AF50" s="59"/>
    </row>
    <row r="51" spans="1:35" s="22" customFormat="1" ht="98.25" customHeight="1" x14ac:dyDescent="0.2">
      <c r="A51" s="24" t="s">
        <v>58</v>
      </c>
      <c r="B51" s="24" t="s">
        <v>193</v>
      </c>
      <c r="C51" s="24" t="s">
        <v>194</v>
      </c>
      <c r="D51" s="24" t="s">
        <v>55</v>
      </c>
      <c r="E51" s="43" t="s">
        <v>105</v>
      </c>
      <c r="F51" s="24" t="s">
        <v>232</v>
      </c>
      <c r="G51" s="24" t="s">
        <v>9</v>
      </c>
      <c r="H51" s="24" t="s">
        <v>209</v>
      </c>
      <c r="I51" s="24" t="s">
        <v>256</v>
      </c>
      <c r="J51" s="24" t="s">
        <v>101</v>
      </c>
      <c r="K51" s="24" t="s">
        <v>82</v>
      </c>
      <c r="L51" s="24" t="s">
        <v>101</v>
      </c>
      <c r="M51" s="24">
        <v>2</v>
      </c>
      <c r="N51" s="24">
        <v>3</v>
      </c>
      <c r="O51" s="24">
        <f>M51*N51</f>
        <v>6</v>
      </c>
      <c r="P51" s="24" t="str">
        <f>IF(O51=0,"N/A",IF(AND(O51&gt;=1,O51&lt;=4),"Bajo",IF(AND(O51&gt;=6,O51&lt;=9),"Medio",IF(AND(O51&gt;=10,O51&lt;=20),"Alto",IF(O51&gt;=24,"Muy Alto")))))</f>
        <v>Medio</v>
      </c>
      <c r="Q51" s="24">
        <v>60</v>
      </c>
      <c r="R51" s="24">
        <f>O51*Q51</f>
        <v>360</v>
      </c>
      <c r="S51" s="24" t="str">
        <f>IF(R51=0,"N/A",IF(AND(R51&gt;=1,R51&lt;=20),"IV",IF(AND(R51&gt;=40,R51&lt;=120),"III",IF(AND(R51&gt;=150,R51&lt;=500),"II",IF(R51&gt;=600,"I")))))</f>
        <v>II</v>
      </c>
      <c r="T51" s="29" t="str">
        <f>IF(S51="I","No aceptable",IF(S51="II","Aceptable con Control Especifico",IF(S51=0,"","Aceptable")))</f>
        <v>Aceptable con Control Especifico</v>
      </c>
      <c r="U51" s="24">
        <v>5</v>
      </c>
      <c r="V51" s="43" t="s">
        <v>152</v>
      </c>
      <c r="W51" s="24" t="s">
        <v>101</v>
      </c>
      <c r="X51" s="24" t="s">
        <v>101</v>
      </c>
      <c r="Y51" s="24" t="s">
        <v>101</v>
      </c>
      <c r="Z51" s="24" t="s">
        <v>289</v>
      </c>
      <c r="AA51" s="24" t="s">
        <v>290</v>
      </c>
      <c r="AB51" s="43" t="s">
        <v>61</v>
      </c>
      <c r="AC51" s="43" t="s">
        <v>104</v>
      </c>
      <c r="AD51" s="59"/>
      <c r="AE51" s="59"/>
      <c r="AF51" s="59"/>
      <c r="AI51" s="21"/>
    </row>
    <row r="52" spans="1:35" s="22" customFormat="1" ht="98.25" customHeight="1" x14ac:dyDescent="0.2">
      <c r="A52" s="24" t="s">
        <v>58</v>
      </c>
      <c r="B52" s="24" t="s">
        <v>195</v>
      </c>
      <c r="C52" s="24" t="s">
        <v>194</v>
      </c>
      <c r="D52" s="24" t="s">
        <v>55</v>
      </c>
      <c r="E52" s="43" t="s">
        <v>105</v>
      </c>
      <c r="F52" s="24" t="s">
        <v>232</v>
      </c>
      <c r="G52" s="24" t="s">
        <v>9</v>
      </c>
      <c r="H52" s="24" t="s">
        <v>209</v>
      </c>
      <c r="I52" s="24" t="s">
        <v>256</v>
      </c>
      <c r="J52" s="24" t="s">
        <v>101</v>
      </c>
      <c r="K52" s="24" t="s">
        <v>82</v>
      </c>
      <c r="L52" s="24" t="s">
        <v>101</v>
      </c>
      <c r="M52" s="24">
        <v>6</v>
      </c>
      <c r="N52" s="24">
        <v>3</v>
      </c>
      <c r="O52" s="24">
        <f t="shared" ref="O52" si="50">M52*N52</f>
        <v>18</v>
      </c>
      <c r="P52" s="24" t="str">
        <f t="shared" ref="P52" si="51">IF(O52=0,"N/A",IF(AND(O52&gt;=1,O52&lt;=4),"Bajo",IF(AND(O52&gt;=6,O52&lt;=9),"Medio",IF(AND(O52&gt;=10,O52&lt;=20),"Alto",IF(O52&gt;=24,"Muy Alto")))))</f>
        <v>Alto</v>
      </c>
      <c r="Q52" s="24">
        <v>25</v>
      </c>
      <c r="R52" s="24">
        <f t="shared" ref="R52" si="52">O52*Q52</f>
        <v>450</v>
      </c>
      <c r="S52" s="24" t="str">
        <f>IF(R52=0,"N/A",IF(AND(R52&gt;=1,R52&lt;=20),"IV",IF(AND(R52&gt;=40,R52&lt;=120),"III",IF(AND(R52&gt;=150,R52&lt;=500),"II",IF(R52&gt;=600,"I")))))</f>
        <v>II</v>
      </c>
      <c r="T52" s="29" t="str">
        <f t="shared" ref="T52" si="53">IF(S52="I","No aceptable",IF(S52="II","Aceptable con Control Especifico",IF(S52=0,"","Aceptable")))</f>
        <v>Aceptable con Control Especifico</v>
      </c>
      <c r="U52" s="24">
        <v>5</v>
      </c>
      <c r="V52" s="43" t="s">
        <v>152</v>
      </c>
      <c r="W52" s="24" t="s">
        <v>101</v>
      </c>
      <c r="X52" s="24" t="s">
        <v>101</v>
      </c>
      <c r="Y52" s="24" t="s">
        <v>101</v>
      </c>
      <c r="Z52" s="24" t="s">
        <v>289</v>
      </c>
      <c r="AA52" s="24" t="s">
        <v>290</v>
      </c>
      <c r="AB52" s="43" t="s">
        <v>61</v>
      </c>
      <c r="AC52" s="43" t="s">
        <v>104</v>
      </c>
      <c r="AD52" s="60" t="s">
        <v>365</v>
      </c>
      <c r="AE52" s="59"/>
      <c r="AF52" s="59"/>
    </row>
    <row r="53" spans="1:35" s="22" customFormat="1" ht="98.25" customHeight="1" x14ac:dyDescent="0.2">
      <c r="A53" s="24" t="s">
        <v>58</v>
      </c>
      <c r="B53" s="24" t="s">
        <v>195</v>
      </c>
      <c r="C53" s="24" t="s">
        <v>194</v>
      </c>
      <c r="D53" s="24" t="s">
        <v>55</v>
      </c>
      <c r="E53" s="43" t="s">
        <v>105</v>
      </c>
      <c r="F53" s="24" t="s">
        <v>233</v>
      </c>
      <c r="G53" s="24" t="s">
        <v>9</v>
      </c>
      <c r="H53" s="24" t="s">
        <v>203</v>
      </c>
      <c r="I53" s="24" t="s">
        <v>257</v>
      </c>
      <c r="J53" s="24" t="s">
        <v>101</v>
      </c>
      <c r="K53" s="24" t="s">
        <v>101</v>
      </c>
      <c r="L53" s="24" t="s">
        <v>101</v>
      </c>
      <c r="M53" s="24">
        <v>6</v>
      </c>
      <c r="N53" s="24">
        <v>3</v>
      </c>
      <c r="O53" s="24">
        <f>M53*N53</f>
        <v>18</v>
      </c>
      <c r="P53" s="24" t="str">
        <f>IF(O53=0,"N/A",IF(AND(O53&gt;=1,O53&lt;=4),"Bajo",IF(AND(O53&gt;=6,O53&lt;=9),"Medio",IF(AND(O53&gt;=10,O53&lt;=20),"Alto",IF(O53&gt;=24,"Muy Alto")))))</f>
        <v>Alto</v>
      </c>
      <c r="Q53" s="24">
        <v>25</v>
      </c>
      <c r="R53" s="24">
        <f>O53*Q53</f>
        <v>450</v>
      </c>
      <c r="S53" s="24" t="str">
        <f>IF(R53=0,"N/A",IF(AND(R53&gt;=1,R53&lt;=20),"IV",IF(AND(R53&gt;=40,R53&lt;=120),"III",IF(AND(R53&gt;=150,R53&lt;=500),"II",IF(R53&gt;=600,"I")))))</f>
        <v>II</v>
      </c>
      <c r="T53" s="26" t="str">
        <f t="shared" ref="T53:T54" si="54">IF(S53="I","No aceptable",IF(S53="II","Aceptable con Control Especifico",IF(S53=0,"","Aceptable")))</f>
        <v>Aceptable con Control Especifico</v>
      </c>
      <c r="U53" s="24">
        <v>5</v>
      </c>
      <c r="V53" s="43" t="s">
        <v>149</v>
      </c>
      <c r="W53" s="24" t="s">
        <v>281</v>
      </c>
      <c r="X53" s="24" t="s">
        <v>101</v>
      </c>
      <c r="Y53" s="24" t="s">
        <v>101</v>
      </c>
      <c r="Z53" s="24" t="s">
        <v>292</v>
      </c>
      <c r="AA53" s="24" t="s">
        <v>291</v>
      </c>
      <c r="AB53" s="43" t="s">
        <v>61</v>
      </c>
      <c r="AC53" s="43" t="s">
        <v>90</v>
      </c>
      <c r="AD53" s="60" t="s">
        <v>365</v>
      </c>
      <c r="AE53" s="59"/>
      <c r="AF53" s="59"/>
    </row>
    <row r="54" spans="1:35" s="22" customFormat="1" ht="98.25" customHeight="1" x14ac:dyDescent="0.2">
      <c r="A54" s="24" t="s">
        <v>58</v>
      </c>
      <c r="B54" s="24" t="s">
        <v>195</v>
      </c>
      <c r="C54" s="24" t="s">
        <v>194</v>
      </c>
      <c r="D54" s="24" t="s">
        <v>55</v>
      </c>
      <c r="E54" s="43" t="s">
        <v>105</v>
      </c>
      <c r="F54" s="24" t="s">
        <v>234</v>
      </c>
      <c r="G54" s="24" t="s">
        <v>9</v>
      </c>
      <c r="H54" s="24" t="s">
        <v>210</v>
      </c>
      <c r="I54" s="24" t="s">
        <v>258</v>
      </c>
      <c r="J54" s="24" t="s">
        <v>101</v>
      </c>
      <c r="K54" s="24" t="s">
        <v>101</v>
      </c>
      <c r="L54" s="24" t="s">
        <v>274</v>
      </c>
      <c r="M54" s="24">
        <v>2</v>
      </c>
      <c r="N54" s="24">
        <v>3</v>
      </c>
      <c r="O54" s="24">
        <f t="shared" ref="O54" si="55">M54*N54</f>
        <v>6</v>
      </c>
      <c r="P54" s="24" t="str">
        <f t="shared" ref="P54" si="56">IF(O54=0,"N/A",IF(AND(O54&gt;=1,O54&lt;=4),"Bajo",IF(AND(O54&gt;=6,O54&lt;=9),"Medio",IF(AND(O54&gt;=10,O54&lt;=20),"Alto",IF(O54&gt;=24,"Muy Alto")))))</f>
        <v>Medio</v>
      </c>
      <c r="Q54" s="24">
        <v>60</v>
      </c>
      <c r="R54" s="24">
        <f t="shared" ref="R54" si="57">O54*Q54</f>
        <v>360</v>
      </c>
      <c r="S54" s="24" t="str">
        <f t="shared" ref="S54" si="58">IF(R54=0,"N/A",IF(AND(R54&gt;=1,R54&lt;=20),"IV",IF(AND(R54&gt;=40,R54&lt;=120),"III",IF(AND(R54&gt;=150,R54&lt;=500),"II",IF(R54&gt;=600,"I")))))</f>
        <v>II</v>
      </c>
      <c r="T54" s="29" t="str">
        <f t="shared" si="54"/>
        <v>Aceptable con Control Especifico</v>
      </c>
      <c r="U54" s="24">
        <v>5</v>
      </c>
      <c r="V54" s="43" t="s">
        <v>97</v>
      </c>
      <c r="W54" s="24" t="s">
        <v>101</v>
      </c>
      <c r="X54" s="24" t="s">
        <v>101</v>
      </c>
      <c r="Y54" s="24" t="s">
        <v>101</v>
      </c>
      <c r="Z54" s="24" t="s">
        <v>293</v>
      </c>
      <c r="AA54" s="43" t="s">
        <v>107</v>
      </c>
      <c r="AB54" s="43" t="s">
        <v>61</v>
      </c>
      <c r="AC54" s="43" t="s">
        <v>84</v>
      </c>
      <c r="AD54" s="59"/>
      <c r="AE54" s="59"/>
      <c r="AF54" s="59"/>
      <c r="AI54" s="21"/>
    </row>
    <row r="55" spans="1:35" s="22" customFormat="1" ht="98.25" customHeight="1" x14ac:dyDescent="0.2">
      <c r="A55" s="24" t="s">
        <v>58</v>
      </c>
      <c r="B55" s="24" t="s">
        <v>193</v>
      </c>
      <c r="C55" s="24" t="s">
        <v>194</v>
      </c>
      <c r="D55" s="24" t="s">
        <v>55</v>
      </c>
      <c r="E55" s="43" t="s">
        <v>105</v>
      </c>
      <c r="F55" s="24" t="s">
        <v>234</v>
      </c>
      <c r="G55" s="24" t="s">
        <v>9</v>
      </c>
      <c r="H55" s="24" t="s">
        <v>210</v>
      </c>
      <c r="I55" s="24" t="s">
        <v>258</v>
      </c>
      <c r="J55" s="24" t="s">
        <v>101</v>
      </c>
      <c r="K55" s="24" t="s">
        <v>101</v>
      </c>
      <c r="L55" s="24" t="s">
        <v>274</v>
      </c>
      <c r="M55" s="24">
        <v>2</v>
      </c>
      <c r="N55" s="24">
        <v>3</v>
      </c>
      <c r="O55" s="24">
        <f>M55*N55</f>
        <v>6</v>
      </c>
      <c r="P55" s="24" t="str">
        <f>IF(O55=0,"N/A",IF(AND(O55&gt;=1,O55&lt;=4),"Bajo",IF(AND(O55&gt;=6,O55&lt;=9),"Medio",IF(AND(O55&gt;=10,O55&lt;=20),"Alto",IF(O55&gt;=24,"Muy Alto")))))</f>
        <v>Medio</v>
      </c>
      <c r="Q55" s="24">
        <v>60</v>
      </c>
      <c r="R55" s="24">
        <f>O55*Q55</f>
        <v>360</v>
      </c>
      <c r="S55" s="24" t="str">
        <f>IF(R55=0,"N/A",IF(AND(R55&gt;=1,R55&lt;=20),"IV",IF(AND(R55&gt;=40,R55&lt;=120),"III",IF(AND(R55&gt;=150,R55&lt;=500),"II",IF(R55&gt;=600,"I")))))</f>
        <v>II</v>
      </c>
      <c r="T55" s="29" t="str">
        <f>IF(S55="I","No aceptable",IF(S55="II","Aceptable con Control Especifico",IF(S55=0,"","Aceptable")))</f>
        <v>Aceptable con Control Especifico</v>
      </c>
      <c r="U55" s="24">
        <v>5</v>
      </c>
      <c r="V55" s="43" t="s">
        <v>97</v>
      </c>
      <c r="W55" s="24" t="s">
        <v>101</v>
      </c>
      <c r="X55" s="24" t="s">
        <v>101</v>
      </c>
      <c r="Y55" s="24" t="s">
        <v>101</v>
      </c>
      <c r="Z55" s="24" t="s">
        <v>293</v>
      </c>
      <c r="AA55" s="43" t="s">
        <v>107</v>
      </c>
      <c r="AB55" s="43" t="s">
        <v>61</v>
      </c>
      <c r="AC55" s="43" t="s">
        <v>84</v>
      </c>
      <c r="AD55" s="59"/>
      <c r="AE55" s="59"/>
      <c r="AF55" s="59"/>
    </row>
    <row r="56" spans="1:35" s="22" customFormat="1" ht="98.25" customHeight="1" x14ac:dyDescent="0.2">
      <c r="A56" s="24" t="s">
        <v>58</v>
      </c>
      <c r="B56" s="24" t="s">
        <v>193</v>
      </c>
      <c r="C56" s="24" t="s">
        <v>194</v>
      </c>
      <c r="D56" s="24" t="s">
        <v>55</v>
      </c>
      <c r="E56" s="43" t="s">
        <v>105</v>
      </c>
      <c r="F56" s="24" t="s">
        <v>226</v>
      </c>
      <c r="G56" s="24" t="s">
        <v>321</v>
      </c>
      <c r="H56" s="24" t="s">
        <v>206</v>
      </c>
      <c r="I56" s="24" t="s">
        <v>251</v>
      </c>
      <c r="J56" s="24" t="s">
        <v>101</v>
      </c>
      <c r="K56" s="24" t="s">
        <v>270</v>
      </c>
      <c r="L56" s="24" t="s">
        <v>273</v>
      </c>
      <c r="M56" s="24">
        <v>6</v>
      </c>
      <c r="N56" s="24">
        <v>3</v>
      </c>
      <c r="O56" s="24">
        <f>M56*N56</f>
        <v>18</v>
      </c>
      <c r="P56" s="24" t="str">
        <f>IF(O56=0,"N/A",IF(AND(O56&gt;=1,O56&lt;=4),"Bajo",IF(AND(O56&gt;=6,O56&lt;=9),"Medio",IF(AND(O56&gt;=10,O56&lt;=20),"Alto",IF(O56&gt;=24,"Muy Alto")))))</f>
        <v>Alto</v>
      </c>
      <c r="Q56" s="24">
        <v>25</v>
      </c>
      <c r="R56" s="24">
        <f>O56*Q56</f>
        <v>450</v>
      </c>
      <c r="S56" s="24" t="str">
        <f>IF(R56=0,"N/A",IF(AND(R56&gt;=1,R56&lt;=20),"IV",IF(AND(R56&gt;=40,R56&lt;=120),"III",IF(AND(R56&gt;=150,R56&lt;=500),"II",IF(R56&gt;=600,"I")))))</f>
        <v>II</v>
      </c>
      <c r="T56" s="26" t="str">
        <f>IF(S56="I","No aceptable",IF(S56="II","Aceptable con Control Especifico",IF(S56=0,"","Aceptable")))</f>
        <v>Aceptable con Control Especifico</v>
      </c>
      <c r="U56" s="24">
        <v>5</v>
      </c>
      <c r="V56" s="43" t="s">
        <v>116</v>
      </c>
      <c r="W56" s="24" t="s">
        <v>101</v>
      </c>
      <c r="X56" s="24" t="s">
        <v>101</v>
      </c>
      <c r="Y56" s="24" t="s">
        <v>101</v>
      </c>
      <c r="Z56" s="24" t="s">
        <v>286</v>
      </c>
      <c r="AA56" s="24" t="s">
        <v>294</v>
      </c>
      <c r="AB56" s="43" t="s">
        <v>61</v>
      </c>
      <c r="AC56" s="43" t="s">
        <v>83</v>
      </c>
      <c r="AD56" s="60" t="s">
        <v>365</v>
      </c>
      <c r="AE56" s="59"/>
      <c r="AF56" s="59"/>
      <c r="AI56" s="21"/>
    </row>
    <row r="57" spans="1:35" s="22" customFormat="1" ht="98.25" customHeight="1" x14ac:dyDescent="0.2">
      <c r="A57" s="24" t="s">
        <v>58</v>
      </c>
      <c r="B57" s="24" t="s">
        <v>195</v>
      </c>
      <c r="C57" s="24" t="s">
        <v>194</v>
      </c>
      <c r="D57" s="24" t="s">
        <v>55</v>
      </c>
      <c r="E57" s="43" t="s">
        <v>105</v>
      </c>
      <c r="F57" s="24" t="s">
        <v>226</v>
      </c>
      <c r="G57" s="24" t="s">
        <v>321</v>
      </c>
      <c r="H57" s="24" t="s">
        <v>206</v>
      </c>
      <c r="I57" s="24" t="s">
        <v>251</v>
      </c>
      <c r="J57" s="24" t="s">
        <v>101</v>
      </c>
      <c r="K57" s="24" t="s">
        <v>270</v>
      </c>
      <c r="L57" s="24" t="s">
        <v>273</v>
      </c>
      <c r="M57" s="24">
        <v>6</v>
      </c>
      <c r="N57" s="24">
        <v>3</v>
      </c>
      <c r="O57" s="24">
        <f t="shared" ref="O57" si="59">M57*N57</f>
        <v>18</v>
      </c>
      <c r="P57" s="24" t="str">
        <f t="shared" ref="P57" si="60">IF(O57=0,"N/A",IF(AND(O57&gt;=1,O57&lt;=4),"Bajo",IF(AND(O57&gt;=6,O57&lt;=9),"Medio",IF(AND(O57&gt;=10,O57&lt;=20),"Alto",IF(O57&gt;=24,"Muy Alto")))))</f>
        <v>Alto</v>
      </c>
      <c r="Q57" s="24">
        <v>25</v>
      </c>
      <c r="R57" s="24">
        <f t="shared" ref="R57" si="61">O57*Q57</f>
        <v>450</v>
      </c>
      <c r="S57" s="24" t="str">
        <f t="shared" ref="S57" si="62">IF(R57=0,"N/A",IF(AND(R57&gt;=1,R57&lt;=20),"IV",IF(AND(R57&gt;=40,R57&lt;=120),"III",IF(AND(R57&gt;=150,R57&lt;=500),"II",IF(R57&gt;=600,"I")))))</f>
        <v>II</v>
      </c>
      <c r="T57" s="26" t="str">
        <f t="shared" ref="T57" si="63">IF(S57="I","No aceptable",IF(S57="II","Aceptable con Control Especifico",IF(S57=0,"","Aceptable")))</f>
        <v>Aceptable con Control Especifico</v>
      </c>
      <c r="U57" s="24">
        <v>5</v>
      </c>
      <c r="V57" s="43" t="s">
        <v>116</v>
      </c>
      <c r="W57" s="24" t="s">
        <v>101</v>
      </c>
      <c r="X57" s="24" t="s">
        <v>101</v>
      </c>
      <c r="Y57" s="24" t="s">
        <v>101</v>
      </c>
      <c r="Z57" s="24" t="s">
        <v>286</v>
      </c>
      <c r="AA57" s="24" t="s">
        <v>294</v>
      </c>
      <c r="AB57" s="43" t="s">
        <v>61</v>
      </c>
      <c r="AC57" s="43" t="s">
        <v>83</v>
      </c>
      <c r="AD57" s="60" t="s">
        <v>365</v>
      </c>
      <c r="AE57" s="59"/>
      <c r="AF57" s="59"/>
    </row>
    <row r="58" spans="1:35" s="22" customFormat="1" ht="98.25" customHeight="1" x14ac:dyDescent="0.2">
      <c r="A58" s="24" t="s">
        <v>58</v>
      </c>
      <c r="B58" s="24" t="s">
        <v>193</v>
      </c>
      <c r="C58" s="24" t="s">
        <v>194</v>
      </c>
      <c r="D58" s="24" t="s">
        <v>55</v>
      </c>
      <c r="E58" s="43" t="s">
        <v>105</v>
      </c>
      <c r="F58" s="24" t="s">
        <v>235</v>
      </c>
      <c r="G58" s="24" t="s">
        <v>321</v>
      </c>
      <c r="H58" s="24" t="s">
        <v>211</v>
      </c>
      <c r="I58" s="24" t="s">
        <v>251</v>
      </c>
      <c r="J58" s="24" t="s">
        <v>101</v>
      </c>
      <c r="K58" s="24" t="s">
        <v>270</v>
      </c>
      <c r="L58" s="24" t="s">
        <v>273</v>
      </c>
      <c r="M58" s="24">
        <v>6</v>
      </c>
      <c r="N58" s="24">
        <v>3</v>
      </c>
      <c r="O58" s="24">
        <f t="shared" ref="O58:O59" si="64">M58*N58</f>
        <v>18</v>
      </c>
      <c r="P58" s="24" t="str">
        <f t="shared" ref="P58:P59" si="65">IF(O58=0,"N/A",IF(AND(O58&gt;=1,O58&lt;=4),"Bajo",IF(AND(O58&gt;=6,O58&lt;=9),"Medio",IF(AND(O58&gt;=10,O58&lt;=20),"Alto",IF(O58&gt;=24,"Muy Alto")))))</f>
        <v>Alto</v>
      </c>
      <c r="Q58" s="24">
        <v>25</v>
      </c>
      <c r="R58" s="24">
        <f t="shared" ref="R58:R59" si="66">O58*Q58</f>
        <v>450</v>
      </c>
      <c r="S58" s="24" t="str">
        <f t="shared" ref="S58:S59" si="67">IF(R58=0,"N/A",IF(AND(R58&gt;=1,R58&lt;=20),"IV",IF(AND(R58&gt;=40,R58&lt;=120),"III",IF(AND(R58&gt;=150,R58&lt;=500),"II",IF(R58&gt;=600,"I")))))</f>
        <v>II</v>
      </c>
      <c r="T58" s="26" t="str">
        <f t="shared" ref="T58:T59" si="68">IF(S58="I","No aceptable",IF(S58="II","Aceptable con Control Especifico",IF(S58=0,"","Aceptable")))</f>
        <v>Aceptable con Control Especifico</v>
      </c>
      <c r="U58" s="24">
        <v>5</v>
      </c>
      <c r="V58" s="43" t="s">
        <v>116</v>
      </c>
      <c r="W58" s="24" t="s">
        <v>101</v>
      </c>
      <c r="X58" s="24" t="s">
        <v>101</v>
      </c>
      <c r="Y58" s="24" t="s">
        <v>101</v>
      </c>
      <c r="Z58" s="24" t="s">
        <v>286</v>
      </c>
      <c r="AA58" s="24" t="s">
        <v>294</v>
      </c>
      <c r="AB58" s="43" t="s">
        <v>61</v>
      </c>
      <c r="AC58" s="43" t="s">
        <v>83</v>
      </c>
      <c r="AD58" s="60" t="s">
        <v>365</v>
      </c>
      <c r="AE58" s="59"/>
      <c r="AF58" s="59"/>
    </row>
    <row r="59" spans="1:35" s="22" customFormat="1" ht="98.25" customHeight="1" x14ac:dyDescent="0.2">
      <c r="A59" s="24" t="s">
        <v>58</v>
      </c>
      <c r="B59" s="24" t="s">
        <v>195</v>
      </c>
      <c r="C59" s="24" t="s">
        <v>194</v>
      </c>
      <c r="D59" s="24" t="s">
        <v>55</v>
      </c>
      <c r="E59" s="43" t="s">
        <v>105</v>
      </c>
      <c r="F59" s="24" t="s">
        <v>235</v>
      </c>
      <c r="G59" s="24" t="s">
        <v>321</v>
      </c>
      <c r="H59" s="24" t="s">
        <v>211</v>
      </c>
      <c r="I59" s="24" t="s">
        <v>251</v>
      </c>
      <c r="J59" s="24" t="s">
        <v>101</v>
      </c>
      <c r="K59" s="24" t="s">
        <v>270</v>
      </c>
      <c r="L59" s="24" t="s">
        <v>273</v>
      </c>
      <c r="M59" s="24">
        <v>6</v>
      </c>
      <c r="N59" s="24">
        <v>3</v>
      </c>
      <c r="O59" s="24">
        <f t="shared" si="64"/>
        <v>18</v>
      </c>
      <c r="P59" s="24" t="str">
        <f t="shared" si="65"/>
        <v>Alto</v>
      </c>
      <c r="Q59" s="24">
        <v>25</v>
      </c>
      <c r="R59" s="24">
        <f t="shared" si="66"/>
        <v>450</v>
      </c>
      <c r="S59" s="24" t="str">
        <f t="shared" si="67"/>
        <v>II</v>
      </c>
      <c r="T59" s="26" t="str">
        <f t="shared" si="68"/>
        <v>Aceptable con Control Especifico</v>
      </c>
      <c r="U59" s="24">
        <v>5</v>
      </c>
      <c r="V59" s="43" t="s">
        <v>116</v>
      </c>
      <c r="W59" s="24" t="s">
        <v>101</v>
      </c>
      <c r="X59" s="24" t="s">
        <v>101</v>
      </c>
      <c r="Y59" s="24" t="s">
        <v>101</v>
      </c>
      <c r="Z59" s="24" t="s">
        <v>286</v>
      </c>
      <c r="AA59" s="24" t="s">
        <v>294</v>
      </c>
      <c r="AB59" s="43" t="s">
        <v>61</v>
      </c>
      <c r="AC59" s="43" t="s">
        <v>83</v>
      </c>
      <c r="AD59" s="60" t="s">
        <v>365</v>
      </c>
      <c r="AE59" s="59"/>
      <c r="AF59" s="59"/>
    </row>
    <row r="60" spans="1:35" s="22" customFormat="1" ht="98.25" customHeight="1" x14ac:dyDescent="0.2">
      <c r="A60" s="24" t="s">
        <v>58</v>
      </c>
      <c r="B60" s="24" t="s">
        <v>193</v>
      </c>
      <c r="C60" s="24" t="s">
        <v>194</v>
      </c>
      <c r="D60" s="24" t="s">
        <v>55</v>
      </c>
      <c r="E60" s="43" t="s">
        <v>105</v>
      </c>
      <c r="F60" s="24" t="s">
        <v>235</v>
      </c>
      <c r="G60" s="31" t="s">
        <v>321</v>
      </c>
      <c r="H60" s="31" t="s">
        <v>212</v>
      </c>
      <c r="I60" s="24" t="s">
        <v>250</v>
      </c>
      <c r="J60" s="24" t="s">
        <v>101</v>
      </c>
      <c r="K60" s="24" t="s">
        <v>270</v>
      </c>
      <c r="L60" s="24" t="s">
        <v>273</v>
      </c>
      <c r="M60" s="24">
        <v>6</v>
      </c>
      <c r="N60" s="24">
        <v>3</v>
      </c>
      <c r="O60" s="24">
        <f>M60*N60</f>
        <v>18</v>
      </c>
      <c r="P60" s="24" t="str">
        <f>IF(O60=0,"N/A",IF(AND(O60&gt;=1,O60&lt;=4),"Bajo",IF(AND(O60&gt;=6,O60&lt;=9),"Medio",IF(AND(O60&gt;=10,O60&lt;=20),"Alto",IF(O60&gt;=24,"Muy Alto")))))</f>
        <v>Alto</v>
      </c>
      <c r="Q60" s="24">
        <v>25</v>
      </c>
      <c r="R60" s="24">
        <f t="shared" ref="R60" si="69">O60*Q60</f>
        <v>450</v>
      </c>
      <c r="S60" s="24" t="str">
        <f t="shared" ref="S60" si="70">IF(R60=0,"N/A",IF(AND(R60&gt;=1,R60&lt;=20),"IV",IF(AND(R60&gt;=40,R60&lt;=120),"III",IF(AND(R60&gt;=150,R60&lt;=500),"II",IF(R60&gt;=600,"I")))))</f>
        <v>II</v>
      </c>
      <c r="T60" s="26" t="str">
        <f>IF(S60="I","No aceptable",IF(S60="II","Aceptable con Control Especifico",IF(S60=0,"","Aceptable")))</f>
        <v>Aceptable con Control Especifico</v>
      </c>
      <c r="U60" s="24">
        <v>5</v>
      </c>
      <c r="V60" s="43" t="s">
        <v>116</v>
      </c>
      <c r="W60" s="24" t="s">
        <v>101</v>
      </c>
      <c r="X60" s="24" t="s">
        <v>101</v>
      </c>
      <c r="Y60" s="24" t="s">
        <v>101</v>
      </c>
      <c r="Z60" s="24" t="s">
        <v>286</v>
      </c>
      <c r="AA60" s="24" t="s">
        <v>294</v>
      </c>
      <c r="AB60" s="43" t="s">
        <v>61</v>
      </c>
      <c r="AC60" s="43" t="s">
        <v>83</v>
      </c>
      <c r="AD60" s="59"/>
      <c r="AE60" s="59"/>
      <c r="AF60" s="59"/>
    </row>
    <row r="61" spans="1:35" s="22" customFormat="1" ht="98.25" customHeight="1" x14ac:dyDescent="0.2">
      <c r="A61" s="24" t="s">
        <v>58</v>
      </c>
      <c r="B61" s="24" t="s">
        <v>195</v>
      </c>
      <c r="C61" s="24" t="s">
        <v>194</v>
      </c>
      <c r="D61" s="24" t="s">
        <v>55</v>
      </c>
      <c r="E61" s="43" t="s">
        <v>105</v>
      </c>
      <c r="F61" s="24" t="s">
        <v>235</v>
      </c>
      <c r="G61" s="31" t="s">
        <v>321</v>
      </c>
      <c r="H61" s="31" t="s">
        <v>212</v>
      </c>
      <c r="I61" s="24" t="s">
        <v>250</v>
      </c>
      <c r="J61" s="24" t="s">
        <v>101</v>
      </c>
      <c r="K61" s="24" t="s">
        <v>270</v>
      </c>
      <c r="L61" s="24" t="s">
        <v>273</v>
      </c>
      <c r="M61" s="24">
        <v>6</v>
      </c>
      <c r="N61" s="24">
        <v>3</v>
      </c>
      <c r="O61" s="24">
        <f t="shared" ref="O61" si="71">M61*N61</f>
        <v>18</v>
      </c>
      <c r="P61" s="24" t="str">
        <f t="shared" ref="P61" si="72">IF(O61=0,"N/A",IF(AND(O61&gt;=1,O61&lt;=4),"Bajo",IF(AND(O61&gt;=6,O61&lt;=9),"Medio",IF(AND(O61&gt;=10,O61&lt;=20),"Alto",IF(O61&gt;=24,"Muy Alto")))))</f>
        <v>Alto</v>
      </c>
      <c r="Q61" s="24">
        <v>25</v>
      </c>
      <c r="R61" s="24">
        <f t="shared" ref="R61" si="73">O61*Q61</f>
        <v>450</v>
      </c>
      <c r="S61" s="24" t="str">
        <f t="shared" ref="S61" si="74">IF(R61=0,"N/A",IF(AND(R61&gt;=1,R61&lt;=20),"IV",IF(AND(R61&gt;=40,R61&lt;=120),"III",IF(AND(R61&gt;=150,R61&lt;=500),"II",IF(R61&gt;=600,"I")))))</f>
        <v>II</v>
      </c>
      <c r="T61" s="26" t="str">
        <f t="shared" ref="T61" si="75">IF(S61="I","No aceptable",IF(S61="II","Aceptable con Control Especifico",IF(S61=0,"","Aceptable")))</f>
        <v>Aceptable con Control Especifico</v>
      </c>
      <c r="U61" s="24">
        <v>5</v>
      </c>
      <c r="V61" s="43" t="s">
        <v>116</v>
      </c>
      <c r="W61" s="24" t="s">
        <v>101</v>
      </c>
      <c r="X61" s="24" t="s">
        <v>101</v>
      </c>
      <c r="Y61" s="24" t="s">
        <v>101</v>
      </c>
      <c r="Z61" s="24" t="s">
        <v>286</v>
      </c>
      <c r="AA61" s="24" t="s">
        <v>294</v>
      </c>
      <c r="AB61" s="43" t="s">
        <v>61</v>
      </c>
      <c r="AC61" s="43" t="s">
        <v>83</v>
      </c>
      <c r="AD61" s="59"/>
      <c r="AE61" s="59"/>
      <c r="AF61" s="59"/>
    </row>
    <row r="62" spans="1:35" s="22" customFormat="1" ht="98.25" customHeight="1" x14ac:dyDescent="0.2">
      <c r="A62" s="24" t="s">
        <v>58</v>
      </c>
      <c r="B62" s="24" t="s">
        <v>193</v>
      </c>
      <c r="C62" s="24" t="s">
        <v>194</v>
      </c>
      <c r="D62" s="24" t="s">
        <v>55</v>
      </c>
      <c r="E62" s="43" t="s">
        <v>105</v>
      </c>
      <c r="F62" s="24" t="s">
        <v>235</v>
      </c>
      <c r="G62" s="24" t="s">
        <v>321</v>
      </c>
      <c r="H62" s="24" t="s">
        <v>213</v>
      </c>
      <c r="I62" s="24" t="s">
        <v>250</v>
      </c>
      <c r="J62" s="24" t="s">
        <v>101</v>
      </c>
      <c r="K62" s="24" t="s">
        <v>270</v>
      </c>
      <c r="L62" s="24" t="s">
        <v>273</v>
      </c>
      <c r="M62" s="24">
        <v>6</v>
      </c>
      <c r="N62" s="24">
        <v>3</v>
      </c>
      <c r="O62" s="24">
        <f t="shared" ref="O62" si="76">M62*N62</f>
        <v>18</v>
      </c>
      <c r="P62" s="24" t="str">
        <f t="shared" ref="P62" si="77">IF(O62=0,"N/A",IF(AND(O62&gt;=1,O62&lt;=4),"Bajo",IF(AND(O62&gt;=6,O62&lt;=9),"Medio",IF(AND(O62&gt;=10,O62&lt;=20),"Alto",IF(O62&gt;=24,"Muy Alto")))))</f>
        <v>Alto</v>
      </c>
      <c r="Q62" s="24">
        <v>25</v>
      </c>
      <c r="R62" s="24">
        <f t="shared" ref="R62" si="78">O62*Q62</f>
        <v>450</v>
      </c>
      <c r="S62" s="24" t="str">
        <f t="shared" ref="S62" si="79">IF(R62=0,"N/A",IF(AND(R62&gt;=1,R62&lt;=20),"IV",IF(AND(R62&gt;=40,R62&lt;=120),"III",IF(AND(R62&gt;=150,R62&lt;=500),"II",IF(R62&gt;=600,"I")))))</f>
        <v>II</v>
      </c>
      <c r="T62" s="26" t="str">
        <f t="shared" ref="T62" si="80">IF(S62="I","No aceptable",IF(S62="II","Aceptable con Control Especifico",IF(S62=0,"","Aceptable")))</f>
        <v>Aceptable con Control Especifico</v>
      </c>
      <c r="U62" s="24">
        <v>5</v>
      </c>
      <c r="V62" s="43" t="s">
        <v>116</v>
      </c>
      <c r="W62" s="24" t="s">
        <v>101</v>
      </c>
      <c r="X62" s="24" t="s">
        <v>101</v>
      </c>
      <c r="Y62" s="24" t="s">
        <v>101</v>
      </c>
      <c r="Z62" s="24" t="s">
        <v>286</v>
      </c>
      <c r="AA62" s="24" t="s">
        <v>294</v>
      </c>
      <c r="AB62" s="43" t="s">
        <v>61</v>
      </c>
      <c r="AC62" s="43" t="s">
        <v>83</v>
      </c>
      <c r="AD62" s="59"/>
      <c r="AE62" s="59"/>
      <c r="AF62" s="59"/>
    </row>
    <row r="63" spans="1:35" s="22" customFormat="1" ht="98.25" customHeight="1" x14ac:dyDescent="0.2">
      <c r="A63" s="24" t="s">
        <v>58</v>
      </c>
      <c r="B63" s="24" t="s">
        <v>195</v>
      </c>
      <c r="C63" s="24" t="s">
        <v>194</v>
      </c>
      <c r="D63" s="24" t="s">
        <v>55</v>
      </c>
      <c r="E63" s="43" t="s">
        <v>105</v>
      </c>
      <c r="F63" s="24" t="s">
        <v>235</v>
      </c>
      <c r="G63" s="24" t="s">
        <v>321</v>
      </c>
      <c r="H63" s="24" t="s">
        <v>213</v>
      </c>
      <c r="I63" s="24" t="s">
        <v>250</v>
      </c>
      <c r="J63" s="24" t="s">
        <v>101</v>
      </c>
      <c r="K63" s="24" t="s">
        <v>270</v>
      </c>
      <c r="L63" s="24" t="s">
        <v>273</v>
      </c>
      <c r="M63" s="24">
        <v>6</v>
      </c>
      <c r="N63" s="24">
        <v>3</v>
      </c>
      <c r="O63" s="24">
        <f t="shared" ref="O63" si="81">M63*N63</f>
        <v>18</v>
      </c>
      <c r="P63" s="24" t="str">
        <f t="shared" ref="P63" si="82">IF(O63=0,"N/A",IF(AND(O63&gt;=1,O63&lt;=4),"Bajo",IF(AND(O63&gt;=6,O63&lt;=9),"Medio",IF(AND(O63&gt;=10,O63&lt;=20),"Alto",IF(O63&gt;=24,"Muy Alto")))))</f>
        <v>Alto</v>
      </c>
      <c r="Q63" s="24">
        <v>25</v>
      </c>
      <c r="R63" s="24">
        <f t="shared" ref="R63" si="83">O63*Q63</f>
        <v>450</v>
      </c>
      <c r="S63" s="24" t="str">
        <f t="shared" ref="S63" si="84">IF(R63=0,"N/A",IF(AND(R63&gt;=1,R63&lt;=20),"IV",IF(AND(R63&gt;=40,R63&lt;=120),"III",IF(AND(R63&gt;=150,R63&lt;=500),"II",IF(R63&gt;=600,"I")))))</f>
        <v>II</v>
      </c>
      <c r="T63" s="26" t="str">
        <f t="shared" ref="T63:T64" si="85">IF(S63="I","No aceptable",IF(S63="II","Aceptable con Control Especifico",IF(S63=0,"","Aceptable")))</f>
        <v>Aceptable con Control Especifico</v>
      </c>
      <c r="U63" s="24">
        <v>5</v>
      </c>
      <c r="V63" s="43" t="s">
        <v>116</v>
      </c>
      <c r="W63" s="24" t="s">
        <v>101</v>
      </c>
      <c r="X63" s="24" t="s">
        <v>101</v>
      </c>
      <c r="Y63" s="24" t="s">
        <v>101</v>
      </c>
      <c r="Z63" s="24" t="s">
        <v>286</v>
      </c>
      <c r="AA63" s="24" t="s">
        <v>294</v>
      </c>
      <c r="AB63" s="43" t="s">
        <v>61</v>
      </c>
      <c r="AC63" s="43" t="s">
        <v>83</v>
      </c>
      <c r="AD63" s="59"/>
      <c r="AE63" s="59"/>
      <c r="AF63" s="59"/>
    </row>
    <row r="64" spans="1:35" s="22" customFormat="1" ht="98.25" customHeight="1" x14ac:dyDescent="0.2">
      <c r="A64" s="24" t="s">
        <v>58</v>
      </c>
      <c r="B64" s="24" t="s">
        <v>193</v>
      </c>
      <c r="C64" s="24" t="s">
        <v>194</v>
      </c>
      <c r="D64" s="24" t="s">
        <v>55</v>
      </c>
      <c r="E64" s="43" t="s">
        <v>105</v>
      </c>
      <c r="F64" s="24" t="s">
        <v>236</v>
      </c>
      <c r="G64" s="24" t="s">
        <v>321</v>
      </c>
      <c r="H64" s="31" t="s">
        <v>214</v>
      </c>
      <c r="I64" s="24" t="s">
        <v>250</v>
      </c>
      <c r="J64" s="24" t="s">
        <v>101</v>
      </c>
      <c r="K64" s="24" t="s">
        <v>270</v>
      </c>
      <c r="L64" s="24" t="s">
        <v>273</v>
      </c>
      <c r="M64" s="24">
        <v>6</v>
      </c>
      <c r="N64" s="24">
        <v>3</v>
      </c>
      <c r="O64" s="24">
        <f t="shared" ref="O64" si="86">M64*N64</f>
        <v>18</v>
      </c>
      <c r="P64" s="24" t="str">
        <f t="shared" ref="P64" si="87">IF(O64=0,"N/A",IF(AND(O64&gt;=1,O64&lt;=4),"Bajo",IF(AND(O64&gt;=6,O64&lt;=9),"Medio",IF(AND(O64&gt;=10,O64&lt;=20),"Alto",IF(O64&gt;=24,"Muy Alto")))))</f>
        <v>Alto</v>
      </c>
      <c r="Q64" s="24">
        <v>25</v>
      </c>
      <c r="R64" s="24">
        <f t="shared" ref="R64" si="88">O64*Q64</f>
        <v>450</v>
      </c>
      <c r="S64" s="24" t="str">
        <f t="shared" ref="S64" si="89">IF(R64=0,"N/A",IF(AND(R64&gt;=1,R64&lt;=20),"IV",IF(AND(R64&gt;=40,R64&lt;=120),"III",IF(AND(R64&gt;=150,R64&lt;=500),"II",IF(R64&gt;=600,"I")))))</f>
        <v>II</v>
      </c>
      <c r="T64" s="26" t="str">
        <f t="shared" si="85"/>
        <v>Aceptable con Control Especifico</v>
      </c>
      <c r="U64" s="24">
        <v>5</v>
      </c>
      <c r="V64" s="43" t="s">
        <v>116</v>
      </c>
      <c r="W64" s="24" t="s">
        <v>101</v>
      </c>
      <c r="X64" s="24" t="s">
        <v>101</v>
      </c>
      <c r="Y64" s="24" t="s">
        <v>101</v>
      </c>
      <c r="Z64" s="24" t="s">
        <v>286</v>
      </c>
      <c r="AA64" s="24" t="s">
        <v>294</v>
      </c>
      <c r="AB64" s="43" t="s">
        <v>61</v>
      </c>
      <c r="AC64" s="43" t="s">
        <v>83</v>
      </c>
      <c r="AD64" s="59"/>
      <c r="AE64" s="59"/>
      <c r="AF64" s="59"/>
    </row>
    <row r="65" spans="1:35" s="22" customFormat="1" ht="98.25" customHeight="1" x14ac:dyDescent="0.2">
      <c r="A65" s="24" t="s">
        <v>58</v>
      </c>
      <c r="B65" s="24" t="s">
        <v>195</v>
      </c>
      <c r="C65" s="24" t="s">
        <v>194</v>
      </c>
      <c r="D65" s="24" t="s">
        <v>55</v>
      </c>
      <c r="E65" s="43" t="s">
        <v>105</v>
      </c>
      <c r="F65" s="24" t="s">
        <v>236</v>
      </c>
      <c r="G65" s="24" t="s">
        <v>321</v>
      </c>
      <c r="H65" s="31" t="s">
        <v>214</v>
      </c>
      <c r="I65" s="24" t="s">
        <v>250</v>
      </c>
      <c r="J65" s="24" t="s">
        <v>101</v>
      </c>
      <c r="K65" s="24" t="s">
        <v>270</v>
      </c>
      <c r="L65" s="24" t="s">
        <v>273</v>
      </c>
      <c r="M65" s="24">
        <v>6</v>
      </c>
      <c r="N65" s="24">
        <v>3</v>
      </c>
      <c r="O65" s="24">
        <f t="shared" ref="O65:O68" si="90">M65*N65</f>
        <v>18</v>
      </c>
      <c r="P65" s="24" t="str">
        <f t="shared" ref="P65:P68" si="91">IF(O65=0,"N/A",IF(AND(O65&gt;=1,O65&lt;=4),"Bajo",IF(AND(O65&gt;=6,O65&lt;=9),"Medio",IF(AND(O65&gt;=10,O65&lt;=20),"Alto",IF(O65&gt;=24,"Muy Alto")))))</f>
        <v>Alto</v>
      </c>
      <c r="Q65" s="24">
        <v>25</v>
      </c>
      <c r="R65" s="24">
        <f t="shared" ref="R65:R68" si="92">O65*Q65</f>
        <v>450</v>
      </c>
      <c r="S65" s="24" t="str">
        <f t="shared" ref="S65:S68" si="93">IF(R65=0,"N/A",IF(AND(R65&gt;=1,R65&lt;=20),"IV",IF(AND(R65&gt;=40,R65&lt;=120),"III",IF(AND(R65&gt;=150,R65&lt;=500),"II",IF(R65&gt;=600,"I")))))</f>
        <v>II</v>
      </c>
      <c r="T65" s="26" t="str">
        <f t="shared" ref="T65:T68" si="94">IF(S65="I","No aceptable",IF(S65="II","Aceptable con Control Especifico",IF(S65=0,"","Aceptable")))</f>
        <v>Aceptable con Control Especifico</v>
      </c>
      <c r="U65" s="24">
        <v>5</v>
      </c>
      <c r="V65" s="43" t="s">
        <v>116</v>
      </c>
      <c r="W65" s="24" t="s">
        <v>101</v>
      </c>
      <c r="X65" s="24" t="s">
        <v>101</v>
      </c>
      <c r="Y65" s="24" t="s">
        <v>101</v>
      </c>
      <c r="Z65" s="24" t="s">
        <v>286</v>
      </c>
      <c r="AA65" s="24" t="s">
        <v>294</v>
      </c>
      <c r="AB65" s="43" t="s">
        <v>61</v>
      </c>
      <c r="AC65" s="43" t="s">
        <v>83</v>
      </c>
      <c r="AD65" s="59"/>
      <c r="AE65" s="59"/>
      <c r="AF65" s="59"/>
    </row>
    <row r="66" spans="1:35" s="22" customFormat="1" ht="98.25" customHeight="1" x14ac:dyDescent="0.2">
      <c r="A66" s="24" t="s">
        <v>58</v>
      </c>
      <c r="B66" s="24" t="s">
        <v>193</v>
      </c>
      <c r="C66" s="24" t="s">
        <v>194</v>
      </c>
      <c r="D66" s="24" t="s">
        <v>55</v>
      </c>
      <c r="E66" s="43" t="s">
        <v>105</v>
      </c>
      <c r="F66" s="24" t="s">
        <v>236</v>
      </c>
      <c r="G66" s="24" t="s">
        <v>321</v>
      </c>
      <c r="H66" s="24" t="s">
        <v>215</v>
      </c>
      <c r="I66" s="24" t="s">
        <v>250</v>
      </c>
      <c r="J66" s="24" t="s">
        <v>101</v>
      </c>
      <c r="K66" s="24" t="s">
        <v>270</v>
      </c>
      <c r="L66" s="24" t="s">
        <v>273</v>
      </c>
      <c r="M66" s="24">
        <v>6</v>
      </c>
      <c r="N66" s="24">
        <v>3</v>
      </c>
      <c r="O66" s="24">
        <f t="shared" si="90"/>
        <v>18</v>
      </c>
      <c r="P66" s="24" t="str">
        <f t="shared" si="91"/>
        <v>Alto</v>
      </c>
      <c r="Q66" s="24">
        <v>25</v>
      </c>
      <c r="R66" s="24">
        <f t="shared" si="92"/>
        <v>450</v>
      </c>
      <c r="S66" s="24" t="str">
        <f t="shared" si="93"/>
        <v>II</v>
      </c>
      <c r="T66" s="26" t="str">
        <f t="shared" si="94"/>
        <v>Aceptable con Control Especifico</v>
      </c>
      <c r="U66" s="24">
        <v>5</v>
      </c>
      <c r="V66" s="43" t="s">
        <v>116</v>
      </c>
      <c r="W66" s="24" t="s">
        <v>101</v>
      </c>
      <c r="X66" s="24" t="s">
        <v>101</v>
      </c>
      <c r="Y66" s="24" t="s">
        <v>101</v>
      </c>
      <c r="Z66" s="24" t="s">
        <v>286</v>
      </c>
      <c r="AA66" s="24" t="s">
        <v>294</v>
      </c>
      <c r="AB66" s="43" t="s">
        <v>61</v>
      </c>
      <c r="AC66" s="43" t="s">
        <v>83</v>
      </c>
      <c r="AD66" s="59"/>
      <c r="AE66" s="59"/>
      <c r="AF66" s="59"/>
    </row>
    <row r="67" spans="1:35" s="22" customFormat="1" ht="98.25" customHeight="1" x14ac:dyDescent="0.2">
      <c r="A67" s="24" t="s">
        <v>58</v>
      </c>
      <c r="B67" s="24" t="s">
        <v>195</v>
      </c>
      <c r="C67" s="24" t="s">
        <v>194</v>
      </c>
      <c r="D67" s="24" t="s">
        <v>55</v>
      </c>
      <c r="E67" s="43" t="s">
        <v>105</v>
      </c>
      <c r="F67" s="24" t="s">
        <v>236</v>
      </c>
      <c r="G67" s="24" t="s">
        <v>321</v>
      </c>
      <c r="H67" s="24" t="s">
        <v>215</v>
      </c>
      <c r="I67" s="24" t="s">
        <v>250</v>
      </c>
      <c r="J67" s="24" t="s">
        <v>101</v>
      </c>
      <c r="K67" s="24" t="s">
        <v>270</v>
      </c>
      <c r="L67" s="24" t="s">
        <v>273</v>
      </c>
      <c r="M67" s="24">
        <v>6</v>
      </c>
      <c r="N67" s="24">
        <v>3</v>
      </c>
      <c r="O67" s="24">
        <f t="shared" si="90"/>
        <v>18</v>
      </c>
      <c r="P67" s="24" t="str">
        <f t="shared" si="91"/>
        <v>Alto</v>
      </c>
      <c r="Q67" s="24">
        <v>25</v>
      </c>
      <c r="R67" s="24">
        <f t="shared" si="92"/>
        <v>450</v>
      </c>
      <c r="S67" s="24" t="str">
        <f t="shared" si="93"/>
        <v>II</v>
      </c>
      <c r="T67" s="26" t="str">
        <f t="shared" si="94"/>
        <v>Aceptable con Control Especifico</v>
      </c>
      <c r="U67" s="24">
        <v>5</v>
      </c>
      <c r="V67" s="43" t="s">
        <v>116</v>
      </c>
      <c r="W67" s="24" t="s">
        <v>101</v>
      </c>
      <c r="X67" s="24" t="s">
        <v>101</v>
      </c>
      <c r="Y67" s="24" t="s">
        <v>101</v>
      </c>
      <c r="Z67" s="24" t="s">
        <v>286</v>
      </c>
      <c r="AA67" s="24" t="s">
        <v>294</v>
      </c>
      <c r="AB67" s="43" t="s">
        <v>61</v>
      </c>
      <c r="AC67" s="43" t="s">
        <v>83</v>
      </c>
      <c r="AD67" s="59"/>
      <c r="AE67" s="59"/>
      <c r="AF67" s="59"/>
    </row>
    <row r="68" spans="1:35" s="22" customFormat="1" ht="98.25" customHeight="1" x14ac:dyDescent="0.2">
      <c r="A68" s="24" t="s">
        <v>58</v>
      </c>
      <c r="B68" s="24" t="s">
        <v>193</v>
      </c>
      <c r="C68" s="24" t="s">
        <v>51</v>
      </c>
      <c r="D68" s="24" t="s">
        <v>53</v>
      </c>
      <c r="E68" s="43" t="s">
        <v>105</v>
      </c>
      <c r="F68" s="24" t="s">
        <v>237</v>
      </c>
      <c r="G68" s="31" t="s">
        <v>324</v>
      </c>
      <c r="H68" s="24" t="s">
        <v>208</v>
      </c>
      <c r="I68" s="24" t="s">
        <v>64</v>
      </c>
      <c r="J68" s="24" t="s">
        <v>101</v>
      </c>
      <c r="K68" s="24" t="s">
        <v>264</v>
      </c>
      <c r="L68" s="24" t="s">
        <v>265</v>
      </c>
      <c r="M68" s="24">
        <v>2</v>
      </c>
      <c r="N68" s="24">
        <v>3</v>
      </c>
      <c r="O68" s="24">
        <f t="shared" si="90"/>
        <v>6</v>
      </c>
      <c r="P68" s="24" t="str">
        <f t="shared" si="91"/>
        <v>Medio</v>
      </c>
      <c r="Q68" s="24">
        <v>25</v>
      </c>
      <c r="R68" s="24">
        <f t="shared" si="92"/>
        <v>150</v>
      </c>
      <c r="S68" s="24" t="str">
        <f t="shared" si="93"/>
        <v>II</v>
      </c>
      <c r="T68" s="26" t="str">
        <f t="shared" si="94"/>
        <v>Aceptable con Control Especifico</v>
      </c>
      <c r="U68" s="24">
        <v>5</v>
      </c>
      <c r="V68" s="43" t="s">
        <v>125</v>
      </c>
      <c r="W68" s="24" t="s">
        <v>101</v>
      </c>
      <c r="X68" s="24" t="s">
        <v>101</v>
      </c>
      <c r="Y68" s="24" t="s">
        <v>101</v>
      </c>
      <c r="Z68" s="24" t="s">
        <v>277</v>
      </c>
      <c r="AA68" s="24" t="s">
        <v>341</v>
      </c>
      <c r="AB68" s="43" t="s">
        <v>61</v>
      </c>
      <c r="AC68" s="43" t="s">
        <v>336</v>
      </c>
      <c r="AD68" s="59"/>
      <c r="AE68" s="59"/>
      <c r="AF68" s="59"/>
    </row>
    <row r="69" spans="1:35" s="22" customFormat="1" ht="98.25" customHeight="1" x14ac:dyDescent="0.2">
      <c r="A69" s="24" t="s">
        <v>58</v>
      </c>
      <c r="B69" s="24" t="s">
        <v>195</v>
      </c>
      <c r="C69" s="24" t="s">
        <v>51</v>
      </c>
      <c r="D69" s="24" t="s">
        <v>53</v>
      </c>
      <c r="E69" s="43" t="s">
        <v>105</v>
      </c>
      <c r="F69" s="24" t="s">
        <v>237</v>
      </c>
      <c r="G69" s="31" t="s">
        <v>324</v>
      </c>
      <c r="H69" s="24" t="s">
        <v>208</v>
      </c>
      <c r="I69" s="24" t="s">
        <v>64</v>
      </c>
      <c r="J69" s="24" t="s">
        <v>101</v>
      </c>
      <c r="K69" s="24" t="s">
        <v>264</v>
      </c>
      <c r="L69" s="24" t="s">
        <v>265</v>
      </c>
      <c r="M69" s="24">
        <v>2</v>
      </c>
      <c r="N69" s="24">
        <v>3</v>
      </c>
      <c r="O69" s="24">
        <f t="shared" ref="O69:O71" si="95">M69*N69</f>
        <v>6</v>
      </c>
      <c r="P69" s="24" t="str">
        <f t="shared" ref="P69:P71" si="96">IF(O69=0,"N/A",IF(AND(O69&gt;=1,O69&lt;=4),"Bajo",IF(AND(O69&gt;=6,O69&lt;=9),"Medio",IF(AND(O69&gt;=10,O69&lt;=20),"Alto",IF(O69&gt;=24,"Muy Alto")))))</f>
        <v>Medio</v>
      </c>
      <c r="Q69" s="24">
        <v>25</v>
      </c>
      <c r="R69" s="24">
        <f t="shared" ref="R69:R71" si="97">O69*Q69</f>
        <v>150</v>
      </c>
      <c r="S69" s="24" t="str">
        <f t="shared" ref="S69:S71" si="98">IF(R69=0,"N/A",IF(AND(R69&gt;=1,R69&lt;=20),"IV",IF(AND(R69&gt;=40,R69&lt;=120),"III",IF(AND(R69&gt;=150,R69&lt;=500),"II",IF(R69&gt;=600,"I")))))</f>
        <v>II</v>
      </c>
      <c r="T69" s="26" t="str">
        <f t="shared" ref="T69:T71" si="99">IF(S69="I","No aceptable",IF(S69="II","Aceptable con Control Especifico",IF(S69=0,"","Aceptable")))</f>
        <v>Aceptable con Control Especifico</v>
      </c>
      <c r="U69" s="24">
        <v>5</v>
      </c>
      <c r="V69" s="43" t="s">
        <v>125</v>
      </c>
      <c r="W69" s="24" t="s">
        <v>101</v>
      </c>
      <c r="X69" s="24" t="s">
        <v>101</v>
      </c>
      <c r="Y69" s="24" t="s">
        <v>101</v>
      </c>
      <c r="Z69" s="24" t="s">
        <v>277</v>
      </c>
      <c r="AA69" s="24" t="s">
        <v>341</v>
      </c>
      <c r="AB69" s="43" t="s">
        <v>61</v>
      </c>
      <c r="AC69" s="43" t="s">
        <v>336</v>
      </c>
      <c r="AD69" s="59"/>
      <c r="AE69" s="59"/>
      <c r="AF69" s="59"/>
    </row>
    <row r="70" spans="1:35" s="22" customFormat="1" ht="98.25" customHeight="1" x14ac:dyDescent="0.2">
      <c r="A70" s="24" t="s">
        <v>58</v>
      </c>
      <c r="B70" s="24" t="s">
        <v>193</v>
      </c>
      <c r="C70" s="24" t="s">
        <v>51</v>
      </c>
      <c r="D70" s="24" t="s">
        <v>53</v>
      </c>
      <c r="E70" s="43" t="s">
        <v>105</v>
      </c>
      <c r="F70" s="24" t="s">
        <v>227</v>
      </c>
      <c r="G70" s="31" t="s">
        <v>324</v>
      </c>
      <c r="H70" s="24" t="s">
        <v>207</v>
      </c>
      <c r="I70" s="24" t="s">
        <v>64</v>
      </c>
      <c r="J70" s="24" t="s">
        <v>101</v>
      </c>
      <c r="K70" s="24" t="s">
        <v>264</v>
      </c>
      <c r="L70" s="24" t="s">
        <v>265</v>
      </c>
      <c r="M70" s="24">
        <v>2</v>
      </c>
      <c r="N70" s="24">
        <v>3</v>
      </c>
      <c r="O70" s="24">
        <f t="shared" si="95"/>
        <v>6</v>
      </c>
      <c r="P70" s="24" t="str">
        <f t="shared" si="96"/>
        <v>Medio</v>
      </c>
      <c r="Q70" s="24">
        <v>25</v>
      </c>
      <c r="R70" s="24">
        <f t="shared" si="97"/>
        <v>150</v>
      </c>
      <c r="S70" s="24" t="str">
        <f t="shared" si="98"/>
        <v>II</v>
      </c>
      <c r="T70" s="26" t="str">
        <f t="shared" si="99"/>
        <v>Aceptable con Control Especifico</v>
      </c>
      <c r="U70" s="24">
        <v>5</v>
      </c>
      <c r="V70" s="43" t="s">
        <v>125</v>
      </c>
      <c r="W70" s="24" t="s">
        <v>101</v>
      </c>
      <c r="X70" s="24" t="s">
        <v>101</v>
      </c>
      <c r="Y70" s="24" t="s">
        <v>101</v>
      </c>
      <c r="Z70" s="24" t="s">
        <v>277</v>
      </c>
      <c r="AA70" s="24" t="s">
        <v>341</v>
      </c>
      <c r="AB70" s="43" t="s">
        <v>61</v>
      </c>
      <c r="AC70" s="43" t="s">
        <v>336</v>
      </c>
      <c r="AD70" s="59"/>
      <c r="AE70" s="59"/>
      <c r="AF70" s="59"/>
      <c r="AI70" s="21"/>
    </row>
    <row r="71" spans="1:35" s="22" customFormat="1" ht="98.25" customHeight="1" x14ac:dyDescent="0.2">
      <c r="A71" s="24" t="s">
        <v>58</v>
      </c>
      <c r="B71" s="24" t="s">
        <v>195</v>
      </c>
      <c r="C71" s="24" t="s">
        <v>51</v>
      </c>
      <c r="D71" s="24" t="s">
        <v>53</v>
      </c>
      <c r="E71" s="43" t="s">
        <v>105</v>
      </c>
      <c r="F71" s="24" t="s">
        <v>227</v>
      </c>
      <c r="G71" s="31" t="s">
        <v>324</v>
      </c>
      <c r="H71" s="24" t="s">
        <v>207</v>
      </c>
      <c r="I71" s="24" t="s">
        <v>64</v>
      </c>
      <c r="J71" s="24" t="s">
        <v>101</v>
      </c>
      <c r="K71" s="24" t="s">
        <v>264</v>
      </c>
      <c r="L71" s="24" t="s">
        <v>265</v>
      </c>
      <c r="M71" s="24">
        <v>2</v>
      </c>
      <c r="N71" s="24">
        <v>3</v>
      </c>
      <c r="O71" s="24">
        <f t="shared" si="95"/>
        <v>6</v>
      </c>
      <c r="P71" s="24" t="str">
        <f t="shared" si="96"/>
        <v>Medio</v>
      </c>
      <c r="Q71" s="24">
        <v>25</v>
      </c>
      <c r="R71" s="24">
        <f t="shared" si="97"/>
        <v>150</v>
      </c>
      <c r="S71" s="24" t="str">
        <f t="shared" si="98"/>
        <v>II</v>
      </c>
      <c r="T71" s="26" t="str">
        <f t="shared" si="99"/>
        <v>Aceptable con Control Especifico</v>
      </c>
      <c r="U71" s="24">
        <v>5</v>
      </c>
      <c r="V71" s="43" t="s">
        <v>125</v>
      </c>
      <c r="W71" s="24" t="s">
        <v>101</v>
      </c>
      <c r="X71" s="24" t="s">
        <v>101</v>
      </c>
      <c r="Y71" s="24" t="s">
        <v>101</v>
      </c>
      <c r="Z71" s="24" t="s">
        <v>277</v>
      </c>
      <c r="AA71" s="24" t="s">
        <v>341</v>
      </c>
      <c r="AB71" s="43" t="s">
        <v>61</v>
      </c>
      <c r="AC71" s="43" t="s">
        <v>336</v>
      </c>
      <c r="AD71" s="59"/>
      <c r="AE71" s="59"/>
      <c r="AF71" s="59"/>
    </row>
    <row r="72" spans="1:35" s="22" customFormat="1" ht="98.25" customHeight="1" x14ac:dyDescent="0.2">
      <c r="A72" s="24" t="s">
        <v>58</v>
      </c>
      <c r="B72" s="24" t="s">
        <v>193</v>
      </c>
      <c r="C72" s="24" t="s">
        <v>51</v>
      </c>
      <c r="D72" s="24" t="s">
        <v>53</v>
      </c>
      <c r="E72" s="43" t="s">
        <v>105</v>
      </c>
      <c r="F72" s="24" t="s">
        <v>222</v>
      </c>
      <c r="G72" s="24" t="s">
        <v>10</v>
      </c>
      <c r="H72" s="24" t="s">
        <v>334</v>
      </c>
      <c r="I72" s="24" t="s">
        <v>63</v>
      </c>
      <c r="J72" s="24" t="s">
        <v>101</v>
      </c>
      <c r="K72" s="24" t="s">
        <v>272</v>
      </c>
      <c r="L72" s="24" t="s">
        <v>81</v>
      </c>
      <c r="M72" s="24">
        <v>2</v>
      </c>
      <c r="N72" s="31">
        <v>4</v>
      </c>
      <c r="O72" s="24">
        <f t="shared" ref="O72:O73" si="100">M72*N72</f>
        <v>8</v>
      </c>
      <c r="P72" s="24" t="str">
        <f t="shared" ref="P72:P73" si="101">IF(O72=0,"N/A",IF(AND(O72&gt;=1,O72&lt;=4),"Bajo",IF(AND(O72&gt;=6,O72&lt;=9),"Medio",IF(AND(O72&gt;=10,O72&lt;=20),"Alto",IF(O72&gt;=24,"Muy Alto")))))</f>
        <v>Medio</v>
      </c>
      <c r="Q72" s="24">
        <v>60</v>
      </c>
      <c r="R72" s="24">
        <f t="shared" ref="R72:R73" si="102">O72*Q72</f>
        <v>480</v>
      </c>
      <c r="S72" s="24" t="str">
        <f t="shared" ref="S72:S73" si="103">IF(R72=0,"N/A",IF(AND(R72&gt;=1,R72&lt;=20),"IV",IF(AND(R72&gt;=40,R72&lt;=120),"III",IF(AND(R72&gt;=150,R72&lt;=500),"II",IF(R72&gt;=600,"I")))))</f>
        <v>II</v>
      </c>
      <c r="T72" s="26" t="str">
        <f t="shared" ref="T72:T73" si="104">IF(S72="I","No aceptable",IF(S72="II","Aceptable con Control Especifico",IF(S72=0,"","Aceptable")))</f>
        <v>Aceptable con Control Especifico</v>
      </c>
      <c r="U72" s="24">
        <v>5</v>
      </c>
      <c r="V72" s="43" t="s">
        <v>131</v>
      </c>
      <c r="W72" s="24" t="s">
        <v>101</v>
      </c>
      <c r="X72" s="24" t="s">
        <v>101</v>
      </c>
      <c r="Y72" s="24" t="s">
        <v>101</v>
      </c>
      <c r="Z72" s="30" t="s">
        <v>110</v>
      </c>
      <c r="AA72" s="30" t="s">
        <v>108</v>
      </c>
      <c r="AB72" s="43" t="s">
        <v>61</v>
      </c>
      <c r="AC72" s="43" t="s">
        <v>87</v>
      </c>
      <c r="AD72" s="59"/>
      <c r="AE72" s="59"/>
      <c r="AF72" s="59"/>
    </row>
    <row r="73" spans="1:35" s="22" customFormat="1" ht="98.25" customHeight="1" x14ac:dyDescent="0.2">
      <c r="A73" s="24" t="s">
        <v>58</v>
      </c>
      <c r="B73" s="24" t="s">
        <v>195</v>
      </c>
      <c r="C73" s="24" t="s">
        <v>51</v>
      </c>
      <c r="D73" s="24" t="s">
        <v>53</v>
      </c>
      <c r="E73" s="43" t="s">
        <v>105</v>
      </c>
      <c r="F73" s="24" t="s">
        <v>222</v>
      </c>
      <c r="G73" s="24" t="s">
        <v>10</v>
      </c>
      <c r="H73" s="24" t="s">
        <v>334</v>
      </c>
      <c r="I73" s="24" t="s">
        <v>63</v>
      </c>
      <c r="J73" s="24" t="s">
        <v>101</v>
      </c>
      <c r="K73" s="24" t="s">
        <v>272</v>
      </c>
      <c r="L73" s="24" t="s">
        <v>81</v>
      </c>
      <c r="M73" s="24">
        <v>2</v>
      </c>
      <c r="N73" s="31">
        <v>4</v>
      </c>
      <c r="O73" s="24">
        <f t="shared" si="100"/>
        <v>8</v>
      </c>
      <c r="P73" s="24" t="str">
        <f t="shared" si="101"/>
        <v>Medio</v>
      </c>
      <c r="Q73" s="24">
        <v>60</v>
      </c>
      <c r="R73" s="24">
        <f t="shared" si="102"/>
        <v>480</v>
      </c>
      <c r="S73" s="24" t="str">
        <f t="shared" si="103"/>
        <v>II</v>
      </c>
      <c r="T73" s="26" t="str">
        <f t="shared" si="104"/>
        <v>Aceptable con Control Especifico</v>
      </c>
      <c r="U73" s="24">
        <v>5</v>
      </c>
      <c r="V73" s="43" t="s">
        <v>131</v>
      </c>
      <c r="W73" s="24" t="s">
        <v>101</v>
      </c>
      <c r="X73" s="24" t="s">
        <v>101</v>
      </c>
      <c r="Y73" s="24" t="s">
        <v>101</v>
      </c>
      <c r="Z73" s="30" t="s">
        <v>110</v>
      </c>
      <c r="AA73" s="30" t="s">
        <v>108</v>
      </c>
      <c r="AB73" s="43" t="s">
        <v>61</v>
      </c>
      <c r="AC73" s="43" t="s">
        <v>87</v>
      </c>
      <c r="AD73" s="59"/>
      <c r="AE73" s="59"/>
      <c r="AF73" s="59"/>
    </row>
    <row r="74" spans="1:35" s="22" customFormat="1" ht="98.25" customHeight="1" x14ac:dyDescent="0.2">
      <c r="A74" s="24" t="s">
        <v>58</v>
      </c>
      <c r="B74" s="24" t="s">
        <v>193</v>
      </c>
      <c r="C74" s="24" t="s">
        <v>51</v>
      </c>
      <c r="D74" s="24" t="s">
        <v>53</v>
      </c>
      <c r="E74" s="43" t="s">
        <v>105</v>
      </c>
      <c r="F74" s="24" t="s">
        <v>229</v>
      </c>
      <c r="G74" s="24" t="s">
        <v>9</v>
      </c>
      <c r="H74" s="24" t="s">
        <v>203</v>
      </c>
      <c r="I74" s="24" t="s">
        <v>102</v>
      </c>
      <c r="J74" s="24" t="s">
        <v>101</v>
      </c>
      <c r="K74" s="31" t="s">
        <v>101</v>
      </c>
      <c r="L74" s="24" t="s">
        <v>101</v>
      </c>
      <c r="M74" s="24">
        <v>2</v>
      </c>
      <c r="N74" s="24">
        <v>3</v>
      </c>
      <c r="O74" s="24">
        <f t="shared" ref="O74:O134" si="105">M74*N74</f>
        <v>6</v>
      </c>
      <c r="P74" s="24" t="str">
        <f t="shared" ref="P74:P134" si="106">IF(O74=0,"N/A",IF(AND(O74&gt;=1,O74&lt;=4),"Bajo",IF(AND(O74&gt;=6,O74&lt;=9),"Medio",IF(AND(O74&gt;=10,O74&lt;=20),"Alto",IF(O74&gt;=24,"Muy Alto")))))</f>
        <v>Medio</v>
      </c>
      <c r="Q74" s="24">
        <v>60</v>
      </c>
      <c r="R74" s="24">
        <f t="shared" ref="R74:R134" si="107">O74*Q74</f>
        <v>360</v>
      </c>
      <c r="S74" s="24" t="str">
        <f t="shared" ref="S74" si="108">IF(R74=0,"N/A",IF(AND(R74&gt;=1,R74&lt;=20),"IV",IF(AND(R74&gt;=40,R74&lt;=120),"III",IF(AND(R74&gt;=150,R74&lt;=500),"II",IF(R74&gt;=600,"I")))))</f>
        <v>II</v>
      </c>
      <c r="T74" s="26" t="str">
        <f t="shared" ref="T74" si="109">IF(S74="I","No aceptable",IF(S74="II","Aceptable con Control Especifico",IF(S74=0,"","Aceptable")))</f>
        <v>Aceptable con Control Especifico</v>
      </c>
      <c r="U74" s="24">
        <v>5</v>
      </c>
      <c r="V74" s="43" t="s">
        <v>149</v>
      </c>
      <c r="W74" s="24" t="s">
        <v>101</v>
      </c>
      <c r="X74" s="24" t="s">
        <v>101</v>
      </c>
      <c r="Y74" s="24" t="s">
        <v>101</v>
      </c>
      <c r="Z74" s="24" t="s">
        <v>101</v>
      </c>
      <c r="AA74" s="24" t="s">
        <v>103</v>
      </c>
      <c r="AB74" s="43" t="s">
        <v>61</v>
      </c>
      <c r="AC74" s="43" t="s">
        <v>90</v>
      </c>
      <c r="AD74" s="59"/>
      <c r="AE74" s="59"/>
      <c r="AF74" s="59"/>
    </row>
    <row r="75" spans="1:35" s="21" customFormat="1" ht="98.25" customHeight="1" x14ac:dyDescent="0.2">
      <c r="A75" s="24" t="s">
        <v>58</v>
      </c>
      <c r="B75" s="24" t="s">
        <v>195</v>
      </c>
      <c r="C75" s="24" t="s">
        <v>51</v>
      </c>
      <c r="D75" s="24" t="s">
        <v>53</v>
      </c>
      <c r="E75" s="43" t="s">
        <v>105</v>
      </c>
      <c r="F75" s="24" t="s">
        <v>230</v>
      </c>
      <c r="G75" s="24" t="s">
        <v>9</v>
      </c>
      <c r="H75" s="24" t="s">
        <v>203</v>
      </c>
      <c r="I75" s="24" t="s">
        <v>102</v>
      </c>
      <c r="J75" s="24" t="s">
        <v>101</v>
      </c>
      <c r="K75" s="31" t="s">
        <v>101</v>
      </c>
      <c r="L75" s="24" t="s">
        <v>101</v>
      </c>
      <c r="M75" s="24">
        <v>6</v>
      </c>
      <c r="N75" s="24">
        <v>3</v>
      </c>
      <c r="O75" s="24">
        <f t="shared" si="105"/>
        <v>18</v>
      </c>
      <c r="P75" s="24" t="str">
        <f t="shared" si="106"/>
        <v>Alto</v>
      </c>
      <c r="Q75" s="24">
        <v>25</v>
      </c>
      <c r="R75" s="24">
        <f t="shared" si="107"/>
        <v>450</v>
      </c>
      <c r="S75" s="24" t="str">
        <f t="shared" ref="S75:S135" si="110">IF(R75=0,"N/A",IF(AND(R75&gt;=1,R75&lt;=20),"IV",IF(AND(R75&gt;=40,R75&lt;=120),"III",IF(AND(R75&gt;=150,R75&lt;=500),"II",IF(R75&gt;=600,"I")))))</f>
        <v>II</v>
      </c>
      <c r="T75" s="26" t="str">
        <f t="shared" ref="T75:T135" si="111">IF(S75="I","No aceptable",IF(S75="II","Aceptable con Control Especifico",IF(S75=0,"","Aceptable")))</f>
        <v>Aceptable con Control Especifico</v>
      </c>
      <c r="U75" s="24">
        <v>5</v>
      </c>
      <c r="V75" s="43" t="s">
        <v>149</v>
      </c>
      <c r="W75" s="24" t="s">
        <v>101</v>
      </c>
      <c r="X75" s="24" t="s">
        <v>101</v>
      </c>
      <c r="Y75" s="24" t="s">
        <v>101</v>
      </c>
      <c r="Z75" s="24" t="s">
        <v>101</v>
      </c>
      <c r="AA75" s="24" t="s">
        <v>103</v>
      </c>
      <c r="AB75" s="43" t="s">
        <v>61</v>
      </c>
      <c r="AC75" s="43" t="s">
        <v>90</v>
      </c>
      <c r="AD75" s="60" t="s">
        <v>365</v>
      </c>
      <c r="AE75" s="59"/>
      <c r="AF75" s="59"/>
    </row>
    <row r="76" spans="1:35" s="21" customFormat="1" ht="98.25" customHeight="1" x14ac:dyDescent="0.2">
      <c r="A76" s="24" t="s">
        <v>58</v>
      </c>
      <c r="B76" s="24" t="s">
        <v>195</v>
      </c>
      <c r="C76" s="24" t="s">
        <v>51</v>
      </c>
      <c r="D76" s="24" t="s">
        <v>53</v>
      </c>
      <c r="E76" s="43" t="s">
        <v>105</v>
      </c>
      <c r="F76" s="24" t="s">
        <v>230</v>
      </c>
      <c r="G76" s="24" t="s">
        <v>9</v>
      </c>
      <c r="H76" s="24" t="s">
        <v>203</v>
      </c>
      <c r="I76" s="24" t="s">
        <v>102</v>
      </c>
      <c r="J76" s="24" t="s">
        <v>101</v>
      </c>
      <c r="K76" s="31" t="s">
        <v>101</v>
      </c>
      <c r="L76" s="24" t="s">
        <v>101</v>
      </c>
      <c r="M76" s="24">
        <v>6</v>
      </c>
      <c r="N76" s="24">
        <v>3</v>
      </c>
      <c r="O76" s="24">
        <f t="shared" si="105"/>
        <v>18</v>
      </c>
      <c r="P76" s="24" t="str">
        <f t="shared" si="106"/>
        <v>Alto</v>
      </c>
      <c r="Q76" s="24">
        <v>25</v>
      </c>
      <c r="R76" s="24">
        <f t="shared" si="107"/>
        <v>450</v>
      </c>
      <c r="S76" s="24" t="str">
        <f t="shared" si="110"/>
        <v>II</v>
      </c>
      <c r="T76" s="26" t="str">
        <f t="shared" si="111"/>
        <v>Aceptable con Control Especifico</v>
      </c>
      <c r="U76" s="24">
        <v>5</v>
      </c>
      <c r="V76" s="43" t="s">
        <v>149</v>
      </c>
      <c r="W76" s="24" t="s">
        <v>101</v>
      </c>
      <c r="X76" s="24" t="s">
        <v>101</v>
      </c>
      <c r="Y76" s="24" t="s">
        <v>101</v>
      </c>
      <c r="Z76" s="24" t="s">
        <v>101</v>
      </c>
      <c r="AA76" s="24" t="s">
        <v>103</v>
      </c>
      <c r="AB76" s="43" t="s">
        <v>61</v>
      </c>
      <c r="AC76" s="43" t="s">
        <v>90</v>
      </c>
      <c r="AD76" s="60" t="s">
        <v>365</v>
      </c>
      <c r="AE76" s="59"/>
      <c r="AF76" s="59"/>
    </row>
    <row r="77" spans="1:35" s="21" customFormat="1" ht="98.25" customHeight="1" x14ac:dyDescent="0.2">
      <c r="A77" s="24" t="s">
        <v>58</v>
      </c>
      <c r="B77" s="24" t="s">
        <v>195</v>
      </c>
      <c r="C77" s="24" t="s">
        <v>51</v>
      </c>
      <c r="D77" s="24" t="s">
        <v>53</v>
      </c>
      <c r="E77" s="43" t="s">
        <v>105</v>
      </c>
      <c r="F77" s="24" t="s">
        <v>238</v>
      </c>
      <c r="G77" s="24" t="s">
        <v>9</v>
      </c>
      <c r="H77" s="24" t="s">
        <v>204</v>
      </c>
      <c r="I77" s="24" t="s">
        <v>161</v>
      </c>
      <c r="J77" s="24" t="s">
        <v>101</v>
      </c>
      <c r="K77" s="24" t="s">
        <v>80</v>
      </c>
      <c r="L77" s="24" t="s">
        <v>95</v>
      </c>
      <c r="M77" s="24">
        <v>6</v>
      </c>
      <c r="N77" s="24">
        <v>3</v>
      </c>
      <c r="O77" s="24">
        <f t="shared" si="105"/>
        <v>18</v>
      </c>
      <c r="P77" s="24" t="str">
        <f t="shared" si="106"/>
        <v>Alto</v>
      </c>
      <c r="Q77" s="24">
        <v>25</v>
      </c>
      <c r="R77" s="24">
        <f t="shared" si="107"/>
        <v>450</v>
      </c>
      <c r="S77" s="24" t="str">
        <f t="shared" si="110"/>
        <v>II</v>
      </c>
      <c r="T77" s="26" t="str">
        <f t="shared" si="111"/>
        <v>Aceptable con Control Especifico</v>
      </c>
      <c r="U77" s="24">
        <v>5</v>
      </c>
      <c r="V77" s="43" t="s">
        <v>151</v>
      </c>
      <c r="W77" s="24" t="s">
        <v>101</v>
      </c>
      <c r="X77" s="24" t="s">
        <v>101</v>
      </c>
      <c r="Y77" s="24" t="s">
        <v>101</v>
      </c>
      <c r="Z77" s="24" t="s">
        <v>284</v>
      </c>
      <c r="AA77" s="43" t="s">
        <v>77</v>
      </c>
      <c r="AB77" s="43" t="s">
        <v>61</v>
      </c>
      <c r="AC77" s="43" t="s">
        <v>91</v>
      </c>
      <c r="AD77" s="60" t="s">
        <v>365</v>
      </c>
      <c r="AE77" s="59"/>
      <c r="AF77" s="59"/>
    </row>
    <row r="78" spans="1:35" s="21" customFormat="1" ht="98.25" customHeight="1" x14ac:dyDescent="0.2">
      <c r="A78" s="24" t="s">
        <v>58</v>
      </c>
      <c r="B78" s="24" t="s">
        <v>193</v>
      </c>
      <c r="C78" s="24" t="s">
        <v>51</v>
      </c>
      <c r="D78" s="24" t="s">
        <v>53</v>
      </c>
      <c r="E78" s="43" t="s">
        <v>105</v>
      </c>
      <c r="F78" s="24" t="s">
        <v>232</v>
      </c>
      <c r="G78" s="24" t="s">
        <v>9</v>
      </c>
      <c r="H78" s="24" t="s">
        <v>209</v>
      </c>
      <c r="I78" s="24" t="s">
        <v>256</v>
      </c>
      <c r="J78" s="24" t="s">
        <v>101</v>
      </c>
      <c r="K78" s="24" t="s">
        <v>82</v>
      </c>
      <c r="L78" s="24" t="s">
        <v>101</v>
      </c>
      <c r="M78" s="24">
        <v>2</v>
      </c>
      <c r="N78" s="24">
        <v>3</v>
      </c>
      <c r="O78" s="24">
        <f t="shared" si="105"/>
        <v>6</v>
      </c>
      <c r="P78" s="24" t="str">
        <f t="shared" si="106"/>
        <v>Medio</v>
      </c>
      <c r="Q78" s="24">
        <v>60</v>
      </c>
      <c r="R78" s="24">
        <f t="shared" si="107"/>
        <v>360</v>
      </c>
      <c r="S78" s="24" t="str">
        <f t="shared" si="110"/>
        <v>II</v>
      </c>
      <c r="T78" s="29" t="str">
        <f t="shared" si="111"/>
        <v>Aceptable con Control Especifico</v>
      </c>
      <c r="U78" s="24">
        <v>5</v>
      </c>
      <c r="V78" s="43" t="s">
        <v>152</v>
      </c>
      <c r="W78" s="24" t="s">
        <v>101</v>
      </c>
      <c r="X78" s="24" t="s">
        <v>101</v>
      </c>
      <c r="Y78" s="24" t="s">
        <v>101</v>
      </c>
      <c r="Z78" s="24" t="s">
        <v>295</v>
      </c>
      <c r="AA78" s="24" t="s">
        <v>290</v>
      </c>
      <c r="AB78" s="43" t="s">
        <v>61</v>
      </c>
      <c r="AC78" s="43" t="s">
        <v>104</v>
      </c>
      <c r="AD78" s="59"/>
      <c r="AE78" s="59"/>
      <c r="AF78" s="59"/>
    </row>
    <row r="79" spans="1:35" s="21" customFormat="1" ht="98.25" customHeight="1" x14ac:dyDescent="0.2">
      <c r="A79" s="24" t="s">
        <v>58</v>
      </c>
      <c r="B79" s="24" t="s">
        <v>195</v>
      </c>
      <c r="C79" s="24" t="s">
        <v>51</v>
      </c>
      <c r="D79" s="56" t="s">
        <v>53</v>
      </c>
      <c r="E79" s="43" t="s">
        <v>105</v>
      </c>
      <c r="F79" s="24" t="s">
        <v>232</v>
      </c>
      <c r="G79" s="24" t="s">
        <v>9</v>
      </c>
      <c r="H79" s="24" t="s">
        <v>209</v>
      </c>
      <c r="I79" s="24" t="s">
        <v>256</v>
      </c>
      <c r="J79" s="24" t="s">
        <v>101</v>
      </c>
      <c r="K79" s="24" t="s">
        <v>82</v>
      </c>
      <c r="L79" s="24" t="s">
        <v>101</v>
      </c>
      <c r="M79" s="24">
        <v>2</v>
      </c>
      <c r="N79" s="24">
        <v>3</v>
      </c>
      <c r="O79" s="24">
        <f t="shared" si="105"/>
        <v>6</v>
      </c>
      <c r="P79" s="24" t="str">
        <f t="shared" si="106"/>
        <v>Medio</v>
      </c>
      <c r="Q79" s="24">
        <v>60</v>
      </c>
      <c r="R79" s="24">
        <f t="shared" si="107"/>
        <v>360</v>
      </c>
      <c r="S79" s="24" t="str">
        <f t="shared" si="110"/>
        <v>II</v>
      </c>
      <c r="T79" s="29" t="str">
        <f t="shared" si="111"/>
        <v>Aceptable con Control Especifico</v>
      </c>
      <c r="U79" s="24">
        <v>5</v>
      </c>
      <c r="V79" s="43" t="s">
        <v>152</v>
      </c>
      <c r="W79" s="24" t="s">
        <v>101</v>
      </c>
      <c r="X79" s="24" t="s">
        <v>101</v>
      </c>
      <c r="Y79" s="24" t="s">
        <v>101</v>
      </c>
      <c r="Z79" s="24" t="s">
        <v>295</v>
      </c>
      <c r="AA79" s="24" t="s">
        <v>290</v>
      </c>
      <c r="AB79" s="43" t="s">
        <v>61</v>
      </c>
      <c r="AC79" s="43" t="s">
        <v>104</v>
      </c>
      <c r="AD79" s="59"/>
      <c r="AE79" s="59"/>
      <c r="AF79" s="59"/>
    </row>
    <row r="80" spans="1:35" s="21" customFormat="1" ht="98.25" customHeight="1" x14ac:dyDescent="0.2">
      <c r="A80" s="24" t="s">
        <v>58</v>
      </c>
      <c r="B80" s="24" t="s">
        <v>193</v>
      </c>
      <c r="C80" s="24" t="s">
        <v>51</v>
      </c>
      <c r="D80" s="24" t="s">
        <v>53</v>
      </c>
      <c r="E80" s="43" t="s">
        <v>105</v>
      </c>
      <c r="F80" s="24" t="s">
        <v>226</v>
      </c>
      <c r="G80" s="24" t="s">
        <v>321</v>
      </c>
      <c r="H80" s="24" t="s">
        <v>206</v>
      </c>
      <c r="I80" s="24" t="s">
        <v>251</v>
      </c>
      <c r="J80" s="24" t="s">
        <v>101</v>
      </c>
      <c r="K80" s="24" t="s">
        <v>270</v>
      </c>
      <c r="L80" s="24" t="s">
        <v>273</v>
      </c>
      <c r="M80" s="24">
        <v>6</v>
      </c>
      <c r="N80" s="24">
        <v>3</v>
      </c>
      <c r="O80" s="24">
        <f t="shared" si="105"/>
        <v>18</v>
      </c>
      <c r="P80" s="24" t="str">
        <f t="shared" si="106"/>
        <v>Alto</v>
      </c>
      <c r="Q80" s="24">
        <v>25</v>
      </c>
      <c r="R80" s="24">
        <f t="shared" si="107"/>
        <v>450</v>
      </c>
      <c r="S80" s="24" t="str">
        <f t="shared" si="110"/>
        <v>II</v>
      </c>
      <c r="T80" s="26" t="str">
        <f t="shared" si="111"/>
        <v>Aceptable con Control Especifico</v>
      </c>
      <c r="U80" s="24">
        <v>5</v>
      </c>
      <c r="V80" s="43" t="s">
        <v>116</v>
      </c>
      <c r="W80" s="24" t="s">
        <v>101</v>
      </c>
      <c r="X80" s="24" t="s">
        <v>101</v>
      </c>
      <c r="Y80" s="24" t="s">
        <v>101</v>
      </c>
      <c r="Z80" s="24" t="s">
        <v>286</v>
      </c>
      <c r="AA80" s="24" t="s">
        <v>294</v>
      </c>
      <c r="AB80" s="43" t="s">
        <v>61</v>
      </c>
      <c r="AC80" s="43" t="s">
        <v>83</v>
      </c>
      <c r="AD80" s="60" t="s">
        <v>365</v>
      </c>
      <c r="AE80" s="59"/>
      <c r="AF80" s="59"/>
    </row>
    <row r="81" spans="1:32" s="21" customFormat="1" ht="98.25" customHeight="1" x14ac:dyDescent="0.2">
      <c r="A81" s="24" t="s">
        <v>58</v>
      </c>
      <c r="B81" s="24" t="s">
        <v>195</v>
      </c>
      <c r="C81" s="24" t="s">
        <v>51</v>
      </c>
      <c r="D81" s="24" t="s">
        <v>53</v>
      </c>
      <c r="E81" s="43" t="s">
        <v>105</v>
      </c>
      <c r="F81" s="24" t="s">
        <v>226</v>
      </c>
      <c r="G81" s="24" t="s">
        <v>321</v>
      </c>
      <c r="H81" s="24" t="s">
        <v>206</v>
      </c>
      <c r="I81" s="24" t="s">
        <v>251</v>
      </c>
      <c r="J81" s="24" t="s">
        <v>101</v>
      </c>
      <c r="K81" s="24" t="s">
        <v>270</v>
      </c>
      <c r="L81" s="24" t="s">
        <v>273</v>
      </c>
      <c r="M81" s="24">
        <v>6</v>
      </c>
      <c r="N81" s="24">
        <v>3</v>
      </c>
      <c r="O81" s="24">
        <f t="shared" si="105"/>
        <v>18</v>
      </c>
      <c r="P81" s="24" t="str">
        <f t="shared" si="106"/>
        <v>Alto</v>
      </c>
      <c r="Q81" s="24">
        <v>25</v>
      </c>
      <c r="R81" s="24">
        <f t="shared" si="107"/>
        <v>450</v>
      </c>
      <c r="S81" s="24" t="str">
        <f t="shared" si="110"/>
        <v>II</v>
      </c>
      <c r="T81" s="26" t="str">
        <f t="shared" si="111"/>
        <v>Aceptable con Control Especifico</v>
      </c>
      <c r="U81" s="24">
        <v>5</v>
      </c>
      <c r="V81" s="43" t="s">
        <v>116</v>
      </c>
      <c r="W81" s="24" t="s">
        <v>101</v>
      </c>
      <c r="X81" s="24" t="s">
        <v>101</v>
      </c>
      <c r="Y81" s="24" t="s">
        <v>101</v>
      </c>
      <c r="Z81" s="24" t="s">
        <v>286</v>
      </c>
      <c r="AA81" s="24" t="s">
        <v>294</v>
      </c>
      <c r="AB81" s="43" t="s">
        <v>61</v>
      </c>
      <c r="AC81" s="43" t="s">
        <v>83</v>
      </c>
      <c r="AD81" s="60" t="s">
        <v>365</v>
      </c>
      <c r="AE81" s="59"/>
      <c r="AF81" s="59"/>
    </row>
    <row r="82" spans="1:32" s="21" customFormat="1" ht="98.25" customHeight="1" x14ac:dyDescent="0.2">
      <c r="A82" s="24" t="s">
        <v>58</v>
      </c>
      <c r="B82" s="24" t="s">
        <v>193</v>
      </c>
      <c r="C82" s="24" t="s">
        <v>51</v>
      </c>
      <c r="D82" s="24" t="s">
        <v>53</v>
      </c>
      <c r="E82" s="43" t="s">
        <v>105</v>
      </c>
      <c r="F82" s="24" t="s">
        <v>235</v>
      </c>
      <c r="G82" s="24" t="s">
        <v>321</v>
      </c>
      <c r="H82" s="24" t="s">
        <v>211</v>
      </c>
      <c r="I82" s="24" t="s">
        <v>250</v>
      </c>
      <c r="J82" s="24" t="s">
        <v>101</v>
      </c>
      <c r="K82" s="24" t="s">
        <v>270</v>
      </c>
      <c r="L82" s="24" t="s">
        <v>273</v>
      </c>
      <c r="M82" s="24">
        <v>6</v>
      </c>
      <c r="N82" s="24">
        <v>3</v>
      </c>
      <c r="O82" s="24">
        <f t="shared" si="105"/>
        <v>18</v>
      </c>
      <c r="P82" s="24" t="str">
        <f t="shared" si="106"/>
        <v>Alto</v>
      </c>
      <c r="Q82" s="24">
        <v>25</v>
      </c>
      <c r="R82" s="24">
        <f t="shared" si="107"/>
        <v>450</v>
      </c>
      <c r="S82" s="24" t="str">
        <f t="shared" si="110"/>
        <v>II</v>
      </c>
      <c r="T82" s="26" t="str">
        <f t="shared" si="111"/>
        <v>Aceptable con Control Especifico</v>
      </c>
      <c r="U82" s="24">
        <v>5</v>
      </c>
      <c r="V82" s="43" t="s">
        <v>116</v>
      </c>
      <c r="W82" s="24" t="s">
        <v>101</v>
      </c>
      <c r="X82" s="24" t="s">
        <v>101</v>
      </c>
      <c r="Y82" s="24" t="s">
        <v>101</v>
      </c>
      <c r="Z82" s="24" t="s">
        <v>286</v>
      </c>
      <c r="AA82" s="24" t="s">
        <v>296</v>
      </c>
      <c r="AB82" s="43" t="s">
        <v>61</v>
      </c>
      <c r="AC82" s="43" t="s">
        <v>83</v>
      </c>
      <c r="AD82" s="60" t="s">
        <v>365</v>
      </c>
      <c r="AE82" s="59"/>
      <c r="AF82" s="59"/>
    </row>
    <row r="83" spans="1:32" s="21" customFormat="1" ht="98.25" customHeight="1" x14ac:dyDescent="0.2">
      <c r="A83" s="24" t="s">
        <v>58</v>
      </c>
      <c r="B83" s="24" t="s">
        <v>195</v>
      </c>
      <c r="C83" s="24" t="s">
        <v>51</v>
      </c>
      <c r="D83" s="24" t="s">
        <v>53</v>
      </c>
      <c r="E83" s="43" t="s">
        <v>105</v>
      </c>
      <c r="F83" s="24" t="s">
        <v>235</v>
      </c>
      <c r="G83" s="24" t="s">
        <v>321</v>
      </c>
      <c r="H83" s="24" t="s">
        <v>211</v>
      </c>
      <c r="I83" s="24" t="s">
        <v>250</v>
      </c>
      <c r="J83" s="24" t="s">
        <v>101</v>
      </c>
      <c r="K83" s="24" t="s">
        <v>270</v>
      </c>
      <c r="L83" s="24" t="s">
        <v>273</v>
      </c>
      <c r="M83" s="24">
        <v>6</v>
      </c>
      <c r="N83" s="24">
        <v>3</v>
      </c>
      <c r="O83" s="24">
        <f t="shared" si="105"/>
        <v>18</v>
      </c>
      <c r="P83" s="24" t="str">
        <f t="shared" si="106"/>
        <v>Alto</v>
      </c>
      <c r="Q83" s="24">
        <v>25</v>
      </c>
      <c r="R83" s="24">
        <f t="shared" si="107"/>
        <v>450</v>
      </c>
      <c r="S83" s="24" t="str">
        <f t="shared" si="110"/>
        <v>II</v>
      </c>
      <c r="T83" s="26" t="str">
        <f t="shared" si="111"/>
        <v>Aceptable con Control Especifico</v>
      </c>
      <c r="U83" s="24">
        <v>5</v>
      </c>
      <c r="V83" s="43" t="s">
        <v>116</v>
      </c>
      <c r="W83" s="24" t="s">
        <v>101</v>
      </c>
      <c r="X83" s="24" t="s">
        <v>101</v>
      </c>
      <c r="Y83" s="24" t="s">
        <v>101</v>
      </c>
      <c r="Z83" s="24" t="s">
        <v>286</v>
      </c>
      <c r="AA83" s="24" t="s">
        <v>296</v>
      </c>
      <c r="AB83" s="43" t="s">
        <v>61</v>
      </c>
      <c r="AC83" s="43" t="s">
        <v>83</v>
      </c>
      <c r="AD83" s="60" t="s">
        <v>365</v>
      </c>
      <c r="AE83" s="59"/>
      <c r="AF83" s="59"/>
    </row>
    <row r="84" spans="1:32" s="21" customFormat="1" ht="98.25" customHeight="1" x14ac:dyDescent="0.2">
      <c r="A84" s="24" t="s">
        <v>58</v>
      </c>
      <c r="B84" s="24" t="s">
        <v>193</v>
      </c>
      <c r="C84" s="24" t="s">
        <v>51</v>
      </c>
      <c r="D84" s="24" t="s">
        <v>53</v>
      </c>
      <c r="E84" s="43" t="s">
        <v>105</v>
      </c>
      <c r="F84" s="24" t="s">
        <v>235</v>
      </c>
      <c r="G84" s="24" t="s">
        <v>321</v>
      </c>
      <c r="H84" s="24" t="s">
        <v>212</v>
      </c>
      <c r="I84" s="24" t="s">
        <v>250</v>
      </c>
      <c r="J84" s="24" t="s">
        <v>101</v>
      </c>
      <c r="K84" s="24" t="s">
        <v>270</v>
      </c>
      <c r="L84" s="24" t="s">
        <v>273</v>
      </c>
      <c r="M84" s="24">
        <v>6</v>
      </c>
      <c r="N84" s="24">
        <v>3</v>
      </c>
      <c r="O84" s="24">
        <f t="shared" si="105"/>
        <v>18</v>
      </c>
      <c r="P84" s="24" t="str">
        <f t="shared" si="106"/>
        <v>Alto</v>
      </c>
      <c r="Q84" s="24">
        <v>25</v>
      </c>
      <c r="R84" s="24">
        <f t="shared" si="107"/>
        <v>450</v>
      </c>
      <c r="S84" s="24" t="str">
        <f t="shared" si="110"/>
        <v>II</v>
      </c>
      <c r="T84" s="26" t="str">
        <f t="shared" si="111"/>
        <v>Aceptable con Control Especifico</v>
      </c>
      <c r="U84" s="24">
        <v>5</v>
      </c>
      <c r="V84" s="43" t="s">
        <v>116</v>
      </c>
      <c r="W84" s="24" t="s">
        <v>101</v>
      </c>
      <c r="X84" s="24" t="s">
        <v>101</v>
      </c>
      <c r="Y84" s="24" t="s">
        <v>101</v>
      </c>
      <c r="Z84" s="24" t="s">
        <v>286</v>
      </c>
      <c r="AA84" s="24" t="s">
        <v>296</v>
      </c>
      <c r="AB84" s="43" t="s">
        <v>61</v>
      </c>
      <c r="AC84" s="43" t="s">
        <v>83</v>
      </c>
      <c r="AD84" s="60" t="s">
        <v>365</v>
      </c>
      <c r="AE84" s="59"/>
      <c r="AF84" s="59"/>
    </row>
    <row r="85" spans="1:32" s="21" customFormat="1" ht="98.25" customHeight="1" x14ac:dyDescent="0.2">
      <c r="A85" s="24" t="s">
        <v>58</v>
      </c>
      <c r="B85" s="24" t="s">
        <v>195</v>
      </c>
      <c r="C85" s="24" t="s">
        <v>51</v>
      </c>
      <c r="D85" s="24" t="s">
        <v>53</v>
      </c>
      <c r="E85" s="43" t="s">
        <v>105</v>
      </c>
      <c r="F85" s="24" t="s">
        <v>235</v>
      </c>
      <c r="G85" s="24" t="s">
        <v>321</v>
      </c>
      <c r="H85" s="24" t="s">
        <v>212</v>
      </c>
      <c r="I85" s="24" t="s">
        <v>250</v>
      </c>
      <c r="J85" s="24" t="s">
        <v>101</v>
      </c>
      <c r="K85" s="24" t="s">
        <v>270</v>
      </c>
      <c r="L85" s="24" t="s">
        <v>273</v>
      </c>
      <c r="M85" s="24">
        <v>6</v>
      </c>
      <c r="N85" s="24">
        <v>3</v>
      </c>
      <c r="O85" s="24">
        <f t="shared" si="105"/>
        <v>18</v>
      </c>
      <c r="P85" s="24" t="str">
        <f t="shared" si="106"/>
        <v>Alto</v>
      </c>
      <c r="Q85" s="24">
        <v>25</v>
      </c>
      <c r="R85" s="24">
        <f t="shared" si="107"/>
        <v>450</v>
      </c>
      <c r="S85" s="24" t="str">
        <f t="shared" si="110"/>
        <v>II</v>
      </c>
      <c r="T85" s="26" t="str">
        <f t="shared" si="111"/>
        <v>Aceptable con Control Especifico</v>
      </c>
      <c r="U85" s="24">
        <v>5</v>
      </c>
      <c r="V85" s="43" t="s">
        <v>116</v>
      </c>
      <c r="W85" s="24" t="s">
        <v>101</v>
      </c>
      <c r="X85" s="24" t="s">
        <v>101</v>
      </c>
      <c r="Y85" s="24" t="s">
        <v>101</v>
      </c>
      <c r="Z85" s="24" t="s">
        <v>286</v>
      </c>
      <c r="AA85" s="24" t="s">
        <v>296</v>
      </c>
      <c r="AB85" s="43" t="s">
        <v>61</v>
      </c>
      <c r="AC85" s="43" t="s">
        <v>83</v>
      </c>
      <c r="AD85" s="60" t="s">
        <v>365</v>
      </c>
      <c r="AE85" s="59"/>
      <c r="AF85" s="59"/>
    </row>
    <row r="86" spans="1:32" s="21" customFormat="1" ht="98.25" customHeight="1" x14ac:dyDescent="0.2">
      <c r="A86" s="24" t="s">
        <v>58</v>
      </c>
      <c r="B86" s="24" t="s">
        <v>193</v>
      </c>
      <c r="C86" s="24" t="s">
        <v>51</v>
      </c>
      <c r="D86" s="24" t="s">
        <v>53</v>
      </c>
      <c r="E86" s="43" t="s">
        <v>105</v>
      </c>
      <c r="F86" s="24" t="s">
        <v>235</v>
      </c>
      <c r="G86" s="24" t="s">
        <v>321</v>
      </c>
      <c r="H86" s="24" t="s">
        <v>213</v>
      </c>
      <c r="I86" s="24" t="s">
        <v>250</v>
      </c>
      <c r="J86" s="24" t="s">
        <v>101</v>
      </c>
      <c r="K86" s="24" t="s">
        <v>270</v>
      </c>
      <c r="L86" s="24" t="s">
        <v>273</v>
      </c>
      <c r="M86" s="24">
        <v>6</v>
      </c>
      <c r="N86" s="24">
        <v>3</v>
      </c>
      <c r="O86" s="24">
        <f t="shared" si="105"/>
        <v>18</v>
      </c>
      <c r="P86" s="24" t="str">
        <f t="shared" si="106"/>
        <v>Alto</v>
      </c>
      <c r="Q86" s="24">
        <v>25</v>
      </c>
      <c r="R86" s="24">
        <f t="shared" si="107"/>
        <v>450</v>
      </c>
      <c r="S86" s="24" t="str">
        <f t="shared" si="110"/>
        <v>II</v>
      </c>
      <c r="T86" s="26" t="str">
        <f t="shared" si="111"/>
        <v>Aceptable con Control Especifico</v>
      </c>
      <c r="U86" s="24">
        <v>5</v>
      </c>
      <c r="V86" s="43" t="s">
        <v>116</v>
      </c>
      <c r="W86" s="24" t="s">
        <v>101</v>
      </c>
      <c r="X86" s="24" t="s">
        <v>101</v>
      </c>
      <c r="Y86" s="24" t="s">
        <v>101</v>
      </c>
      <c r="Z86" s="24" t="s">
        <v>286</v>
      </c>
      <c r="AA86" s="24" t="s">
        <v>296</v>
      </c>
      <c r="AB86" s="43" t="s">
        <v>61</v>
      </c>
      <c r="AC86" s="43" t="s">
        <v>83</v>
      </c>
      <c r="AD86" s="60" t="s">
        <v>365</v>
      </c>
      <c r="AE86" s="59"/>
      <c r="AF86" s="59"/>
    </row>
    <row r="87" spans="1:32" s="21" customFormat="1" ht="98.25" customHeight="1" x14ac:dyDescent="0.2">
      <c r="A87" s="24" t="s">
        <v>58</v>
      </c>
      <c r="B87" s="24" t="s">
        <v>195</v>
      </c>
      <c r="C87" s="24" t="s">
        <v>51</v>
      </c>
      <c r="D87" s="24" t="s">
        <v>53</v>
      </c>
      <c r="E87" s="43" t="s">
        <v>105</v>
      </c>
      <c r="F87" s="24" t="s">
        <v>235</v>
      </c>
      <c r="G87" s="24" t="s">
        <v>321</v>
      </c>
      <c r="H87" s="24" t="s">
        <v>213</v>
      </c>
      <c r="I87" s="24" t="s">
        <v>250</v>
      </c>
      <c r="J87" s="24" t="s">
        <v>101</v>
      </c>
      <c r="K87" s="24" t="s">
        <v>270</v>
      </c>
      <c r="L87" s="24" t="s">
        <v>273</v>
      </c>
      <c r="M87" s="24">
        <v>6</v>
      </c>
      <c r="N87" s="24">
        <v>3</v>
      </c>
      <c r="O87" s="24">
        <f t="shared" si="105"/>
        <v>18</v>
      </c>
      <c r="P87" s="24" t="str">
        <f t="shared" si="106"/>
        <v>Alto</v>
      </c>
      <c r="Q87" s="24">
        <v>25</v>
      </c>
      <c r="R87" s="24">
        <f t="shared" si="107"/>
        <v>450</v>
      </c>
      <c r="S87" s="24" t="str">
        <f t="shared" si="110"/>
        <v>II</v>
      </c>
      <c r="T87" s="26" t="str">
        <f t="shared" si="111"/>
        <v>Aceptable con Control Especifico</v>
      </c>
      <c r="U87" s="24">
        <v>5</v>
      </c>
      <c r="V87" s="43" t="s">
        <v>116</v>
      </c>
      <c r="W87" s="24" t="s">
        <v>101</v>
      </c>
      <c r="X87" s="24" t="s">
        <v>101</v>
      </c>
      <c r="Y87" s="24" t="s">
        <v>101</v>
      </c>
      <c r="Z87" s="24" t="s">
        <v>286</v>
      </c>
      <c r="AA87" s="24" t="s">
        <v>296</v>
      </c>
      <c r="AB87" s="43" t="s">
        <v>61</v>
      </c>
      <c r="AC87" s="43" t="s">
        <v>83</v>
      </c>
      <c r="AD87" s="60" t="s">
        <v>365</v>
      </c>
      <c r="AE87" s="59"/>
      <c r="AF87" s="59"/>
    </row>
    <row r="88" spans="1:32" s="21" customFormat="1" ht="98.25" customHeight="1" x14ac:dyDescent="0.2">
      <c r="A88" s="24" t="s">
        <v>58</v>
      </c>
      <c r="B88" s="24" t="s">
        <v>193</v>
      </c>
      <c r="C88" s="24" t="s">
        <v>51</v>
      </c>
      <c r="D88" s="24" t="s">
        <v>53</v>
      </c>
      <c r="E88" s="43" t="s">
        <v>105</v>
      </c>
      <c r="F88" s="24" t="s">
        <v>235</v>
      </c>
      <c r="G88" s="24" t="s">
        <v>321</v>
      </c>
      <c r="H88" s="24" t="s">
        <v>214</v>
      </c>
      <c r="I88" s="24" t="s">
        <v>259</v>
      </c>
      <c r="J88" s="24" t="s">
        <v>101</v>
      </c>
      <c r="K88" s="24" t="s">
        <v>270</v>
      </c>
      <c r="L88" s="24" t="s">
        <v>273</v>
      </c>
      <c r="M88" s="24">
        <v>6</v>
      </c>
      <c r="N88" s="24">
        <v>3</v>
      </c>
      <c r="O88" s="24">
        <f t="shared" si="105"/>
        <v>18</v>
      </c>
      <c r="P88" s="24" t="str">
        <f t="shared" si="106"/>
        <v>Alto</v>
      </c>
      <c r="Q88" s="24">
        <v>25</v>
      </c>
      <c r="R88" s="24">
        <f t="shared" si="107"/>
        <v>450</v>
      </c>
      <c r="S88" s="24" t="str">
        <f t="shared" si="110"/>
        <v>II</v>
      </c>
      <c r="T88" s="26" t="str">
        <f t="shared" si="111"/>
        <v>Aceptable con Control Especifico</v>
      </c>
      <c r="U88" s="24">
        <v>5</v>
      </c>
      <c r="V88" s="43" t="s">
        <v>116</v>
      </c>
      <c r="W88" s="24" t="s">
        <v>101</v>
      </c>
      <c r="X88" s="24" t="s">
        <v>101</v>
      </c>
      <c r="Y88" s="24" t="s">
        <v>101</v>
      </c>
      <c r="Z88" s="24" t="s">
        <v>286</v>
      </c>
      <c r="AA88" s="24" t="s">
        <v>294</v>
      </c>
      <c r="AB88" s="43" t="s">
        <v>61</v>
      </c>
      <c r="AC88" s="43" t="s">
        <v>83</v>
      </c>
      <c r="AD88" s="60" t="s">
        <v>365</v>
      </c>
      <c r="AE88" s="59"/>
      <c r="AF88" s="59"/>
    </row>
    <row r="89" spans="1:32" s="21" customFormat="1" ht="98.25" customHeight="1" x14ac:dyDescent="0.2">
      <c r="A89" s="24" t="s">
        <v>58</v>
      </c>
      <c r="B89" s="24" t="s">
        <v>195</v>
      </c>
      <c r="C89" s="24" t="s">
        <v>51</v>
      </c>
      <c r="D89" s="24" t="s">
        <v>53</v>
      </c>
      <c r="E89" s="43" t="s">
        <v>105</v>
      </c>
      <c r="F89" s="24" t="s">
        <v>235</v>
      </c>
      <c r="G89" s="24" t="s">
        <v>321</v>
      </c>
      <c r="H89" s="24" t="s">
        <v>214</v>
      </c>
      <c r="I89" s="24" t="s">
        <v>259</v>
      </c>
      <c r="J89" s="24" t="s">
        <v>101</v>
      </c>
      <c r="K89" s="24" t="s">
        <v>270</v>
      </c>
      <c r="L89" s="24" t="s">
        <v>273</v>
      </c>
      <c r="M89" s="24">
        <v>6</v>
      </c>
      <c r="N89" s="24">
        <v>3</v>
      </c>
      <c r="O89" s="24">
        <f t="shared" si="105"/>
        <v>18</v>
      </c>
      <c r="P89" s="24" t="str">
        <f t="shared" si="106"/>
        <v>Alto</v>
      </c>
      <c r="Q89" s="24">
        <v>25</v>
      </c>
      <c r="R89" s="24">
        <f t="shared" si="107"/>
        <v>450</v>
      </c>
      <c r="S89" s="24" t="str">
        <f t="shared" si="110"/>
        <v>II</v>
      </c>
      <c r="T89" s="26" t="str">
        <f t="shared" si="111"/>
        <v>Aceptable con Control Especifico</v>
      </c>
      <c r="U89" s="24">
        <v>5</v>
      </c>
      <c r="V89" s="43" t="s">
        <v>116</v>
      </c>
      <c r="W89" s="24" t="s">
        <v>101</v>
      </c>
      <c r="X89" s="24" t="s">
        <v>101</v>
      </c>
      <c r="Y89" s="24" t="s">
        <v>101</v>
      </c>
      <c r="Z89" s="24" t="s">
        <v>286</v>
      </c>
      <c r="AA89" s="24" t="s">
        <v>294</v>
      </c>
      <c r="AB89" s="43" t="s">
        <v>61</v>
      </c>
      <c r="AC89" s="43" t="s">
        <v>83</v>
      </c>
      <c r="AD89" s="60" t="s">
        <v>365</v>
      </c>
      <c r="AE89" s="59"/>
      <c r="AF89" s="59"/>
    </row>
    <row r="90" spans="1:32" s="21" customFormat="1" ht="98.25" customHeight="1" x14ac:dyDescent="0.2">
      <c r="A90" s="24" t="s">
        <v>58</v>
      </c>
      <c r="B90" s="24" t="s">
        <v>193</v>
      </c>
      <c r="C90" s="24" t="s">
        <v>51</v>
      </c>
      <c r="D90" s="24" t="s">
        <v>53</v>
      </c>
      <c r="E90" s="43" t="s">
        <v>105</v>
      </c>
      <c r="F90" s="24" t="s">
        <v>235</v>
      </c>
      <c r="G90" s="24" t="s">
        <v>321</v>
      </c>
      <c r="H90" s="24" t="s">
        <v>215</v>
      </c>
      <c r="I90" s="24" t="s">
        <v>260</v>
      </c>
      <c r="J90" s="24" t="s">
        <v>101</v>
      </c>
      <c r="K90" s="24" t="s">
        <v>270</v>
      </c>
      <c r="L90" s="24" t="s">
        <v>273</v>
      </c>
      <c r="M90" s="24">
        <v>6</v>
      </c>
      <c r="N90" s="24">
        <v>3</v>
      </c>
      <c r="O90" s="24">
        <f t="shared" si="105"/>
        <v>18</v>
      </c>
      <c r="P90" s="24" t="str">
        <f t="shared" si="106"/>
        <v>Alto</v>
      </c>
      <c r="Q90" s="24">
        <v>25</v>
      </c>
      <c r="R90" s="24">
        <f t="shared" si="107"/>
        <v>450</v>
      </c>
      <c r="S90" s="24" t="str">
        <f t="shared" si="110"/>
        <v>II</v>
      </c>
      <c r="T90" s="26" t="str">
        <f t="shared" si="111"/>
        <v>Aceptable con Control Especifico</v>
      </c>
      <c r="U90" s="24">
        <v>5</v>
      </c>
      <c r="V90" s="43" t="s">
        <v>116</v>
      </c>
      <c r="W90" s="24" t="s">
        <v>101</v>
      </c>
      <c r="X90" s="24" t="s">
        <v>101</v>
      </c>
      <c r="Y90" s="24" t="s">
        <v>101</v>
      </c>
      <c r="Z90" s="24" t="s">
        <v>286</v>
      </c>
      <c r="AA90" s="24" t="s">
        <v>296</v>
      </c>
      <c r="AB90" s="43" t="s">
        <v>61</v>
      </c>
      <c r="AC90" s="43" t="s">
        <v>83</v>
      </c>
      <c r="AD90" s="60" t="s">
        <v>365</v>
      </c>
      <c r="AE90" s="59"/>
      <c r="AF90" s="59"/>
    </row>
    <row r="91" spans="1:32" s="21" customFormat="1" ht="98.25" customHeight="1" x14ac:dyDescent="0.2">
      <c r="A91" s="24" t="s">
        <v>58</v>
      </c>
      <c r="B91" s="24" t="s">
        <v>195</v>
      </c>
      <c r="C91" s="24" t="s">
        <v>51</v>
      </c>
      <c r="D91" s="24" t="s">
        <v>53</v>
      </c>
      <c r="E91" s="43" t="s">
        <v>105</v>
      </c>
      <c r="F91" s="24" t="s">
        <v>235</v>
      </c>
      <c r="G91" s="24" t="s">
        <v>321</v>
      </c>
      <c r="H91" s="24" t="s">
        <v>215</v>
      </c>
      <c r="I91" s="24" t="s">
        <v>260</v>
      </c>
      <c r="J91" s="24" t="s">
        <v>101</v>
      </c>
      <c r="K91" s="24" t="s">
        <v>270</v>
      </c>
      <c r="L91" s="24" t="s">
        <v>273</v>
      </c>
      <c r="M91" s="24">
        <v>6</v>
      </c>
      <c r="N91" s="24">
        <v>3</v>
      </c>
      <c r="O91" s="24">
        <f t="shared" si="105"/>
        <v>18</v>
      </c>
      <c r="P91" s="24" t="str">
        <f t="shared" si="106"/>
        <v>Alto</v>
      </c>
      <c r="Q91" s="24">
        <v>25</v>
      </c>
      <c r="R91" s="24">
        <f t="shared" si="107"/>
        <v>450</v>
      </c>
      <c r="S91" s="24" t="str">
        <f t="shared" si="110"/>
        <v>II</v>
      </c>
      <c r="T91" s="26" t="str">
        <f t="shared" si="111"/>
        <v>Aceptable con Control Especifico</v>
      </c>
      <c r="U91" s="24">
        <v>5</v>
      </c>
      <c r="V91" s="43" t="s">
        <v>116</v>
      </c>
      <c r="W91" s="24" t="s">
        <v>101</v>
      </c>
      <c r="X91" s="24" t="s">
        <v>101</v>
      </c>
      <c r="Y91" s="24" t="s">
        <v>101</v>
      </c>
      <c r="Z91" s="24" t="s">
        <v>286</v>
      </c>
      <c r="AA91" s="24" t="s">
        <v>296</v>
      </c>
      <c r="AB91" s="43" t="s">
        <v>61</v>
      </c>
      <c r="AC91" s="43" t="s">
        <v>83</v>
      </c>
      <c r="AD91" s="60" t="s">
        <v>365</v>
      </c>
      <c r="AE91" s="59"/>
      <c r="AF91" s="59"/>
    </row>
    <row r="92" spans="1:32" s="21" customFormat="1" ht="98.25" customHeight="1" x14ac:dyDescent="0.2">
      <c r="A92" s="24" t="s">
        <v>58</v>
      </c>
      <c r="B92" s="24" t="s">
        <v>193</v>
      </c>
      <c r="C92" s="24" t="s">
        <v>52</v>
      </c>
      <c r="D92" s="56" t="s">
        <v>54</v>
      </c>
      <c r="E92" s="43" t="s">
        <v>105</v>
      </c>
      <c r="F92" s="24" t="s">
        <v>228</v>
      </c>
      <c r="G92" s="24" t="s">
        <v>324</v>
      </c>
      <c r="H92" s="24" t="s">
        <v>208</v>
      </c>
      <c r="I92" s="24" t="s">
        <v>64</v>
      </c>
      <c r="J92" s="24" t="s">
        <v>101</v>
      </c>
      <c r="K92" s="24" t="s">
        <v>264</v>
      </c>
      <c r="L92" s="24" t="s">
        <v>265</v>
      </c>
      <c r="M92" s="24">
        <v>2</v>
      </c>
      <c r="N92" s="24">
        <v>3</v>
      </c>
      <c r="O92" s="24">
        <f t="shared" si="105"/>
        <v>6</v>
      </c>
      <c r="P92" s="24" t="str">
        <f t="shared" si="106"/>
        <v>Medio</v>
      </c>
      <c r="Q92" s="24">
        <v>25</v>
      </c>
      <c r="R92" s="24">
        <f t="shared" si="107"/>
        <v>150</v>
      </c>
      <c r="S92" s="24" t="str">
        <f t="shared" si="110"/>
        <v>II</v>
      </c>
      <c r="T92" s="26" t="str">
        <f t="shared" si="111"/>
        <v>Aceptable con Control Especifico</v>
      </c>
      <c r="U92" s="24">
        <v>5</v>
      </c>
      <c r="V92" s="43" t="s">
        <v>125</v>
      </c>
      <c r="W92" s="24" t="s">
        <v>101</v>
      </c>
      <c r="X92" s="24" t="s">
        <v>101</v>
      </c>
      <c r="Y92" s="24" t="s">
        <v>101</v>
      </c>
      <c r="Z92" s="24" t="s">
        <v>277</v>
      </c>
      <c r="AA92" s="24" t="s">
        <v>340</v>
      </c>
      <c r="AB92" s="43" t="s">
        <v>61</v>
      </c>
      <c r="AC92" s="43" t="s">
        <v>336</v>
      </c>
      <c r="AD92" s="59"/>
      <c r="AE92" s="59"/>
      <c r="AF92" s="59"/>
    </row>
    <row r="93" spans="1:32" s="21" customFormat="1" ht="98.25" customHeight="1" x14ac:dyDescent="0.2">
      <c r="A93" s="24" t="s">
        <v>58</v>
      </c>
      <c r="B93" s="24" t="s">
        <v>195</v>
      </c>
      <c r="C93" s="24" t="s">
        <v>52</v>
      </c>
      <c r="D93" s="24" t="s">
        <v>54</v>
      </c>
      <c r="E93" s="43" t="s">
        <v>105</v>
      </c>
      <c r="F93" s="24" t="s">
        <v>228</v>
      </c>
      <c r="G93" s="24" t="s">
        <v>324</v>
      </c>
      <c r="H93" s="24" t="s">
        <v>208</v>
      </c>
      <c r="I93" s="24" t="s">
        <v>64</v>
      </c>
      <c r="J93" s="24" t="s">
        <v>101</v>
      </c>
      <c r="K93" s="24" t="s">
        <v>264</v>
      </c>
      <c r="L93" s="24" t="s">
        <v>265</v>
      </c>
      <c r="M93" s="24">
        <v>2</v>
      </c>
      <c r="N93" s="24">
        <v>3</v>
      </c>
      <c r="O93" s="24">
        <f t="shared" si="105"/>
        <v>6</v>
      </c>
      <c r="P93" s="24" t="str">
        <f t="shared" si="106"/>
        <v>Medio</v>
      </c>
      <c r="Q93" s="24">
        <v>25</v>
      </c>
      <c r="R93" s="24">
        <f t="shared" si="107"/>
        <v>150</v>
      </c>
      <c r="S93" s="24" t="str">
        <f t="shared" si="110"/>
        <v>II</v>
      </c>
      <c r="T93" s="26" t="str">
        <f t="shared" si="111"/>
        <v>Aceptable con Control Especifico</v>
      </c>
      <c r="U93" s="24">
        <v>5</v>
      </c>
      <c r="V93" s="43" t="s">
        <v>125</v>
      </c>
      <c r="W93" s="24" t="s">
        <v>101</v>
      </c>
      <c r="X93" s="24" t="s">
        <v>101</v>
      </c>
      <c r="Y93" s="24" t="s">
        <v>101</v>
      </c>
      <c r="Z93" s="24" t="s">
        <v>277</v>
      </c>
      <c r="AA93" s="24" t="s">
        <v>340</v>
      </c>
      <c r="AB93" s="43" t="s">
        <v>61</v>
      </c>
      <c r="AC93" s="43" t="s">
        <v>336</v>
      </c>
      <c r="AD93" s="59"/>
      <c r="AE93" s="59"/>
      <c r="AF93" s="59"/>
    </row>
    <row r="94" spans="1:32" s="21" customFormat="1" ht="98.25" customHeight="1" x14ac:dyDescent="0.2">
      <c r="A94" s="24" t="s">
        <v>58</v>
      </c>
      <c r="B94" s="24" t="s">
        <v>193</v>
      </c>
      <c r="C94" s="24" t="s">
        <v>52</v>
      </c>
      <c r="D94" s="24" t="s">
        <v>54</v>
      </c>
      <c r="E94" s="43" t="s">
        <v>105</v>
      </c>
      <c r="F94" s="24" t="s">
        <v>227</v>
      </c>
      <c r="G94" s="24" t="s">
        <v>324</v>
      </c>
      <c r="H94" s="24" t="s">
        <v>207</v>
      </c>
      <c r="I94" s="24" t="s">
        <v>64</v>
      </c>
      <c r="J94" s="24" t="s">
        <v>101</v>
      </c>
      <c r="K94" s="24" t="s">
        <v>264</v>
      </c>
      <c r="L94" s="24" t="s">
        <v>265</v>
      </c>
      <c r="M94" s="24">
        <v>2</v>
      </c>
      <c r="N94" s="24">
        <v>3</v>
      </c>
      <c r="O94" s="24">
        <f t="shared" si="105"/>
        <v>6</v>
      </c>
      <c r="P94" s="24" t="str">
        <f t="shared" si="106"/>
        <v>Medio</v>
      </c>
      <c r="Q94" s="24">
        <v>25</v>
      </c>
      <c r="R94" s="24">
        <f t="shared" si="107"/>
        <v>150</v>
      </c>
      <c r="S94" s="24" t="str">
        <f t="shared" si="110"/>
        <v>II</v>
      </c>
      <c r="T94" s="26" t="str">
        <f t="shared" si="111"/>
        <v>Aceptable con Control Especifico</v>
      </c>
      <c r="U94" s="24">
        <v>5</v>
      </c>
      <c r="V94" s="43" t="s">
        <v>125</v>
      </c>
      <c r="W94" s="24" t="s">
        <v>101</v>
      </c>
      <c r="X94" s="24" t="s">
        <v>101</v>
      </c>
      <c r="Y94" s="24" t="s">
        <v>101</v>
      </c>
      <c r="Z94" s="24" t="s">
        <v>277</v>
      </c>
      <c r="AA94" s="24" t="s">
        <v>340</v>
      </c>
      <c r="AB94" s="43" t="s">
        <v>61</v>
      </c>
      <c r="AC94" s="43" t="s">
        <v>336</v>
      </c>
      <c r="AD94" s="59"/>
      <c r="AE94" s="59"/>
      <c r="AF94" s="59"/>
    </row>
    <row r="95" spans="1:32" s="21" customFormat="1" ht="98.25" customHeight="1" x14ac:dyDescent="0.2">
      <c r="A95" s="24" t="s">
        <v>58</v>
      </c>
      <c r="B95" s="24" t="s">
        <v>195</v>
      </c>
      <c r="C95" s="24" t="s">
        <v>52</v>
      </c>
      <c r="D95" s="24" t="s">
        <v>54</v>
      </c>
      <c r="E95" s="43" t="s">
        <v>105</v>
      </c>
      <c r="F95" s="24" t="s">
        <v>227</v>
      </c>
      <c r="G95" s="24" t="s">
        <v>324</v>
      </c>
      <c r="H95" s="24" t="s">
        <v>207</v>
      </c>
      <c r="I95" s="24" t="s">
        <v>64</v>
      </c>
      <c r="J95" s="24" t="s">
        <v>101</v>
      </c>
      <c r="K95" s="24" t="s">
        <v>264</v>
      </c>
      <c r="L95" s="24" t="s">
        <v>265</v>
      </c>
      <c r="M95" s="24">
        <v>2</v>
      </c>
      <c r="N95" s="24">
        <v>3</v>
      </c>
      <c r="O95" s="24">
        <f t="shared" si="105"/>
        <v>6</v>
      </c>
      <c r="P95" s="24" t="str">
        <f t="shared" si="106"/>
        <v>Medio</v>
      </c>
      <c r="Q95" s="24">
        <v>25</v>
      </c>
      <c r="R95" s="24">
        <f t="shared" si="107"/>
        <v>150</v>
      </c>
      <c r="S95" s="24" t="str">
        <f t="shared" si="110"/>
        <v>II</v>
      </c>
      <c r="T95" s="26" t="str">
        <f t="shared" si="111"/>
        <v>Aceptable con Control Especifico</v>
      </c>
      <c r="U95" s="24">
        <v>5</v>
      </c>
      <c r="V95" s="43" t="s">
        <v>125</v>
      </c>
      <c r="W95" s="24" t="s">
        <v>101</v>
      </c>
      <c r="X95" s="24" t="s">
        <v>101</v>
      </c>
      <c r="Y95" s="24" t="s">
        <v>101</v>
      </c>
      <c r="Z95" s="24" t="s">
        <v>277</v>
      </c>
      <c r="AA95" s="24" t="s">
        <v>340</v>
      </c>
      <c r="AB95" s="43" t="s">
        <v>61</v>
      </c>
      <c r="AC95" s="43" t="s">
        <v>336</v>
      </c>
      <c r="AD95" s="59"/>
      <c r="AE95" s="59"/>
      <c r="AF95" s="59"/>
    </row>
    <row r="96" spans="1:32" s="21" customFormat="1" ht="98.25" customHeight="1" x14ac:dyDescent="0.2">
      <c r="A96" s="24" t="s">
        <v>58</v>
      </c>
      <c r="B96" s="24" t="s">
        <v>193</v>
      </c>
      <c r="C96" s="24" t="s">
        <v>52</v>
      </c>
      <c r="D96" s="24" t="s">
        <v>54</v>
      </c>
      <c r="E96" s="43" t="s">
        <v>105</v>
      </c>
      <c r="F96" s="24" t="s">
        <v>222</v>
      </c>
      <c r="G96" s="24" t="s">
        <v>10</v>
      </c>
      <c r="H96" s="24" t="s">
        <v>334</v>
      </c>
      <c r="I96" s="24" t="s">
        <v>63</v>
      </c>
      <c r="J96" s="24" t="s">
        <v>101</v>
      </c>
      <c r="K96" s="24" t="s">
        <v>272</v>
      </c>
      <c r="L96" s="24" t="s">
        <v>268</v>
      </c>
      <c r="M96" s="24">
        <v>2</v>
      </c>
      <c r="N96" s="24">
        <v>4</v>
      </c>
      <c r="O96" s="24">
        <f t="shared" si="105"/>
        <v>8</v>
      </c>
      <c r="P96" s="24" t="str">
        <f t="shared" si="106"/>
        <v>Medio</v>
      </c>
      <c r="Q96" s="24">
        <v>60</v>
      </c>
      <c r="R96" s="24">
        <f t="shared" si="107"/>
        <v>480</v>
      </c>
      <c r="S96" s="24" t="str">
        <f t="shared" si="110"/>
        <v>II</v>
      </c>
      <c r="T96" s="26" t="str">
        <f t="shared" si="111"/>
        <v>Aceptable con Control Especifico</v>
      </c>
      <c r="U96" s="24">
        <v>5</v>
      </c>
      <c r="V96" s="43" t="s">
        <v>131</v>
      </c>
      <c r="W96" s="24" t="s">
        <v>101</v>
      </c>
      <c r="X96" s="24" t="s">
        <v>101</v>
      </c>
      <c r="Y96" s="24" t="s">
        <v>101</v>
      </c>
      <c r="Z96" s="30" t="s">
        <v>110</v>
      </c>
      <c r="AA96" s="30" t="s">
        <v>108</v>
      </c>
      <c r="AB96" s="43" t="s">
        <v>61</v>
      </c>
      <c r="AC96" s="43" t="s">
        <v>87</v>
      </c>
      <c r="AD96" s="59"/>
      <c r="AE96" s="59"/>
      <c r="AF96" s="59"/>
    </row>
    <row r="97" spans="1:32" s="21" customFormat="1" ht="98.25" customHeight="1" x14ac:dyDescent="0.2">
      <c r="A97" s="24" t="s">
        <v>58</v>
      </c>
      <c r="B97" s="24" t="s">
        <v>195</v>
      </c>
      <c r="C97" s="24" t="s">
        <v>52</v>
      </c>
      <c r="D97" s="24" t="s">
        <v>54</v>
      </c>
      <c r="E97" s="43" t="s">
        <v>105</v>
      </c>
      <c r="F97" s="24" t="s">
        <v>222</v>
      </c>
      <c r="G97" s="24" t="s">
        <v>10</v>
      </c>
      <c r="H97" s="24" t="s">
        <v>334</v>
      </c>
      <c r="I97" s="24" t="s">
        <v>63</v>
      </c>
      <c r="J97" s="24" t="s">
        <v>101</v>
      </c>
      <c r="K97" s="24" t="s">
        <v>272</v>
      </c>
      <c r="L97" s="24" t="s">
        <v>268</v>
      </c>
      <c r="M97" s="24">
        <v>2</v>
      </c>
      <c r="N97" s="24">
        <v>4</v>
      </c>
      <c r="O97" s="24">
        <f t="shared" si="105"/>
        <v>8</v>
      </c>
      <c r="P97" s="24" t="str">
        <f t="shared" si="106"/>
        <v>Medio</v>
      </c>
      <c r="Q97" s="24">
        <v>60</v>
      </c>
      <c r="R97" s="24">
        <f t="shared" si="107"/>
        <v>480</v>
      </c>
      <c r="S97" s="24" t="str">
        <f t="shared" si="110"/>
        <v>II</v>
      </c>
      <c r="T97" s="26" t="str">
        <f t="shared" si="111"/>
        <v>Aceptable con Control Especifico</v>
      </c>
      <c r="U97" s="24">
        <v>5</v>
      </c>
      <c r="V97" s="43" t="s">
        <v>131</v>
      </c>
      <c r="W97" s="24" t="s">
        <v>101</v>
      </c>
      <c r="X97" s="24" t="s">
        <v>101</v>
      </c>
      <c r="Y97" s="24" t="s">
        <v>101</v>
      </c>
      <c r="Z97" s="30" t="s">
        <v>110</v>
      </c>
      <c r="AA97" s="30" t="s">
        <v>108</v>
      </c>
      <c r="AB97" s="43" t="s">
        <v>61</v>
      </c>
      <c r="AC97" s="43" t="s">
        <v>87</v>
      </c>
      <c r="AD97" s="59"/>
      <c r="AE97" s="59"/>
      <c r="AF97" s="59"/>
    </row>
    <row r="98" spans="1:32" s="21" customFormat="1" ht="98.25" customHeight="1" x14ac:dyDescent="0.2">
      <c r="A98" s="24" t="s">
        <v>58</v>
      </c>
      <c r="B98" s="24" t="s">
        <v>193</v>
      </c>
      <c r="C98" s="24" t="s">
        <v>52</v>
      </c>
      <c r="D98" s="24" t="s">
        <v>54</v>
      </c>
      <c r="E98" s="43" t="s">
        <v>105</v>
      </c>
      <c r="F98" s="24" t="s">
        <v>229</v>
      </c>
      <c r="G98" s="24" t="s">
        <v>9</v>
      </c>
      <c r="H98" s="24" t="s">
        <v>203</v>
      </c>
      <c r="I98" s="24" t="s">
        <v>102</v>
      </c>
      <c r="J98" s="24" t="s">
        <v>101</v>
      </c>
      <c r="K98" s="31" t="s">
        <v>101</v>
      </c>
      <c r="L98" s="24" t="s">
        <v>101</v>
      </c>
      <c r="M98" s="24">
        <v>2</v>
      </c>
      <c r="N98" s="24">
        <v>3</v>
      </c>
      <c r="O98" s="24">
        <f t="shared" si="105"/>
        <v>6</v>
      </c>
      <c r="P98" s="24" t="str">
        <f t="shared" si="106"/>
        <v>Medio</v>
      </c>
      <c r="Q98" s="24">
        <v>60</v>
      </c>
      <c r="R98" s="24">
        <f t="shared" si="107"/>
        <v>360</v>
      </c>
      <c r="S98" s="24" t="str">
        <f t="shared" si="110"/>
        <v>II</v>
      </c>
      <c r="T98" s="26" t="str">
        <f t="shared" si="111"/>
        <v>Aceptable con Control Especifico</v>
      </c>
      <c r="U98" s="24">
        <v>5</v>
      </c>
      <c r="V98" s="43" t="s">
        <v>149</v>
      </c>
      <c r="W98" s="24" t="s">
        <v>101</v>
      </c>
      <c r="X98" s="24" t="s">
        <v>101</v>
      </c>
      <c r="Y98" s="24" t="s">
        <v>101</v>
      </c>
      <c r="Z98" s="31" t="s">
        <v>101</v>
      </c>
      <c r="AA98" s="24" t="s">
        <v>297</v>
      </c>
      <c r="AB98" s="43" t="s">
        <v>61</v>
      </c>
      <c r="AC98" s="43" t="s">
        <v>90</v>
      </c>
      <c r="AD98" s="59"/>
      <c r="AE98" s="59"/>
      <c r="AF98" s="59"/>
    </row>
    <row r="99" spans="1:32" s="21" customFormat="1" ht="98.25" customHeight="1" x14ac:dyDescent="0.2">
      <c r="A99" s="24" t="s">
        <v>58</v>
      </c>
      <c r="B99" s="24" t="s">
        <v>195</v>
      </c>
      <c r="C99" s="24" t="s">
        <v>52</v>
      </c>
      <c r="D99" s="24" t="s">
        <v>54</v>
      </c>
      <c r="E99" s="43" t="s">
        <v>105</v>
      </c>
      <c r="F99" s="24" t="s">
        <v>239</v>
      </c>
      <c r="G99" s="24" t="s">
        <v>9</v>
      </c>
      <c r="H99" s="24" t="s">
        <v>203</v>
      </c>
      <c r="I99" s="24" t="s">
        <v>102</v>
      </c>
      <c r="J99" s="24" t="s">
        <v>101</v>
      </c>
      <c r="K99" s="31" t="s">
        <v>101</v>
      </c>
      <c r="L99" s="24" t="s">
        <v>101</v>
      </c>
      <c r="M99" s="24">
        <v>2</v>
      </c>
      <c r="N99" s="24">
        <v>3</v>
      </c>
      <c r="O99" s="24">
        <f t="shared" si="105"/>
        <v>6</v>
      </c>
      <c r="P99" s="24" t="str">
        <f t="shared" si="106"/>
        <v>Medio</v>
      </c>
      <c r="Q99" s="24">
        <v>25</v>
      </c>
      <c r="R99" s="24">
        <f t="shared" si="107"/>
        <v>150</v>
      </c>
      <c r="S99" s="24" t="str">
        <f t="shared" si="110"/>
        <v>II</v>
      </c>
      <c r="T99" s="26" t="str">
        <f t="shared" si="111"/>
        <v>Aceptable con Control Especifico</v>
      </c>
      <c r="U99" s="24">
        <v>5</v>
      </c>
      <c r="V99" s="43" t="s">
        <v>149</v>
      </c>
      <c r="W99" s="24" t="s">
        <v>101</v>
      </c>
      <c r="X99" s="24" t="s">
        <v>101</v>
      </c>
      <c r="Y99" s="24" t="s">
        <v>101</v>
      </c>
      <c r="Z99" s="31" t="s">
        <v>101</v>
      </c>
      <c r="AA99" s="24" t="s">
        <v>297</v>
      </c>
      <c r="AB99" s="43" t="s">
        <v>61</v>
      </c>
      <c r="AC99" s="43" t="s">
        <v>90</v>
      </c>
      <c r="AD99" s="59"/>
      <c r="AE99" s="59"/>
      <c r="AF99" s="59"/>
    </row>
    <row r="100" spans="1:32" s="21" customFormat="1" ht="98.25" customHeight="1" x14ac:dyDescent="0.2">
      <c r="A100" s="24" t="s">
        <v>58</v>
      </c>
      <c r="B100" s="24" t="s">
        <v>195</v>
      </c>
      <c r="C100" s="24" t="s">
        <v>52</v>
      </c>
      <c r="D100" s="24" t="s">
        <v>54</v>
      </c>
      <c r="E100" s="43" t="s">
        <v>105</v>
      </c>
      <c r="F100" s="24" t="s">
        <v>240</v>
      </c>
      <c r="G100" s="24" t="s">
        <v>9</v>
      </c>
      <c r="H100" s="24" t="s">
        <v>203</v>
      </c>
      <c r="I100" s="24" t="s">
        <v>102</v>
      </c>
      <c r="J100" s="24" t="s">
        <v>101</v>
      </c>
      <c r="K100" s="31" t="s">
        <v>101</v>
      </c>
      <c r="L100" s="24" t="s">
        <v>101</v>
      </c>
      <c r="M100" s="24">
        <v>2</v>
      </c>
      <c r="N100" s="24">
        <v>3</v>
      </c>
      <c r="O100" s="24">
        <f t="shared" si="105"/>
        <v>6</v>
      </c>
      <c r="P100" s="24" t="str">
        <f t="shared" si="106"/>
        <v>Medio</v>
      </c>
      <c r="Q100" s="24">
        <v>25</v>
      </c>
      <c r="R100" s="24">
        <f t="shared" si="107"/>
        <v>150</v>
      </c>
      <c r="S100" s="24" t="str">
        <f t="shared" si="110"/>
        <v>II</v>
      </c>
      <c r="T100" s="26" t="str">
        <f t="shared" si="111"/>
        <v>Aceptable con Control Especifico</v>
      </c>
      <c r="U100" s="24">
        <v>5</v>
      </c>
      <c r="V100" s="43" t="s">
        <v>149</v>
      </c>
      <c r="W100" s="24" t="s">
        <v>101</v>
      </c>
      <c r="X100" s="24" t="s">
        <v>101</v>
      </c>
      <c r="Y100" s="24" t="s">
        <v>101</v>
      </c>
      <c r="Z100" s="31" t="s">
        <v>101</v>
      </c>
      <c r="AA100" s="24" t="s">
        <v>297</v>
      </c>
      <c r="AB100" s="43" t="s">
        <v>61</v>
      </c>
      <c r="AC100" s="43" t="s">
        <v>90</v>
      </c>
      <c r="AD100" s="59"/>
      <c r="AE100" s="59"/>
      <c r="AF100" s="59"/>
    </row>
    <row r="101" spans="1:32" s="21" customFormat="1" ht="98.25" customHeight="1" x14ac:dyDescent="0.2">
      <c r="A101" s="24" t="s">
        <v>58</v>
      </c>
      <c r="B101" s="24" t="s">
        <v>193</v>
      </c>
      <c r="C101" s="24" t="s">
        <v>52</v>
      </c>
      <c r="D101" s="24" t="s">
        <v>54</v>
      </c>
      <c r="E101" s="43" t="s">
        <v>105</v>
      </c>
      <c r="F101" s="24" t="s">
        <v>238</v>
      </c>
      <c r="G101" s="24" t="s">
        <v>9</v>
      </c>
      <c r="H101" s="24" t="s">
        <v>204</v>
      </c>
      <c r="I101" s="24" t="s">
        <v>186</v>
      </c>
      <c r="J101" s="24" t="s">
        <v>101</v>
      </c>
      <c r="K101" s="24" t="s">
        <v>80</v>
      </c>
      <c r="L101" s="24" t="s">
        <v>95</v>
      </c>
      <c r="M101" s="24">
        <v>2</v>
      </c>
      <c r="N101" s="31">
        <v>3</v>
      </c>
      <c r="O101" s="24">
        <f t="shared" si="105"/>
        <v>6</v>
      </c>
      <c r="P101" s="24" t="str">
        <f t="shared" si="106"/>
        <v>Medio</v>
      </c>
      <c r="Q101" s="24">
        <v>60</v>
      </c>
      <c r="R101" s="24">
        <f t="shared" si="107"/>
        <v>360</v>
      </c>
      <c r="S101" s="24" t="str">
        <f t="shared" si="110"/>
        <v>II</v>
      </c>
      <c r="T101" s="29" t="str">
        <f t="shared" si="111"/>
        <v>Aceptable con Control Especifico</v>
      </c>
      <c r="U101" s="24">
        <v>5</v>
      </c>
      <c r="V101" s="43" t="s">
        <v>151</v>
      </c>
      <c r="W101" s="24" t="s">
        <v>101</v>
      </c>
      <c r="X101" s="24" t="s">
        <v>101</v>
      </c>
      <c r="Y101" s="24" t="s">
        <v>101</v>
      </c>
      <c r="Z101" s="24" t="s">
        <v>298</v>
      </c>
      <c r="AA101" s="43" t="s">
        <v>77</v>
      </c>
      <c r="AB101" s="43" t="s">
        <v>61</v>
      </c>
      <c r="AC101" s="43" t="s">
        <v>91</v>
      </c>
      <c r="AD101" s="59"/>
      <c r="AE101" s="59"/>
      <c r="AF101" s="59"/>
    </row>
    <row r="102" spans="1:32" s="21" customFormat="1" ht="98.25" customHeight="1" x14ac:dyDescent="0.2">
      <c r="A102" s="24" t="s">
        <v>58</v>
      </c>
      <c r="B102" s="24" t="s">
        <v>193</v>
      </c>
      <c r="C102" s="24" t="s">
        <v>52</v>
      </c>
      <c r="D102" s="24" t="s">
        <v>54</v>
      </c>
      <c r="E102" s="43" t="s">
        <v>105</v>
      </c>
      <c r="F102" s="24" t="s">
        <v>232</v>
      </c>
      <c r="G102" s="24" t="s">
        <v>9</v>
      </c>
      <c r="H102" s="24" t="s">
        <v>209</v>
      </c>
      <c r="I102" s="24" t="s">
        <v>261</v>
      </c>
      <c r="J102" s="24" t="s">
        <v>101</v>
      </c>
      <c r="K102" s="24" t="s">
        <v>82</v>
      </c>
      <c r="L102" s="24" t="s">
        <v>101</v>
      </c>
      <c r="M102" s="24">
        <v>2</v>
      </c>
      <c r="N102" s="24">
        <v>3</v>
      </c>
      <c r="O102" s="24">
        <f t="shared" si="105"/>
        <v>6</v>
      </c>
      <c r="P102" s="24" t="str">
        <f t="shared" si="106"/>
        <v>Medio</v>
      </c>
      <c r="Q102" s="24">
        <v>60</v>
      </c>
      <c r="R102" s="24">
        <f t="shared" si="107"/>
        <v>360</v>
      </c>
      <c r="S102" s="24" t="str">
        <f t="shared" si="110"/>
        <v>II</v>
      </c>
      <c r="T102" s="29" t="str">
        <f t="shared" si="111"/>
        <v>Aceptable con Control Especifico</v>
      </c>
      <c r="U102" s="24">
        <v>5</v>
      </c>
      <c r="V102" s="43" t="s">
        <v>152</v>
      </c>
      <c r="W102" s="24" t="s">
        <v>101</v>
      </c>
      <c r="X102" s="24" t="s">
        <v>101</v>
      </c>
      <c r="Y102" s="24" t="s">
        <v>101</v>
      </c>
      <c r="Z102" s="24" t="s">
        <v>289</v>
      </c>
      <c r="AA102" s="24" t="s">
        <v>290</v>
      </c>
      <c r="AB102" s="43" t="s">
        <v>61</v>
      </c>
      <c r="AC102" s="43" t="s">
        <v>104</v>
      </c>
      <c r="AD102" s="59"/>
      <c r="AE102" s="59"/>
      <c r="AF102" s="59"/>
    </row>
    <row r="103" spans="1:32" s="21" customFormat="1" ht="98.25" customHeight="1" x14ac:dyDescent="0.2">
      <c r="A103" s="24" t="s">
        <v>58</v>
      </c>
      <c r="B103" s="24" t="s">
        <v>195</v>
      </c>
      <c r="C103" s="24" t="s">
        <v>52</v>
      </c>
      <c r="D103" s="24" t="s">
        <v>54</v>
      </c>
      <c r="E103" s="43" t="s">
        <v>105</v>
      </c>
      <c r="F103" s="24" t="s">
        <v>232</v>
      </c>
      <c r="G103" s="24" t="s">
        <v>9</v>
      </c>
      <c r="H103" s="24" t="s">
        <v>209</v>
      </c>
      <c r="I103" s="24" t="s">
        <v>261</v>
      </c>
      <c r="J103" s="24" t="s">
        <v>101</v>
      </c>
      <c r="K103" s="24" t="s">
        <v>82</v>
      </c>
      <c r="L103" s="24" t="s">
        <v>101</v>
      </c>
      <c r="M103" s="24">
        <v>2</v>
      </c>
      <c r="N103" s="24">
        <v>3</v>
      </c>
      <c r="O103" s="24">
        <f t="shared" si="105"/>
        <v>6</v>
      </c>
      <c r="P103" s="24" t="str">
        <f t="shared" si="106"/>
        <v>Medio</v>
      </c>
      <c r="Q103" s="24">
        <v>60</v>
      </c>
      <c r="R103" s="24">
        <f t="shared" si="107"/>
        <v>360</v>
      </c>
      <c r="S103" s="24" t="str">
        <f t="shared" si="110"/>
        <v>II</v>
      </c>
      <c r="T103" s="26" t="str">
        <f t="shared" si="111"/>
        <v>Aceptable con Control Especifico</v>
      </c>
      <c r="U103" s="24">
        <v>5</v>
      </c>
      <c r="V103" s="43" t="s">
        <v>152</v>
      </c>
      <c r="W103" s="24" t="s">
        <v>101</v>
      </c>
      <c r="X103" s="24" t="s">
        <v>101</v>
      </c>
      <c r="Y103" s="24" t="s">
        <v>101</v>
      </c>
      <c r="Z103" s="24" t="s">
        <v>289</v>
      </c>
      <c r="AA103" s="24" t="s">
        <v>290</v>
      </c>
      <c r="AB103" s="43" t="s">
        <v>61</v>
      </c>
      <c r="AC103" s="43" t="s">
        <v>104</v>
      </c>
      <c r="AD103" s="59"/>
      <c r="AE103" s="59"/>
      <c r="AF103" s="59"/>
    </row>
    <row r="104" spans="1:32" s="21" customFormat="1" ht="98.25" customHeight="1" x14ac:dyDescent="0.2">
      <c r="A104" s="24" t="s">
        <v>58</v>
      </c>
      <c r="B104" s="24" t="s">
        <v>195</v>
      </c>
      <c r="C104" s="24" t="s">
        <v>52</v>
      </c>
      <c r="D104" s="24" t="s">
        <v>54</v>
      </c>
      <c r="E104" s="43" t="s">
        <v>105</v>
      </c>
      <c r="F104" s="24" t="s">
        <v>234</v>
      </c>
      <c r="G104" s="24" t="s">
        <v>9</v>
      </c>
      <c r="H104" s="24" t="s">
        <v>210</v>
      </c>
      <c r="I104" s="24" t="s">
        <v>258</v>
      </c>
      <c r="J104" s="24" t="s">
        <v>101</v>
      </c>
      <c r="K104" s="24" t="s">
        <v>101</v>
      </c>
      <c r="L104" s="24" t="s">
        <v>274</v>
      </c>
      <c r="M104" s="24">
        <v>2</v>
      </c>
      <c r="N104" s="24">
        <v>3</v>
      </c>
      <c r="O104" s="24">
        <f t="shared" si="105"/>
        <v>6</v>
      </c>
      <c r="P104" s="24" t="str">
        <f t="shared" si="106"/>
        <v>Medio</v>
      </c>
      <c r="Q104" s="24">
        <v>25</v>
      </c>
      <c r="R104" s="24">
        <f t="shared" si="107"/>
        <v>150</v>
      </c>
      <c r="S104" s="24" t="str">
        <f t="shared" si="110"/>
        <v>II</v>
      </c>
      <c r="T104" s="26" t="str">
        <f t="shared" si="111"/>
        <v>Aceptable con Control Especifico</v>
      </c>
      <c r="U104" s="24">
        <v>5</v>
      </c>
      <c r="V104" s="43" t="s">
        <v>97</v>
      </c>
      <c r="W104" s="24" t="s">
        <v>101</v>
      </c>
      <c r="X104" s="24" t="s">
        <v>101</v>
      </c>
      <c r="Y104" s="24" t="s">
        <v>101</v>
      </c>
      <c r="Z104" s="24" t="s">
        <v>293</v>
      </c>
      <c r="AA104" s="43" t="s">
        <v>107</v>
      </c>
      <c r="AB104" s="43" t="s">
        <v>61</v>
      </c>
      <c r="AC104" s="43" t="s">
        <v>84</v>
      </c>
      <c r="AD104" s="59"/>
      <c r="AE104" s="59"/>
      <c r="AF104" s="59"/>
    </row>
    <row r="105" spans="1:32" s="21" customFormat="1" ht="98.25" customHeight="1" x14ac:dyDescent="0.2">
      <c r="A105" s="24" t="s">
        <v>58</v>
      </c>
      <c r="B105" s="24" t="s">
        <v>193</v>
      </c>
      <c r="C105" s="24" t="s">
        <v>52</v>
      </c>
      <c r="D105" s="24" t="s">
        <v>54</v>
      </c>
      <c r="E105" s="43" t="s">
        <v>105</v>
      </c>
      <c r="F105" s="24" t="s">
        <v>226</v>
      </c>
      <c r="G105" s="24" t="s">
        <v>321</v>
      </c>
      <c r="H105" s="24" t="s">
        <v>206</v>
      </c>
      <c r="I105" s="24" t="s">
        <v>250</v>
      </c>
      <c r="J105" s="24" t="s">
        <v>101</v>
      </c>
      <c r="K105" s="24" t="s">
        <v>270</v>
      </c>
      <c r="L105" s="24" t="s">
        <v>273</v>
      </c>
      <c r="M105" s="24">
        <v>2</v>
      </c>
      <c r="N105" s="24">
        <v>3</v>
      </c>
      <c r="O105" s="24">
        <f t="shared" si="105"/>
        <v>6</v>
      </c>
      <c r="P105" s="24" t="str">
        <f t="shared" si="106"/>
        <v>Medio</v>
      </c>
      <c r="Q105" s="24">
        <v>25</v>
      </c>
      <c r="R105" s="24">
        <f t="shared" si="107"/>
        <v>150</v>
      </c>
      <c r="S105" s="24" t="str">
        <f t="shared" si="110"/>
        <v>II</v>
      </c>
      <c r="T105" s="26" t="str">
        <f t="shared" si="111"/>
        <v>Aceptable con Control Especifico</v>
      </c>
      <c r="U105" s="24">
        <v>5</v>
      </c>
      <c r="V105" s="43" t="s">
        <v>116</v>
      </c>
      <c r="W105" s="24" t="s">
        <v>101</v>
      </c>
      <c r="X105" s="24" t="s">
        <v>101</v>
      </c>
      <c r="Y105" s="24" t="s">
        <v>101</v>
      </c>
      <c r="Z105" s="24" t="s">
        <v>286</v>
      </c>
      <c r="AA105" s="24" t="s">
        <v>294</v>
      </c>
      <c r="AB105" s="50" t="s">
        <v>61</v>
      </c>
      <c r="AC105" s="43" t="s">
        <v>83</v>
      </c>
      <c r="AD105" s="59"/>
      <c r="AE105" s="59"/>
      <c r="AF105" s="59"/>
    </row>
    <row r="106" spans="1:32" s="21" customFormat="1" ht="98.25" customHeight="1" x14ac:dyDescent="0.2">
      <c r="A106" s="24" t="s">
        <v>58</v>
      </c>
      <c r="B106" s="24" t="s">
        <v>195</v>
      </c>
      <c r="C106" s="24" t="s">
        <v>52</v>
      </c>
      <c r="D106" s="24" t="s">
        <v>54</v>
      </c>
      <c r="E106" s="43" t="s">
        <v>105</v>
      </c>
      <c r="F106" s="24" t="s">
        <v>226</v>
      </c>
      <c r="G106" s="24" t="s">
        <v>321</v>
      </c>
      <c r="H106" s="24" t="s">
        <v>206</v>
      </c>
      <c r="I106" s="24" t="s">
        <v>250</v>
      </c>
      <c r="J106" s="24" t="s">
        <v>101</v>
      </c>
      <c r="K106" s="24" t="s">
        <v>270</v>
      </c>
      <c r="L106" s="24" t="s">
        <v>273</v>
      </c>
      <c r="M106" s="24">
        <v>2</v>
      </c>
      <c r="N106" s="24">
        <v>3</v>
      </c>
      <c r="O106" s="24">
        <f t="shared" si="105"/>
        <v>6</v>
      </c>
      <c r="P106" s="24" t="str">
        <f t="shared" si="106"/>
        <v>Medio</v>
      </c>
      <c r="Q106" s="24">
        <v>25</v>
      </c>
      <c r="R106" s="24">
        <f t="shared" si="107"/>
        <v>150</v>
      </c>
      <c r="S106" s="24" t="str">
        <f t="shared" si="110"/>
        <v>II</v>
      </c>
      <c r="T106" s="26" t="str">
        <f t="shared" si="111"/>
        <v>Aceptable con Control Especifico</v>
      </c>
      <c r="U106" s="24">
        <v>5</v>
      </c>
      <c r="V106" s="43" t="s">
        <v>116</v>
      </c>
      <c r="W106" s="24" t="s">
        <v>101</v>
      </c>
      <c r="X106" s="24" t="s">
        <v>101</v>
      </c>
      <c r="Y106" s="24" t="s">
        <v>101</v>
      </c>
      <c r="Z106" s="24" t="s">
        <v>286</v>
      </c>
      <c r="AA106" s="24" t="s">
        <v>294</v>
      </c>
      <c r="AB106" s="50" t="s">
        <v>61</v>
      </c>
      <c r="AC106" s="43" t="s">
        <v>83</v>
      </c>
      <c r="AD106" s="59"/>
      <c r="AE106" s="59"/>
      <c r="AF106" s="59"/>
    </row>
    <row r="107" spans="1:32" s="21" customFormat="1" ht="98.25" customHeight="1" x14ac:dyDescent="0.2">
      <c r="A107" s="24" t="s">
        <v>58</v>
      </c>
      <c r="B107" s="24" t="s">
        <v>193</v>
      </c>
      <c r="C107" s="24" t="s">
        <v>52</v>
      </c>
      <c r="D107" s="24" t="s">
        <v>54</v>
      </c>
      <c r="E107" s="43" t="s">
        <v>105</v>
      </c>
      <c r="F107" s="24" t="s">
        <v>235</v>
      </c>
      <c r="G107" s="24" t="s">
        <v>321</v>
      </c>
      <c r="H107" s="24" t="s">
        <v>211</v>
      </c>
      <c r="I107" s="24" t="s">
        <v>250</v>
      </c>
      <c r="J107" s="24" t="s">
        <v>101</v>
      </c>
      <c r="K107" s="24" t="s">
        <v>270</v>
      </c>
      <c r="L107" s="24" t="s">
        <v>271</v>
      </c>
      <c r="M107" s="24">
        <v>2</v>
      </c>
      <c r="N107" s="24">
        <v>3</v>
      </c>
      <c r="O107" s="24">
        <f t="shared" si="105"/>
        <v>6</v>
      </c>
      <c r="P107" s="24" t="str">
        <f t="shared" si="106"/>
        <v>Medio</v>
      </c>
      <c r="Q107" s="24">
        <v>25</v>
      </c>
      <c r="R107" s="24">
        <f t="shared" si="107"/>
        <v>150</v>
      </c>
      <c r="S107" s="24" t="str">
        <f t="shared" si="110"/>
        <v>II</v>
      </c>
      <c r="T107" s="26" t="str">
        <f t="shared" si="111"/>
        <v>Aceptable con Control Especifico</v>
      </c>
      <c r="U107" s="24">
        <v>5</v>
      </c>
      <c r="V107" s="43" t="s">
        <v>116</v>
      </c>
      <c r="W107" s="24" t="s">
        <v>101</v>
      </c>
      <c r="X107" s="24" t="s">
        <v>101</v>
      </c>
      <c r="Y107" s="24" t="s">
        <v>101</v>
      </c>
      <c r="Z107" s="24" t="s">
        <v>286</v>
      </c>
      <c r="AA107" s="24" t="s">
        <v>294</v>
      </c>
      <c r="AB107" s="50" t="s">
        <v>61</v>
      </c>
      <c r="AC107" s="43" t="s">
        <v>83</v>
      </c>
      <c r="AD107" s="59"/>
      <c r="AE107" s="59"/>
      <c r="AF107" s="59"/>
    </row>
    <row r="108" spans="1:32" s="21" customFormat="1" ht="98.25" customHeight="1" x14ac:dyDescent="0.2">
      <c r="A108" s="24" t="s">
        <v>58</v>
      </c>
      <c r="B108" s="24" t="s">
        <v>193</v>
      </c>
      <c r="C108" s="24" t="s">
        <v>52</v>
      </c>
      <c r="D108" s="24" t="s">
        <v>54</v>
      </c>
      <c r="E108" s="43" t="s">
        <v>105</v>
      </c>
      <c r="F108" s="24" t="s">
        <v>235</v>
      </c>
      <c r="G108" s="24" t="s">
        <v>321</v>
      </c>
      <c r="H108" s="24" t="s">
        <v>212</v>
      </c>
      <c r="I108" s="24" t="s">
        <v>250</v>
      </c>
      <c r="J108" s="24" t="s">
        <v>101</v>
      </c>
      <c r="K108" s="24" t="s">
        <v>270</v>
      </c>
      <c r="L108" s="24" t="s">
        <v>271</v>
      </c>
      <c r="M108" s="24">
        <v>2</v>
      </c>
      <c r="N108" s="24">
        <v>3</v>
      </c>
      <c r="O108" s="24">
        <f t="shared" si="105"/>
        <v>6</v>
      </c>
      <c r="P108" s="24" t="str">
        <f t="shared" si="106"/>
        <v>Medio</v>
      </c>
      <c r="Q108" s="24">
        <v>25</v>
      </c>
      <c r="R108" s="24">
        <f t="shared" si="107"/>
        <v>150</v>
      </c>
      <c r="S108" s="24" t="str">
        <f t="shared" si="110"/>
        <v>II</v>
      </c>
      <c r="T108" s="26" t="str">
        <f t="shared" si="111"/>
        <v>Aceptable con Control Especifico</v>
      </c>
      <c r="U108" s="24">
        <v>5</v>
      </c>
      <c r="V108" s="43" t="s">
        <v>116</v>
      </c>
      <c r="W108" s="24" t="s">
        <v>101</v>
      </c>
      <c r="X108" s="24" t="s">
        <v>101</v>
      </c>
      <c r="Y108" s="24" t="s">
        <v>101</v>
      </c>
      <c r="Z108" s="24" t="s">
        <v>286</v>
      </c>
      <c r="AA108" s="24" t="s">
        <v>294</v>
      </c>
      <c r="AB108" s="50" t="s">
        <v>61</v>
      </c>
      <c r="AC108" s="43" t="s">
        <v>83</v>
      </c>
      <c r="AD108" s="59"/>
      <c r="AE108" s="59"/>
      <c r="AF108" s="59"/>
    </row>
    <row r="109" spans="1:32" s="21" customFormat="1" ht="98.25" customHeight="1" x14ac:dyDescent="0.2">
      <c r="A109" s="24" t="s">
        <v>58</v>
      </c>
      <c r="B109" s="24" t="s">
        <v>195</v>
      </c>
      <c r="C109" s="24" t="s">
        <v>52</v>
      </c>
      <c r="D109" s="24" t="s">
        <v>54</v>
      </c>
      <c r="E109" s="43" t="s">
        <v>105</v>
      </c>
      <c r="F109" s="24" t="s">
        <v>235</v>
      </c>
      <c r="G109" s="24" t="s">
        <v>321</v>
      </c>
      <c r="H109" s="24" t="s">
        <v>212</v>
      </c>
      <c r="I109" s="24" t="s">
        <v>250</v>
      </c>
      <c r="J109" s="24" t="s">
        <v>101</v>
      </c>
      <c r="K109" s="24" t="s">
        <v>270</v>
      </c>
      <c r="L109" s="24" t="s">
        <v>271</v>
      </c>
      <c r="M109" s="24">
        <v>2</v>
      </c>
      <c r="N109" s="24">
        <v>3</v>
      </c>
      <c r="O109" s="24">
        <f t="shared" si="105"/>
        <v>6</v>
      </c>
      <c r="P109" s="24" t="str">
        <f t="shared" si="106"/>
        <v>Medio</v>
      </c>
      <c r="Q109" s="24">
        <v>25</v>
      </c>
      <c r="R109" s="24">
        <f t="shared" si="107"/>
        <v>150</v>
      </c>
      <c r="S109" s="24" t="str">
        <f t="shared" si="110"/>
        <v>II</v>
      </c>
      <c r="T109" s="26" t="str">
        <f t="shared" si="111"/>
        <v>Aceptable con Control Especifico</v>
      </c>
      <c r="U109" s="24">
        <v>5</v>
      </c>
      <c r="V109" s="43" t="s">
        <v>116</v>
      </c>
      <c r="W109" s="24" t="s">
        <v>101</v>
      </c>
      <c r="X109" s="24" t="s">
        <v>101</v>
      </c>
      <c r="Y109" s="24" t="s">
        <v>101</v>
      </c>
      <c r="Z109" s="24" t="s">
        <v>286</v>
      </c>
      <c r="AA109" s="24" t="s">
        <v>294</v>
      </c>
      <c r="AB109" s="50" t="s">
        <v>61</v>
      </c>
      <c r="AC109" s="43" t="s">
        <v>83</v>
      </c>
      <c r="AD109" s="59"/>
      <c r="AE109" s="59"/>
      <c r="AF109" s="59"/>
    </row>
    <row r="110" spans="1:32" s="21" customFormat="1" ht="98.25" customHeight="1" x14ac:dyDescent="0.2">
      <c r="A110" s="24" t="s">
        <v>58</v>
      </c>
      <c r="B110" s="24" t="s">
        <v>195</v>
      </c>
      <c r="C110" s="24" t="s">
        <v>52</v>
      </c>
      <c r="D110" s="24" t="s">
        <v>54</v>
      </c>
      <c r="E110" s="43" t="s">
        <v>105</v>
      </c>
      <c r="F110" s="24" t="s">
        <v>235</v>
      </c>
      <c r="G110" s="24" t="s">
        <v>321</v>
      </c>
      <c r="H110" s="31" t="s">
        <v>213</v>
      </c>
      <c r="I110" s="24" t="s">
        <v>251</v>
      </c>
      <c r="J110" s="24" t="s">
        <v>101</v>
      </c>
      <c r="K110" s="24" t="s">
        <v>270</v>
      </c>
      <c r="L110" s="24" t="s">
        <v>273</v>
      </c>
      <c r="M110" s="24">
        <v>2</v>
      </c>
      <c r="N110" s="24">
        <v>3</v>
      </c>
      <c r="O110" s="24">
        <f t="shared" si="105"/>
        <v>6</v>
      </c>
      <c r="P110" s="24" t="str">
        <f t="shared" si="106"/>
        <v>Medio</v>
      </c>
      <c r="Q110" s="24">
        <v>25</v>
      </c>
      <c r="R110" s="24">
        <f t="shared" si="107"/>
        <v>150</v>
      </c>
      <c r="S110" s="24" t="str">
        <f t="shared" si="110"/>
        <v>II</v>
      </c>
      <c r="T110" s="26" t="str">
        <f t="shared" si="111"/>
        <v>Aceptable con Control Especifico</v>
      </c>
      <c r="U110" s="24">
        <v>5</v>
      </c>
      <c r="V110" s="43" t="s">
        <v>116</v>
      </c>
      <c r="W110" s="24" t="s">
        <v>101</v>
      </c>
      <c r="X110" s="24" t="s">
        <v>101</v>
      </c>
      <c r="Y110" s="24" t="s">
        <v>101</v>
      </c>
      <c r="Z110" s="24" t="s">
        <v>286</v>
      </c>
      <c r="AA110" s="24" t="s">
        <v>294</v>
      </c>
      <c r="AB110" s="50" t="s">
        <v>61</v>
      </c>
      <c r="AC110" s="43" t="s">
        <v>83</v>
      </c>
      <c r="AD110" s="59"/>
      <c r="AE110" s="59"/>
      <c r="AF110" s="59"/>
    </row>
    <row r="111" spans="1:32" s="21" customFormat="1" ht="98.25" customHeight="1" x14ac:dyDescent="0.2">
      <c r="A111" s="24" t="s">
        <v>58</v>
      </c>
      <c r="B111" s="24" t="s">
        <v>193</v>
      </c>
      <c r="C111" s="24" t="s">
        <v>52</v>
      </c>
      <c r="D111" s="24" t="s">
        <v>54</v>
      </c>
      <c r="E111" s="43" t="s">
        <v>105</v>
      </c>
      <c r="F111" s="24" t="s">
        <v>236</v>
      </c>
      <c r="G111" s="24" t="s">
        <v>321</v>
      </c>
      <c r="H111" s="24" t="s">
        <v>214</v>
      </c>
      <c r="I111" s="24" t="s">
        <v>259</v>
      </c>
      <c r="J111" s="24" t="s">
        <v>101</v>
      </c>
      <c r="K111" s="24" t="s">
        <v>270</v>
      </c>
      <c r="L111" s="24" t="s">
        <v>273</v>
      </c>
      <c r="M111" s="24">
        <v>2</v>
      </c>
      <c r="N111" s="24">
        <v>3</v>
      </c>
      <c r="O111" s="24">
        <f t="shared" si="105"/>
        <v>6</v>
      </c>
      <c r="P111" s="24" t="str">
        <f t="shared" si="106"/>
        <v>Medio</v>
      </c>
      <c r="Q111" s="24">
        <v>25</v>
      </c>
      <c r="R111" s="24">
        <f t="shared" si="107"/>
        <v>150</v>
      </c>
      <c r="S111" s="24" t="str">
        <f t="shared" si="110"/>
        <v>II</v>
      </c>
      <c r="T111" s="26" t="str">
        <f t="shared" si="111"/>
        <v>Aceptable con Control Especifico</v>
      </c>
      <c r="U111" s="24">
        <v>5</v>
      </c>
      <c r="V111" s="43" t="s">
        <v>116</v>
      </c>
      <c r="W111" s="24" t="s">
        <v>101</v>
      </c>
      <c r="X111" s="24" t="s">
        <v>101</v>
      </c>
      <c r="Y111" s="24" t="s">
        <v>101</v>
      </c>
      <c r="Z111" s="24" t="s">
        <v>286</v>
      </c>
      <c r="AA111" s="24" t="s">
        <v>294</v>
      </c>
      <c r="AB111" s="50" t="s">
        <v>61</v>
      </c>
      <c r="AC111" s="43" t="s">
        <v>83</v>
      </c>
      <c r="AD111" s="59"/>
      <c r="AE111" s="59"/>
      <c r="AF111" s="59"/>
    </row>
    <row r="112" spans="1:32" s="21" customFormat="1" ht="98.25" customHeight="1" x14ac:dyDescent="0.2">
      <c r="A112" s="24" t="s">
        <v>58</v>
      </c>
      <c r="B112" s="24" t="s">
        <v>195</v>
      </c>
      <c r="C112" s="24" t="s">
        <v>52</v>
      </c>
      <c r="D112" s="24" t="s">
        <v>54</v>
      </c>
      <c r="E112" s="43" t="s">
        <v>105</v>
      </c>
      <c r="F112" s="24" t="s">
        <v>236</v>
      </c>
      <c r="G112" s="24" t="s">
        <v>321</v>
      </c>
      <c r="H112" s="24" t="s">
        <v>214</v>
      </c>
      <c r="I112" s="24" t="s">
        <v>259</v>
      </c>
      <c r="J112" s="24" t="s">
        <v>101</v>
      </c>
      <c r="K112" s="24" t="s">
        <v>270</v>
      </c>
      <c r="L112" s="24" t="s">
        <v>273</v>
      </c>
      <c r="M112" s="24">
        <v>2</v>
      </c>
      <c r="N112" s="24">
        <v>3</v>
      </c>
      <c r="O112" s="24">
        <f t="shared" si="105"/>
        <v>6</v>
      </c>
      <c r="P112" s="24" t="str">
        <f t="shared" si="106"/>
        <v>Medio</v>
      </c>
      <c r="Q112" s="24">
        <v>25</v>
      </c>
      <c r="R112" s="24">
        <f t="shared" si="107"/>
        <v>150</v>
      </c>
      <c r="S112" s="24" t="str">
        <f t="shared" si="110"/>
        <v>II</v>
      </c>
      <c r="T112" s="26" t="str">
        <f t="shared" si="111"/>
        <v>Aceptable con Control Especifico</v>
      </c>
      <c r="U112" s="24">
        <v>5</v>
      </c>
      <c r="V112" s="43" t="s">
        <v>116</v>
      </c>
      <c r="W112" s="24" t="s">
        <v>101</v>
      </c>
      <c r="X112" s="24" t="s">
        <v>101</v>
      </c>
      <c r="Y112" s="24" t="s">
        <v>101</v>
      </c>
      <c r="Z112" s="24" t="s">
        <v>286</v>
      </c>
      <c r="AA112" s="24" t="s">
        <v>294</v>
      </c>
      <c r="AB112" s="50" t="s">
        <v>61</v>
      </c>
      <c r="AC112" s="43" t="s">
        <v>83</v>
      </c>
      <c r="AD112" s="59"/>
      <c r="AE112" s="59"/>
      <c r="AF112" s="59"/>
    </row>
    <row r="113" spans="1:32" s="21" customFormat="1" ht="98.25" customHeight="1" x14ac:dyDescent="0.2">
      <c r="A113" s="24" t="s">
        <v>58</v>
      </c>
      <c r="B113" s="24" t="s">
        <v>193</v>
      </c>
      <c r="C113" s="24" t="s">
        <v>52</v>
      </c>
      <c r="D113" s="24" t="s">
        <v>54</v>
      </c>
      <c r="E113" s="43" t="s">
        <v>105</v>
      </c>
      <c r="F113" s="24" t="s">
        <v>236</v>
      </c>
      <c r="G113" s="24" t="s">
        <v>321</v>
      </c>
      <c r="H113" s="31" t="s">
        <v>215</v>
      </c>
      <c r="I113" s="24" t="s">
        <v>260</v>
      </c>
      <c r="J113" s="24" t="s">
        <v>101</v>
      </c>
      <c r="K113" s="24" t="s">
        <v>270</v>
      </c>
      <c r="L113" s="24" t="s">
        <v>273</v>
      </c>
      <c r="M113" s="24">
        <v>2</v>
      </c>
      <c r="N113" s="24">
        <v>3</v>
      </c>
      <c r="O113" s="24">
        <f t="shared" si="105"/>
        <v>6</v>
      </c>
      <c r="P113" s="24" t="str">
        <f t="shared" si="106"/>
        <v>Medio</v>
      </c>
      <c r="Q113" s="24">
        <v>25</v>
      </c>
      <c r="R113" s="24">
        <f t="shared" si="107"/>
        <v>150</v>
      </c>
      <c r="S113" s="24" t="str">
        <f t="shared" si="110"/>
        <v>II</v>
      </c>
      <c r="T113" s="26" t="str">
        <f t="shared" si="111"/>
        <v>Aceptable con Control Especifico</v>
      </c>
      <c r="U113" s="24">
        <v>5</v>
      </c>
      <c r="V113" s="43" t="s">
        <v>116</v>
      </c>
      <c r="W113" s="24" t="s">
        <v>101</v>
      </c>
      <c r="X113" s="24" t="s">
        <v>101</v>
      </c>
      <c r="Y113" s="24" t="s">
        <v>101</v>
      </c>
      <c r="Z113" s="24" t="s">
        <v>286</v>
      </c>
      <c r="AA113" s="24" t="s">
        <v>294</v>
      </c>
      <c r="AB113" s="50" t="s">
        <v>61</v>
      </c>
      <c r="AC113" s="43" t="s">
        <v>83</v>
      </c>
      <c r="AD113" s="59"/>
      <c r="AE113" s="59"/>
      <c r="AF113" s="59"/>
    </row>
    <row r="114" spans="1:32" s="21" customFormat="1" ht="98.25" customHeight="1" x14ac:dyDescent="0.2">
      <c r="A114" s="24" t="s">
        <v>58</v>
      </c>
      <c r="B114" s="24" t="s">
        <v>195</v>
      </c>
      <c r="C114" s="24" t="s">
        <v>52</v>
      </c>
      <c r="D114" s="24" t="s">
        <v>54</v>
      </c>
      <c r="E114" s="43" t="s">
        <v>105</v>
      </c>
      <c r="F114" s="24" t="s">
        <v>236</v>
      </c>
      <c r="G114" s="24" t="s">
        <v>321</v>
      </c>
      <c r="H114" s="31" t="s">
        <v>215</v>
      </c>
      <c r="I114" s="24" t="s">
        <v>260</v>
      </c>
      <c r="J114" s="24" t="s">
        <v>101</v>
      </c>
      <c r="K114" s="24" t="s">
        <v>270</v>
      </c>
      <c r="L114" s="24" t="s">
        <v>273</v>
      </c>
      <c r="M114" s="24">
        <v>2</v>
      </c>
      <c r="N114" s="24">
        <v>3</v>
      </c>
      <c r="O114" s="24">
        <f t="shared" si="105"/>
        <v>6</v>
      </c>
      <c r="P114" s="24" t="str">
        <f t="shared" si="106"/>
        <v>Medio</v>
      </c>
      <c r="Q114" s="24">
        <v>25</v>
      </c>
      <c r="R114" s="24">
        <f t="shared" si="107"/>
        <v>150</v>
      </c>
      <c r="S114" s="24" t="str">
        <f t="shared" si="110"/>
        <v>II</v>
      </c>
      <c r="T114" s="26" t="str">
        <f t="shared" si="111"/>
        <v>Aceptable con Control Especifico</v>
      </c>
      <c r="U114" s="24">
        <v>5</v>
      </c>
      <c r="V114" s="43" t="s">
        <v>116</v>
      </c>
      <c r="W114" s="24" t="s">
        <v>101</v>
      </c>
      <c r="X114" s="24" t="s">
        <v>101</v>
      </c>
      <c r="Y114" s="24" t="s">
        <v>101</v>
      </c>
      <c r="Z114" s="24" t="s">
        <v>286</v>
      </c>
      <c r="AA114" s="24" t="s">
        <v>294</v>
      </c>
      <c r="AB114" s="50" t="s">
        <v>61</v>
      </c>
      <c r="AC114" s="43" t="s">
        <v>83</v>
      </c>
      <c r="AD114" s="59"/>
      <c r="AE114" s="59"/>
      <c r="AF114" s="59"/>
    </row>
    <row r="115" spans="1:32" s="21" customFormat="1" ht="98.25" customHeight="1" x14ac:dyDescent="0.2">
      <c r="A115" s="24" t="s">
        <v>58</v>
      </c>
      <c r="B115" s="24" t="s">
        <v>193</v>
      </c>
      <c r="C115" s="24" t="s">
        <v>56</v>
      </c>
      <c r="D115" s="24" t="s">
        <v>54</v>
      </c>
      <c r="E115" s="43" t="s">
        <v>105</v>
      </c>
      <c r="F115" s="24" t="s">
        <v>227</v>
      </c>
      <c r="G115" s="31" t="s">
        <v>324</v>
      </c>
      <c r="H115" s="24" t="s">
        <v>207</v>
      </c>
      <c r="I115" s="24" t="s">
        <v>64</v>
      </c>
      <c r="J115" s="24" t="s">
        <v>101</v>
      </c>
      <c r="K115" s="24" t="s">
        <v>264</v>
      </c>
      <c r="L115" s="24" t="s">
        <v>265</v>
      </c>
      <c r="M115" s="24">
        <v>2</v>
      </c>
      <c r="N115" s="24">
        <v>3</v>
      </c>
      <c r="O115" s="24">
        <f t="shared" si="105"/>
        <v>6</v>
      </c>
      <c r="P115" s="24" t="str">
        <f t="shared" si="106"/>
        <v>Medio</v>
      </c>
      <c r="Q115" s="24">
        <v>25</v>
      </c>
      <c r="R115" s="24">
        <f t="shared" si="107"/>
        <v>150</v>
      </c>
      <c r="S115" s="24" t="str">
        <f t="shared" si="110"/>
        <v>II</v>
      </c>
      <c r="T115" s="26" t="str">
        <f t="shared" si="111"/>
        <v>Aceptable con Control Especifico</v>
      </c>
      <c r="U115" s="24">
        <v>5</v>
      </c>
      <c r="V115" s="43" t="s">
        <v>125</v>
      </c>
      <c r="W115" s="24" t="s">
        <v>101</v>
      </c>
      <c r="X115" s="24" t="s">
        <v>101</v>
      </c>
      <c r="Y115" s="24" t="s">
        <v>101</v>
      </c>
      <c r="Z115" s="24" t="s">
        <v>277</v>
      </c>
      <c r="AA115" s="24" t="s">
        <v>341</v>
      </c>
      <c r="AB115" s="43" t="s">
        <v>61</v>
      </c>
      <c r="AC115" s="43" t="s">
        <v>336</v>
      </c>
      <c r="AD115" s="59"/>
      <c r="AE115" s="59"/>
      <c r="AF115" s="59"/>
    </row>
    <row r="116" spans="1:32" s="21" customFormat="1" ht="98.25" customHeight="1" x14ac:dyDescent="0.2">
      <c r="A116" s="24" t="s">
        <v>58</v>
      </c>
      <c r="B116" s="24" t="s">
        <v>195</v>
      </c>
      <c r="C116" s="24" t="s">
        <v>56</v>
      </c>
      <c r="D116" s="24" t="s">
        <v>54</v>
      </c>
      <c r="E116" s="43" t="s">
        <v>105</v>
      </c>
      <c r="F116" s="24" t="s">
        <v>227</v>
      </c>
      <c r="G116" s="31" t="s">
        <v>324</v>
      </c>
      <c r="H116" s="24" t="s">
        <v>207</v>
      </c>
      <c r="I116" s="24" t="s">
        <v>64</v>
      </c>
      <c r="J116" s="24" t="s">
        <v>101</v>
      </c>
      <c r="K116" s="24" t="s">
        <v>264</v>
      </c>
      <c r="L116" s="24" t="s">
        <v>265</v>
      </c>
      <c r="M116" s="24">
        <v>2</v>
      </c>
      <c r="N116" s="24">
        <v>3</v>
      </c>
      <c r="O116" s="24">
        <f t="shared" si="105"/>
        <v>6</v>
      </c>
      <c r="P116" s="24" t="str">
        <f t="shared" si="106"/>
        <v>Medio</v>
      </c>
      <c r="Q116" s="24">
        <v>25</v>
      </c>
      <c r="R116" s="24">
        <f t="shared" si="107"/>
        <v>150</v>
      </c>
      <c r="S116" s="24" t="str">
        <f t="shared" si="110"/>
        <v>II</v>
      </c>
      <c r="T116" s="26" t="str">
        <f t="shared" si="111"/>
        <v>Aceptable con Control Especifico</v>
      </c>
      <c r="U116" s="24">
        <v>5</v>
      </c>
      <c r="V116" s="43" t="s">
        <v>125</v>
      </c>
      <c r="W116" s="24" t="s">
        <v>101</v>
      </c>
      <c r="X116" s="24" t="s">
        <v>101</v>
      </c>
      <c r="Y116" s="24" t="s">
        <v>101</v>
      </c>
      <c r="Z116" s="24" t="s">
        <v>277</v>
      </c>
      <c r="AA116" s="24" t="s">
        <v>341</v>
      </c>
      <c r="AB116" s="43" t="s">
        <v>61</v>
      </c>
      <c r="AC116" s="43" t="s">
        <v>336</v>
      </c>
      <c r="AD116" s="59"/>
      <c r="AE116" s="59"/>
      <c r="AF116" s="59"/>
    </row>
    <row r="117" spans="1:32" s="21" customFormat="1" ht="98.25" customHeight="1" x14ac:dyDescent="0.2">
      <c r="A117" s="24" t="s">
        <v>58</v>
      </c>
      <c r="B117" s="24" t="s">
        <v>193</v>
      </c>
      <c r="C117" s="24" t="s">
        <v>56</v>
      </c>
      <c r="D117" s="24" t="s">
        <v>54</v>
      </c>
      <c r="E117" s="43" t="s">
        <v>105</v>
      </c>
      <c r="F117" s="24" t="s">
        <v>228</v>
      </c>
      <c r="G117" s="31" t="s">
        <v>324</v>
      </c>
      <c r="H117" s="24" t="s">
        <v>208</v>
      </c>
      <c r="I117" s="24" t="s">
        <v>64</v>
      </c>
      <c r="J117" s="24" t="s">
        <v>101</v>
      </c>
      <c r="K117" s="24" t="s">
        <v>264</v>
      </c>
      <c r="L117" s="24" t="s">
        <v>265</v>
      </c>
      <c r="M117" s="24">
        <v>2</v>
      </c>
      <c r="N117" s="24">
        <v>3</v>
      </c>
      <c r="O117" s="24">
        <f t="shared" si="105"/>
        <v>6</v>
      </c>
      <c r="P117" s="24" t="str">
        <f t="shared" si="106"/>
        <v>Medio</v>
      </c>
      <c r="Q117" s="24">
        <v>25</v>
      </c>
      <c r="R117" s="24">
        <f t="shared" si="107"/>
        <v>150</v>
      </c>
      <c r="S117" s="24" t="str">
        <f t="shared" si="110"/>
        <v>II</v>
      </c>
      <c r="T117" s="26" t="str">
        <f t="shared" si="111"/>
        <v>Aceptable con Control Especifico</v>
      </c>
      <c r="U117" s="24">
        <v>5</v>
      </c>
      <c r="V117" s="43" t="s">
        <v>125</v>
      </c>
      <c r="W117" s="24" t="s">
        <v>101</v>
      </c>
      <c r="X117" s="24" t="s">
        <v>101</v>
      </c>
      <c r="Y117" s="24" t="s">
        <v>101</v>
      </c>
      <c r="Z117" s="24" t="s">
        <v>277</v>
      </c>
      <c r="AA117" s="24" t="s">
        <v>341</v>
      </c>
      <c r="AB117" s="43" t="s">
        <v>61</v>
      </c>
      <c r="AC117" s="43" t="s">
        <v>336</v>
      </c>
      <c r="AD117" s="59"/>
      <c r="AE117" s="59"/>
      <c r="AF117" s="59"/>
    </row>
    <row r="118" spans="1:32" s="21" customFormat="1" ht="98.25" customHeight="1" x14ac:dyDescent="0.2">
      <c r="A118" s="24" t="s">
        <v>58</v>
      </c>
      <c r="B118" s="24" t="s">
        <v>193</v>
      </c>
      <c r="C118" s="24" t="s">
        <v>56</v>
      </c>
      <c r="D118" s="24" t="s">
        <v>54</v>
      </c>
      <c r="E118" s="43" t="s">
        <v>105</v>
      </c>
      <c r="F118" s="24" t="s">
        <v>228</v>
      </c>
      <c r="G118" s="31" t="s">
        <v>324</v>
      </c>
      <c r="H118" s="24" t="s">
        <v>208</v>
      </c>
      <c r="I118" s="24" t="s">
        <v>64</v>
      </c>
      <c r="J118" s="24" t="s">
        <v>101</v>
      </c>
      <c r="K118" s="24" t="s">
        <v>264</v>
      </c>
      <c r="L118" s="24" t="s">
        <v>265</v>
      </c>
      <c r="M118" s="24">
        <v>2</v>
      </c>
      <c r="N118" s="24">
        <v>3</v>
      </c>
      <c r="O118" s="24">
        <f t="shared" si="105"/>
        <v>6</v>
      </c>
      <c r="P118" s="24" t="str">
        <f t="shared" si="106"/>
        <v>Medio</v>
      </c>
      <c r="Q118" s="24">
        <v>25</v>
      </c>
      <c r="R118" s="24">
        <f t="shared" si="107"/>
        <v>150</v>
      </c>
      <c r="S118" s="24" t="str">
        <f t="shared" si="110"/>
        <v>II</v>
      </c>
      <c r="T118" s="26" t="str">
        <f t="shared" si="111"/>
        <v>Aceptable con Control Especifico</v>
      </c>
      <c r="U118" s="24">
        <v>5</v>
      </c>
      <c r="V118" s="43" t="s">
        <v>125</v>
      </c>
      <c r="W118" s="24" t="s">
        <v>101</v>
      </c>
      <c r="X118" s="24" t="s">
        <v>101</v>
      </c>
      <c r="Y118" s="24" t="s">
        <v>101</v>
      </c>
      <c r="Z118" s="24" t="s">
        <v>277</v>
      </c>
      <c r="AA118" s="24" t="s">
        <v>341</v>
      </c>
      <c r="AB118" s="43" t="s">
        <v>61</v>
      </c>
      <c r="AC118" s="43" t="s">
        <v>336</v>
      </c>
      <c r="AD118" s="59"/>
      <c r="AE118" s="59"/>
      <c r="AF118" s="59"/>
    </row>
    <row r="119" spans="1:32" s="21" customFormat="1" ht="98.25" customHeight="1" x14ac:dyDescent="0.2">
      <c r="A119" s="24" t="s">
        <v>58</v>
      </c>
      <c r="B119" s="24" t="s">
        <v>193</v>
      </c>
      <c r="C119" s="24" t="s">
        <v>56</v>
      </c>
      <c r="D119" s="24" t="s">
        <v>54</v>
      </c>
      <c r="E119" s="43" t="s">
        <v>105</v>
      </c>
      <c r="F119" s="24" t="s">
        <v>222</v>
      </c>
      <c r="G119" s="24" t="s">
        <v>10</v>
      </c>
      <c r="H119" s="24" t="s">
        <v>334</v>
      </c>
      <c r="I119" s="24" t="s">
        <v>63</v>
      </c>
      <c r="J119" s="24" t="s">
        <v>101</v>
      </c>
      <c r="K119" s="24" t="s">
        <v>272</v>
      </c>
      <c r="L119" s="24" t="s">
        <v>268</v>
      </c>
      <c r="M119" s="24">
        <v>2</v>
      </c>
      <c r="N119" s="31">
        <v>4</v>
      </c>
      <c r="O119" s="24">
        <f t="shared" si="105"/>
        <v>8</v>
      </c>
      <c r="P119" s="24" t="str">
        <f t="shared" si="106"/>
        <v>Medio</v>
      </c>
      <c r="Q119" s="24">
        <v>60</v>
      </c>
      <c r="R119" s="24">
        <f t="shared" si="107"/>
        <v>480</v>
      </c>
      <c r="S119" s="24" t="str">
        <f t="shared" si="110"/>
        <v>II</v>
      </c>
      <c r="T119" s="26" t="str">
        <f t="shared" si="111"/>
        <v>Aceptable con Control Especifico</v>
      </c>
      <c r="U119" s="24">
        <v>5</v>
      </c>
      <c r="V119" s="43" t="s">
        <v>131</v>
      </c>
      <c r="W119" s="24" t="s">
        <v>101</v>
      </c>
      <c r="X119" s="24" t="s">
        <v>101</v>
      </c>
      <c r="Y119" s="24" t="s">
        <v>101</v>
      </c>
      <c r="Z119" s="30" t="s">
        <v>110</v>
      </c>
      <c r="AA119" s="30" t="s">
        <v>108</v>
      </c>
      <c r="AB119" s="43" t="s">
        <v>61</v>
      </c>
      <c r="AC119" s="43" t="s">
        <v>87</v>
      </c>
      <c r="AD119" s="59"/>
      <c r="AE119" s="59"/>
      <c r="AF119" s="59"/>
    </row>
    <row r="120" spans="1:32" s="21" customFormat="1" ht="98.25" customHeight="1" x14ac:dyDescent="0.2">
      <c r="A120" s="24" t="s">
        <v>58</v>
      </c>
      <c r="B120" s="24" t="s">
        <v>195</v>
      </c>
      <c r="C120" s="24" t="s">
        <v>56</v>
      </c>
      <c r="D120" s="24" t="s">
        <v>54</v>
      </c>
      <c r="E120" s="43" t="s">
        <v>105</v>
      </c>
      <c r="F120" s="24" t="s">
        <v>222</v>
      </c>
      <c r="G120" s="24" t="s">
        <v>10</v>
      </c>
      <c r="H120" s="24" t="s">
        <v>334</v>
      </c>
      <c r="I120" s="24" t="s">
        <v>63</v>
      </c>
      <c r="J120" s="24" t="s">
        <v>101</v>
      </c>
      <c r="K120" s="24" t="s">
        <v>272</v>
      </c>
      <c r="L120" s="24" t="s">
        <v>268</v>
      </c>
      <c r="M120" s="24">
        <v>2</v>
      </c>
      <c r="N120" s="31">
        <v>4</v>
      </c>
      <c r="O120" s="24">
        <f t="shared" si="105"/>
        <v>8</v>
      </c>
      <c r="P120" s="24" t="str">
        <f t="shared" si="106"/>
        <v>Medio</v>
      </c>
      <c r="Q120" s="24">
        <v>60</v>
      </c>
      <c r="R120" s="24">
        <f t="shared" si="107"/>
        <v>480</v>
      </c>
      <c r="S120" s="24" t="str">
        <f t="shared" si="110"/>
        <v>II</v>
      </c>
      <c r="T120" s="26" t="str">
        <f t="shared" si="111"/>
        <v>Aceptable con Control Especifico</v>
      </c>
      <c r="U120" s="24">
        <v>5</v>
      </c>
      <c r="V120" s="43" t="s">
        <v>131</v>
      </c>
      <c r="W120" s="24" t="s">
        <v>101</v>
      </c>
      <c r="X120" s="24" t="s">
        <v>101</v>
      </c>
      <c r="Y120" s="24" t="s">
        <v>101</v>
      </c>
      <c r="Z120" s="30" t="s">
        <v>110</v>
      </c>
      <c r="AA120" s="30" t="s">
        <v>108</v>
      </c>
      <c r="AB120" s="43" t="s">
        <v>61</v>
      </c>
      <c r="AC120" s="43" t="s">
        <v>87</v>
      </c>
      <c r="AD120" s="59"/>
      <c r="AE120" s="59"/>
      <c r="AF120" s="59"/>
    </row>
    <row r="121" spans="1:32" s="21" customFormat="1" ht="98.25" customHeight="1" x14ac:dyDescent="0.2">
      <c r="A121" s="24" t="s">
        <v>58</v>
      </c>
      <c r="B121" s="24" t="s">
        <v>193</v>
      </c>
      <c r="C121" s="24" t="s">
        <v>56</v>
      </c>
      <c r="D121" s="24" t="s">
        <v>54</v>
      </c>
      <c r="E121" s="43" t="s">
        <v>105</v>
      </c>
      <c r="F121" s="24" t="s">
        <v>229</v>
      </c>
      <c r="G121" s="24" t="s">
        <v>9</v>
      </c>
      <c r="H121" s="24" t="s">
        <v>203</v>
      </c>
      <c r="I121" s="24" t="s">
        <v>102</v>
      </c>
      <c r="J121" s="24" t="s">
        <v>101</v>
      </c>
      <c r="K121" s="31" t="s">
        <v>101</v>
      </c>
      <c r="L121" s="24" t="s">
        <v>101</v>
      </c>
      <c r="M121" s="24">
        <v>2</v>
      </c>
      <c r="N121" s="24">
        <v>3</v>
      </c>
      <c r="O121" s="24">
        <f t="shared" si="105"/>
        <v>6</v>
      </c>
      <c r="P121" s="24" t="str">
        <f t="shared" si="106"/>
        <v>Medio</v>
      </c>
      <c r="Q121" s="24">
        <v>60</v>
      </c>
      <c r="R121" s="24">
        <f t="shared" si="107"/>
        <v>360</v>
      </c>
      <c r="S121" s="24" t="str">
        <f t="shared" si="110"/>
        <v>II</v>
      </c>
      <c r="T121" s="26" t="str">
        <f t="shared" si="111"/>
        <v>Aceptable con Control Especifico</v>
      </c>
      <c r="U121" s="24">
        <v>5</v>
      </c>
      <c r="V121" s="43" t="s">
        <v>149</v>
      </c>
      <c r="W121" s="24" t="s">
        <v>101</v>
      </c>
      <c r="X121" s="24" t="s">
        <v>101</v>
      </c>
      <c r="Y121" s="24" t="s">
        <v>101</v>
      </c>
      <c r="Z121" s="24" t="s">
        <v>101</v>
      </c>
      <c r="AA121" s="24" t="s">
        <v>103</v>
      </c>
      <c r="AB121" s="43" t="s">
        <v>61</v>
      </c>
      <c r="AC121" s="43" t="s">
        <v>90</v>
      </c>
      <c r="AD121" s="59"/>
      <c r="AE121" s="59"/>
      <c r="AF121" s="59"/>
    </row>
    <row r="122" spans="1:32" s="21" customFormat="1" ht="98.25" customHeight="1" x14ac:dyDescent="0.2">
      <c r="A122" s="24" t="s">
        <v>58</v>
      </c>
      <c r="B122" s="24" t="s">
        <v>195</v>
      </c>
      <c r="C122" s="24" t="s">
        <v>56</v>
      </c>
      <c r="D122" s="24" t="s">
        <v>54</v>
      </c>
      <c r="E122" s="43" t="s">
        <v>105</v>
      </c>
      <c r="F122" s="24" t="s">
        <v>240</v>
      </c>
      <c r="G122" s="24" t="s">
        <v>9</v>
      </c>
      <c r="H122" s="24" t="s">
        <v>203</v>
      </c>
      <c r="I122" s="24" t="s">
        <v>102</v>
      </c>
      <c r="J122" s="24" t="s">
        <v>101</v>
      </c>
      <c r="K122" s="31" t="s">
        <v>101</v>
      </c>
      <c r="L122" s="24" t="s">
        <v>101</v>
      </c>
      <c r="M122" s="24">
        <v>2</v>
      </c>
      <c r="N122" s="24">
        <v>3</v>
      </c>
      <c r="O122" s="24">
        <f t="shared" si="105"/>
        <v>6</v>
      </c>
      <c r="P122" s="24" t="str">
        <f t="shared" si="106"/>
        <v>Medio</v>
      </c>
      <c r="Q122" s="24">
        <v>60</v>
      </c>
      <c r="R122" s="24">
        <f t="shared" si="107"/>
        <v>360</v>
      </c>
      <c r="S122" s="24" t="str">
        <f t="shared" si="110"/>
        <v>II</v>
      </c>
      <c r="T122" s="26" t="str">
        <f t="shared" si="111"/>
        <v>Aceptable con Control Especifico</v>
      </c>
      <c r="U122" s="24">
        <v>5</v>
      </c>
      <c r="V122" s="43" t="s">
        <v>149</v>
      </c>
      <c r="W122" s="24" t="s">
        <v>101</v>
      </c>
      <c r="X122" s="24" t="s">
        <v>101</v>
      </c>
      <c r="Y122" s="24" t="s">
        <v>101</v>
      </c>
      <c r="Z122" s="24" t="s">
        <v>101</v>
      </c>
      <c r="AA122" s="24" t="s">
        <v>103</v>
      </c>
      <c r="AB122" s="43" t="s">
        <v>61</v>
      </c>
      <c r="AC122" s="43" t="s">
        <v>90</v>
      </c>
      <c r="AD122" s="59"/>
      <c r="AE122" s="59"/>
      <c r="AF122" s="59"/>
    </row>
    <row r="123" spans="1:32" s="21" customFormat="1" ht="98.25" customHeight="1" x14ac:dyDescent="0.2">
      <c r="A123" s="24" t="s">
        <v>58</v>
      </c>
      <c r="B123" s="24" t="s">
        <v>195</v>
      </c>
      <c r="C123" s="24" t="s">
        <v>56</v>
      </c>
      <c r="D123" s="24" t="s">
        <v>54</v>
      </c>
      <c r="E123" s="43" t="s">
        <v>105</v>
      </c>
      <c r="F123" s="24" t="s">
        <v>230</v>
      </c>
      <c r="G123" s="24" t="s">
        <v>9</v>
      </c>
      <c r="H123" s="24" t="s">
        <v>203</v>
      </c>
      <c r="I123" s="24" t="s">
        <v>102</v>
      </c>
      <c r="J123" s="24" t="s">
        <v>101</v>
      </c>
      <c r="K123" s="31" t="s">
        <v>101</v>
      </c>
      <c r="L123" s="24" t="s">
        <v>101</v>
      </c>
      <c r="M123" s="24">
        <v>2</v>
      </c>
      <c r="N123" s="24">
        <v>3</v>
      </c>
      <c r="O123" s="24">
        <f t="shared" si="105"/>
        <v>6</v>
      </c>
      <c r="P123" s="24" t="str">
        <f t="shared" si="106"/>
        <v>Medio</v>
      </c>
      <c r="Q123" s="24">
        <v>60</v>
      </c>
      <c r="R123" s="24">
        <f t="shared" si="107"/>
        <v>360</v>
      </c>
      <c r="S123" s="24" t="str">
        <f t="shared" si="110"/>
        <v>II</v>
      </c>
      <c r="T123" s="26" t="str">
        <f t="shared" si="111"/>
        <v>Aceptable con Control Especifico</v>
      </c>
      <c r="U123" s="24">
        <v>5</v>
      </c>
      <c r="V123" s="43" t="s">
        <v>149</v>
      </c>
      <c r="W123" s="24" t="s">
        <v>101</v>
      </c>
      <c r="X123" s="24" t="s">
        <v>101</v>
      </c>
      <c r="Y123" s="24" t="s">
        <v>101</v>
      </c>
      <c r="Z123" s="24" t="s">
        <v>101</v>
      </c>
      <c r="AA123" s="24" t="s">
        <v>103</v>
      </c>
      <c r="AB123" s="43" t="s">
        <v>61</v>
      </c>
      <c r="AC123" s="43" t="s">
        <v>90</v>
      </c>
      <c r="AD123" s="59"/>
      <c r="AE123" s="59"/>
      <c r="AF123" s="59"/>
    </row>
    <row r="124" spans="1:32" s="21" customFormat="1" ht="98.25" customHeight="1" x14ac:dyDescent="0.2">
      <c r="A124" s="24" t="s">
        <v>58</v>
      </c>
      <c r="B124" s="24" t="s">
        <v>193</v>
      </c>
      <c r="C124" s="24" t="s">
        <v>56</v>
      </c>
      <c r="D124" s="24" t="s">
        <v>54</v>
      </c>
      <c r="E124" s="43" t="s">
        <v>105</v>
      </c>
      <c r="F124" s="24" t="s">
        <v>238</v>
      </c>
      <c r="G124" s="24" t="s">
        <v>9</v>
      </c>
      <c r="H124" s="24" t="s">
        <v>204</v>
      </c>
      <c r="I124" s="24" t="s">
        <v>161</v>
      </c>
      <c r="J124" s="24" t="s">
        <v>101</v>
      </c>
      <c r="K124" s="24" t="s">
        <v>80</v>
      </c>
      <c r="L124" s="24" t="s">
        <v>95</v>
      </c>
      <c r="M124" s="24">
        <v>2</v>
      </c>
      <c r="N124" s="24">
        <v>3</v>
      </c>
      <c r="O124" s="24">
        <f t="shared" si="105"/>
        <v>6</v>
      </c>
      <c r="P124" s="24" t="str">
        <f t="shared" si="106"/>
        <v>Medio</v>
      </c>
      <c r="Q124" s="24">
        <v>60</v>
      </c>
      <c r="R124" s="24">
        <f t="shared" si="107"/>
        <v>360</v>
      </c>
      <c r="S124" s="24" t="str">
        <f t="shared" si="110"/>
        <v>II</v>
      </c>
      <c r="T124" s="26" t="str">
        <f t="shared" si="111"/>
        <v>Aceptable con Control Especifico</v>
      </c>
      <c r="U124" s="24">
        <v>5</v>
      </c>
      <c r="V124" s="43" t="s">
        <v>151</v>
      </c>
      <c r="W124" s="24" t="s">
        <v>101</v>
      </c>
      <c r="X124" s="24" t="s">
        <v>101</v>
      </c>
      <c r="Y124" s="24" t="s">
        <v>101</v>
      </c>
      <c r="Z124" s="24" t="s">
        <v>298</v>
      </c>
      <c r="AA124" s="43" t="s">
        <v>77</v>
      </c>
      <c r="AB124" s="43" t="s">
        <v>61</v>
      </c>
      <c r="AC124" s="43" t="s">
        <v>91</v>
      </c>
      <c r="AD124" s="59"/>
      <c r="AE124" s="59"/>
      <c r="AF124" s="59"/>
    </row>
    <row r="125" spans="1:32" s="21" customFormat="1" ht="98.25" customHeight="1" x14ac:dyDescent="0.2">
      <c r="A125" s="24" t="s">
        <v>58</v>
      </c>
      <c r="B125" s="24" t="s">
        <v>195</v>
      </c>
      <c r="C125" s="24" t="s">
        <v>56</v>
      </c>
      <c r="D125" s="24" t="s">
        <v>54</v>
      </c>
      <c r="E125" s="43" t="s">
        <v>105</v>
      </c>
      <c r="F125" s="24" t="s">
        <v>238</v>
      </c>
      <c r="G125" s="24" t="s">
        <v>9</v>
      </c>
      <c r="H125" s="24" t="s">
        <v>204</v>
      </c>
      <c r="I125" s="24" t="s">
        <v>161</v>
      </c>
      <c r="J125" s="24" t="s">
        <v>101</v>
      </c>
      <c r="K125" s="24" t="s">
        <v>80</v>
      </c>
      <c r="L125" s="24" t="s">
        <v>95</v>
      </c>
      <c r="M125" s="24">
        <v>2</v>
      </c>
      <c r="N125" s="24">
        <v>3</v>
      </c>
      <c r="O125" s="24">
        <f t="shared" si="105"/>
        <v>6</v>
      </c>
      <c r="P125" s="24" t="str">
        <f t="shared" si="106"/>
        <v>Medio</v>
      </c>
      <c r="Q125" s="24">
        <v>60</v>
      </c>
      <c r="R125" s="24">
        <f t="shared" si="107"/>
        <v>360</v>
      </c>
      <c r="S125" s="24" t="str">
        <f t="shared" si="110"/>
        <v>II</v>
      </c>
      <c r="T125" s="26" t="str">
        <f t="shared" si="111"/>
        <v>Aceptable con Control Especifico</v>
      </c>
      <c r="U125" s="24">
        <v>5</v>
      </c>
      <c r="V125" s="43" t="s">
        <v>151</v>
      </c>
      <c r="W125" s="24" t="s">
        <v>101</v>
      </c>
      <c r="X125" s="24" t="s">
        <v>101</v>
      </c>
      <c r="Y125" s="24" t="s">
        <v>101</v>
      </c>
      <c r="Z125" s="24" t="s">
        <v>298</v>
      </c>
      <c r="AA125" s="43" t="s">
        <v>77</v>
      </c>
      <c r="AB125" s="43" t="s">
        <v>61</v>
      </c>
      <c r="AC125" s="43" t="s">
        <v>91</v>
      </c>
      <c r="AD125" s="59"/>
      <c r="AE125" s="59"/>
      <c r="AF125" s="59"/>
    </row>
    <row r="126" spans="1:32" s="21" customFormat="1" ht="98.25" customHeight="1" x14ac:dyDescent="0.2">
      <c r="A126" s="24" t="s">
        <v>58</v>
      </c>
      <c r="B126" s="24" t="s">
        <v>193</v>
      </c>
      <c r="C126" s="24" t="s">
        <v>56</v>
      </c>
      <c r="D126" s="24" t="s">
        <v>54</v>
      </c>
      <c r="E126" s="43" t="s">
        <v>105</v>
      </c>
      <c r="F126" s="24" t="s">
        <v>232</v>
      </c>
      <c r="G126" s="24" t="s">
        <v>9</v>
      </c>
      <c r="H126" s="24" t="s">
        <v>209</v>
      </c>
      <c r="I126" s="24" t="s">
        <v>261</v>
      </c>
      <c r="J126" s="24" t="s">
        <v>101</v>
      </c>
      <c r="K126" s="24" t="s">
        <v>82</v>
      </c>
      <c r="L126" s="24" t="s">
        <v>101</v>
      </c>
      <c r="M126" s="24">
        <v>2</v>
      </c>
      <c r="N126" s="24">
        <v>3</v>
      </c>
      <c r="O126" s="24">
        <f t="shared" si="105"/>
        <v>6</v>
      </c>
      <c r="P126" s="24" t="str">
        <f t="shared" si="106"/>
        <v>Medio</v>
      </c>
      <c r="Q126" s="24">
        <v>60</v>
      </c>
      <c r="R126" s="24">
        <f t="shared" si="107"/>
        <v>360</v>
      </c>
      <c r="S126" s="24" t="str">
        <f t="shared" si="110"/>
        <v>II</v>
      </c>
      <c r="T126" s="26" t="str">
        <f t="shared" si="111"/>
        <v>Aceptable con Control Especifico</v>
      </c>
      <c r="U126" s="24">
        <v>5</v>
      </c>
      <c r="V126" s="43" t="s">
        <v>152</v>
      </c>
      <c r="W126" s="24" t="s">
        <v>101</v>
      </c>
      <c r="X126" s="24" t="s">
        <v>101</v>
      </c>
      <c r="Y126" s="24" t="s">
        <v>101</v>
      </c>
      <c r="Z126" s="24" t="s">
        <v>289</v>
      </c>
      <c r="AA126" s="24" t="s">
        <v>290</v>
      </c>
      <c r="AB126" s="43" t="s">
        <v>61</v>
      </c>
      <c r="AC126" s="43" t="s">
        <v>104</v>
      </c>
      <c r="AD126" s="59"/>
      <c r="AE126" s="59"/>
      <c r="AF126" s="59"/>
    </row>
    <row r="127" spans="1:32" s="21" customFormat="1" ht="98.25" customHeight="1" x14ac:dyDescent="0.2">
      <c r="A127" s="24" t="s">
        <v>58</v>
      </c>
      <c r="B127" s="24" t="s">
        <v>195</v>
      </c>
      <c r="C127" s="24" t="s">
        <v>56</v>
      </c>
      <c r="D127" s="24" t="s">
        <v>54</v>
      </c>
      <c r="E127" s="43" t="s">
        <v>105</v>
      </c>
      <c r="F127" s="24" t="s">
        <v>232</v>
      </c>
      <c r="G127" s="24" t="s">
        <v>9</v>
      </c>
      <c r="H127" s="24" t="s">
        <v>209</v>
      </c>
      <c r="I127" s="24" t="s">
        <v>261</v>
      </c>
      <c r="J127" s="24" t="s">
        <v>101</v>
      </c>
      <c r="K127" s="24" t="s">
        <v>82</v>
      </c>
      <c r="L127" s="24" t="s">
        <v>101</v>
      </c>
      <c r="M127" s="24">
        <v>2</v>
      </c>
      <c r="N127" s="24">
        <v>3</v>
      </c>
      <c r="O127" s="24">
        <f t="shared" si="105"/>
        <v>6</v>
      </c>
      <c r="P127" s="24" t="str">
        <f t="shared" si="106"/>
        <v>Medio</v>
      </c>
      <c r="Q127" s="24">
        <v>60</v>
      </c>
      <c r="R127" s="24">
        <f t="shared" si="107"/>
        <v>360</v>
      </c>
      <c r="S127" s="24" t="str">
        <f t="shared" si="110"/>
        <v>II</v>
      </c>
      <c r="T127" s="26" t="str">
        <f t="shared" si="111"/>
        <v>Aceptable con Control Especifico</v>
      </c>
      <c r="U127" s="24">
        <v>5</v>
      </c>
      <c r="V127" s="43" t="s">
        <v>152</v>
      </c>
      <c r="W127" s="24" t="s">
        <v>101</v>
      </c>
      <c r="X127" s="24" t="s">
        <v>101</v>
      </c>
      <c r="Y127" s="24" t="s">
        <v>101</v>
      </c>
      <c r="Z127" s="24" t="s">
        <v>289</v>
      </c>
      <c r="AA127" s="24" t="s">
        <v>290</v>
      </c>
      <c r="AB127" s="43" t="s">
        <v>61</v>
      </c>
      <c r="AC127" s="43" t="s">
        <v>104</v>
      </c>
      <c r="AD127" s="59"/>
      <c r="AE127" s="59"/>
      <c r="AF127" s="59"/>
    </row>
    <row r="128" spans="1:32" s="21" customFormat="1" ht="98.25" customHeight="1" x14ac:dyDescent="0.2">
      <c r="A128" s="24" t="s">
        <v>58</v>
      </c>
      <c r="B128" s="24" t="s">
        <v>193</v>
      </c>
      <c r="C128" s="24" t="s">
        <v>56</v>
      </c>
      <c r="D128" s="24" t="s">
        <v>54</v>
      </c>
      <c r="E128" s="43" t="s">
        <v>105</v>
      </c>
      <c r="F128" s="24" t="s">
        <v>234</v>
      </c>
      <c r="G128" s="24" t="s">
        <v>9</v>
      </c>
      <c r="H128" s="24" t="s">
        <v>210</v>
      </c>
      <c r="I128" s="24" t="s">
        <v>258</v>
      </c>
      <c r="J128" s="24" t="s">
        <v>101</v>
      </c>
      <c r="K128" s="24" t="s">
        <v>101</v>
      </c>
      <c r="L128" s="24" t="s">
        <v>274</v>
      </c>
      <c r="M128" s="24">
        <v>2</v>
      </c>
      <c r="N128" s="24">
        <v>3</v>
      </c>
      <c r="O128" s="24">
        <f t="shared" si="105"/>
        <v>6</v>
      </c>
      <c r="P128" s="24" t="str">
        <f t="shared" si="106"/>
        <v>Medio</v>
      </c>
      <c r="Q128" s="24">
        <v>60</v>
      </c>
      <c r="R128" s="24">
        <f t="shared" si="107"/>
        <v>360</v>
      </c>
      <c r="S128" s="24" t="str">
        <f t="shared" si="110"/>
        <v>II</v>
      </c>
      <c r="T128" s="26" t="str">
        <f t="shared" si="111"/>
        <v>Aceptable con Control Especifico</v>
      </c>
      <c r="U128" s="24">
        <v>5</v>
      </c>
      <c r="V128" s="43" t="s">
        <v>97</v>
      </c>
      <c r="W128" s="24" t="s">
        <v>101</v>
      </c>
      <c r="X128" s="24" t="s">
        <v>101</v>
      </c>
      <c r="Y128" s="24" t="s">
        <v>101</v>
      </c>
      <c r="Z128" s="24" t="s">
        <v>293</v>
      </c>
      <c r="AA128" s="43" t="s">
        <v>107</v>
      </c>
      <c r="AB128" s="43" t="s">
        <v>61</v>
      </c>
      <c r="AC128" s="43" t="s">
        <v>84</v>
      </c>
      <c r="AD128" s="59"/>
      <c r="AE128" s="59"/>
      <c r="AF128" s="59"/>
    </row>
    <row r="129" spans="1:32" s="21" customFormat="1" ht="98.25" customHeight="1" x14ac:dyDescent="0.2">
      <c r="A129" s="24" t="s">
        <v>58</v>
      </c>
      <c r="B129" s="24" t="s">
        <v>195</v>
      </c>
      <c r="C129" s="24" t="s">
        <v>56</v>
      </c>
      <c r="D129" s="24" t="s">
        <v>54</v>
      </c>
      <c r="E129" s="43" t="s">
        <v>105</v>
      </c>
      <c r="F129" s="24" t="s">
        <v>234</v>
      </c>
      <c r="G129" s="24" t="s">
        <v>9</v>
      </c>
      <c r="H129" s="24" t="s">
        <v>210</v>
      </c>
      <c r="I129" s="24" t="s">
        <v>258</v>
      </c>
      <c r="J129" s="24" t="s">
        <v>101</v>
      </c>
      <c r="K129" s="24" t="s">
        <v>101</v>
      </c>
      <c r="L129" s="24" t="s">
        <v>274</v>
      </c>
      <c r="M129" s="24">
        <v>2</v>
      </c>
      <c r="N129" s="24">
        <v>3</v>
      </c>
      <c r="O129" s="24">
        <f t="shared" si="105"/>
        <v>6</v>
      </c>
      <c r="P129" s="24" t="str">
        <f t="shared" si="106"/>
        <v>Medio</v>
      </c>
      <c r="Q129" s="24">
        <v>60</v>
      </c>
      <c r="R129" s="24">
        <f t="shared" si="107"/>
        <v>360</v>
      </c>
      <c r="S129" s="24" t="str">
        <f t="shared" si="110"/>
        <v>II</v>
      </c>
      <c r="T129" s="26" t="str">
        <f t="shared" si="111"/>
        <v>Aceptable con Control Especifico</v>
      </c>
      <c r="U129" s="24">
        <v>5</v>
      </c>
      <c r="V129" s="43" t="s">
        <v>97</v>
      </c>
      <c r="W129" s="24" t="s">
        <v>101</v>
      </c>
      <c r="X129" s="24" t="s">
        <v>101</v>
      </c>
      <c r="Y129" s="24" t="s">
        <v>101</v>
      </c>
      <c r="Z129" s="24" t="s">
        <v>293</v>
      </c>
      <c r="AA129" s="43" t="s">
        <v>107</v>
      </c>
      <c r="AB129" s="43" t="s">
        <v>61</v>
      </c>
      <c r="AC129" s="43" t="s">
        <v>84</v>
      </c>
      <c r="AD129" s="59"/>
      <c r="AE129" s="59"/>
      <c r="AF129" s="59"/>
    </row>
    <row r="130" spans="1:32" s="21" customFormat="1" ht="98.25" customHeight="1" x14ac:dyDescent="0.2">
      <c r="A130" s="24" t="s">
        <v>58</v>
      </c>
      <c r="B130" s="24" t="s">
        <v>193</v>
      </c>
      <c r="C130" s="24" t="s">
        <v>56</v>
      </c>
      <c r="D130" s="24" t="s">
        <v>54</v>
      </c>
      <c r="E130" s="43" t="s">
        <v>105</v>
      </c>
      <c r="F130" s="24" t="s">
        <v>226</v>
      </c>
      <c r="G130" s="24" t="s">
        <v>321</v>
      </c>
      <c r="H130" s="24" t="s">
        <v>206</v>
      </c>
      <c r="I130" s="24" t="s">
        <v>251</v>
      </c>
      <c r="J130" s="24" t="s">
        <v>101</v>
      </c>
      <c r="K130" s="24" t="s">
        <v>270</v>
      </c>
      <c r="L130" s="24" t="s">
        <v>271</v>
      </c>
      <c r="M130" s="24">
        <v>2</v>
      </c>
      <c r="N130" s="24">
        <v>3</v>
      </c>
      <c r="O130" s="24">
        <f t="shared" si="105"/>
        <v>6</v>
      </c>
      <c r="P130" s="24" t="str">
        <f t="shared" si="106"/>
        <v>Medio</v>
      </c>
      <c r="Q130" s="24">
        <v>25</v>
      </c>
      <c r="R130" s="24">
        <f t="shared" si="107"/>
        <v>150</v>
      </c>
      <c r="S130" s="24" t="str">
        <f t="shared" si="110"/>
        <v>II</v>
      </c>
      <c r="T130" s="26" t="str">
        <f t="shared" si="111"/>
        <v>Aceptable con Control Especifico</v>
      </c>
      <c r="U130" s="24">
        <v>5</v>
      </c>
      <c r="V130" s="43" t="s">
        <v>116</v>
      </c>
      <c r="W130" s="24" t="s">
        <v>101</v>
      </c>
      <c r="X130" s="24" t="s">
        <v>101</v>
      </c>
      <c r="Y130" s="24" t="s">
        <v>101</v>
      </c>
      <c r="Z130" s="24" t="s">
        <v>286</v>
      </c>
      <c r="AA130" s="24" t="s">
        <v>294</v>
      </c>
      <c r="AB130" s="50" t="s">
        <v>61</v>
      </c>
      <c r="AC130" s="43" t="s">
        <v>83</v>
      </c>
      <c r="AD130" s="59"/>
      <c r="AE130" s="59"/>
      <c r="AF130" s="59"/>
    </row>
    <row r="131" spans="1:32" s="21" customFormat="1" ht="98.25" customHeight="1" x14ac:dyDescent="0.2">
      <c r="A131" s="24" t="s">
        <v>58</v>
      </c>
      <c r="B131" s="24" t="s">
        <v>195</v>
      </c>
      <c r="C131" s="24" t="s">
        <v>56</v>
      </c>
      <c r="D131" s="24" t="s">
        <v>54</v>
      </c>
      <c r="E131" s="43" t="s">
        <v>105</v>
      </c>
      <c r="F131" s="24" t="s">
        <v>226</v>
      </c>
      <c r="G131" s="24" t="s">
        <v>321</v>
      </c>
      <c r="H131" s="24" t="s">
        <v>206</v>
      </c>
      <c r="I131" s="24" t="s">
        <v>251</v>
      </c>
      <c r="J131" s="24" t="s">
        <v>101</v>
      </c>
      <c r="K131" s="24" t="s">
        <v>270</v>
      </c>
      <c r="L131" s="24" t="s">
        <v>271</v>
      </c>
      <c r="M131" s="24">
        <v>2</v>
      </c>
      <c r="N131" s="24">
        <v>3</v>
      </c>
      <c r="O131" s="24">
        <f t="shared" si="105"/>
        <v>6</v>
      </c>
      <c r="P131" s="24" t="str">
        <f t="shared" si="106"/>
        <v>Medio</v>
      </c>
      <c r="Q131" s="24">
        <v>25</v>
      </c>
      <c r="R131" s="24">
        <f t="shared" si="107"/>
        <v>150</v>
      </c>
      <c r="S131" s="24" t="str">
        <f t="shared" si="110"/>
        <v>II</v>
      </c>
      <c r="T131" s="26" t="str">
        <f t="shared" si="111"/>
        <v>Aceptable con Control Especifico</v>
      </c>
      <c r="U131" s="24">
        <v>5</v>
      </c>
      <c r="V131" s="43" t="s">
        <v>116</v>
      </c>
      <c r="W131" s="24" t="s">
        <v>101</v>
      </c>
      <c r="X131" s="24" t="s">
        <v>101</v>
      </c>
      <c r="Y131" s="24" t="s">
        <v>101</v>
      </c>
      <c r="Z131" s="24" t="s">
        <v>286</v>
      </c>
      <c r="AA131" s="24" t="s">
        <v>294</v>
      </c>
      <c r="AB131" s="50" t="s">
        <v>61</v>
      </c>
      <c r="AC131" s="43" t="s">
        <v>83</v>
      </c>
      <c r="AD131" s="59"/>
      <c r="AE131" s="59"/>
      <c r="AF131" s="59"/>
    </row>
    <row r="132" spans="1:32" s="21" customFormat="1" ht="98.25" customHeight="1" x14ac:dyDescent="0.2">
      <c r="A132" s="24" t="s">
        <v>58</v>
      </c>
      <c r="B132" s="24" t="s">
        <v>193</v>
      </c>
      <c r="C132" s="24" t="s">
        <v>56</v>
      </c>
      <c r="D132" s="24" t="s">
        <v>54</v>
      </c>
      <c r="E132" s="43" t="s">
        <v>105</v>
      </c>
      <c r="F132" s="24" t="s">
        <v>235</v>
      </c>
      <c r="G132" s="31" t="s">
        <v>321</v>
      </c>
      <c r="H132" s="24" t="s">
        <v>211</v>
      </c>
      <c r="I132" s="24" t="s">
        <v>250</v>
      </c>
      <c r="J132" s="24" t="s">
        <v>101</v>
      </c>
      <c r="K132" s="24" t="s">
        <v>270</v>
      </c>
      <c r="L132" s="24" t="s">
        <v>271</v>
      </c>
      <c r="M132" s="24">
        <v>2</v>
      </c>
      <c r="N132" s="24">
        <v>3</v>
      </c>
      <c r="O132" s="24">
        <f t="shared" si="105"/>
        <v>6</v>
      </c>
      <c r="P132" s="24" t="str">
        <f t="shared" si="106"/>
        <v>Medio</v>
      </c>
      <c r="Q132" s="24">
        <v>25</v>
      </c>
      <c r="R132" s="24">
        <f t="shared" si="107"/>
        <v>150</v>
      </c>
      <c r="S132" s="24" t="str">
        <f t="shared" si="110"/>
        <v>II</v>
      </c>
      <c r="T132" s="26" t="str">
        <f t="shared" si="111"/>
        <v>Aceptable con Control Especifico</v>
      </c>
      <c r="U132" s="24">
        <v>5</v>
      </c>
      <c r="V132" s="43" t="s">
        <v>116</v>
      </c>
      <c r="W132" s="24" t="s">
        <v>101</v>
      </c>
      <c r="X132" s="24" t="s">
        <v>101</v>
      </c>
      <c r="Y132" s="24" t="s">
        <v>101</v>
      </c>
      <c r="Z132" s="24" t="s">
        <v>286</v>
      </c>
      <c r="AA132" s="24" t="s">
        <v>294</v>
      </c>
      <c r="AB132" s="50" t="s">
        <v>61</v>
      </c>
      <c r="AC132" s="43" t="s">
        <v>83</v>
      </c>
      <c r="AD132" s="59"/>
      <c r="AE132" s="59"/>
      <c r="AF132" s="59"/>
    </row>
    <row r="133" spans="1:32" s="21" customFormat="1" ht="98.25" customHeight="1" x14ac:dyDescent="0.2">
      <c r="A133" s="24" t="s">
        <v>58</v>
      </c>
      <c r="B133" s="24" t="s">
        <v>195</v>
      </c>
      <c r="C133" s="24" t="s">
        <v>56</v>
      </c>
      <c r="D133" s="24" t="s">
        <v>54</v>
      </c>
      <c r="E133" s="43" t="s">
        <v>105</v>
      </c>
      <c r="F133" s="24" t="s">
        <v>235</v>
      </c>
      <c r="G133" s="31" t="s">
        <v>321</v>
      </c>
      <c r="H133" s="24" t="s">
        <v>211</v>
      </c>
      <c r="I133" s="24" t="s">
        <v>250</v>
      </c>
      <c r="J133" s="24" t="s">
        <v>101</v>
      </c>
      <c r="K133" s="24" t="s">
        <v>270</v>
      </c>
      <c r="L133" s="24" t="s">
        <v>271</v>
      </c>
      <c r="M133" s="24">
        <v>2</v>
      </c>
      <c r="N133" s="24">
        <v>3</v>
      </c>
      <c r="O133" s="24">
        <f t="shared" si="105"/>
        <v>6</v>
      </c>
      <c r="P133" s="24" t="str">
        <f t="shared" si="106"/>
        <v>Medio</v>
      </c>
      <c r="Q133" s="24">
        <v>25</v>
      </c>
      <c r="R133" s="24">
        <f t="shared" si="107"/>
        <v>150</v>
      </c>
      <c r="S133" s="24" t="str">
        <f t="shared" si="110"/>
        <v>II</v>
      </c>
      <c r="T133" s="26" t="str">
        <f t="shared" si="111"/>
        <v>Aceptable con Control Especifico</v>
      </c>
      <c r="U133" s="24">
        <v>5</v>
      </c>
      <c r="V133" s="43" t="s">
        <v>116</v>
      </c>
      <c r="W133" s="24" t="s">
        <v>101</v>
      </c>
      <c r="X133" s="24" t="s">
        <v>101</v>
      </c>
      <c r="Y133" s="24" t="s">
        <v>101</v>
      </c>
      <c r="Z133" s="24" t="s">
        <v>286</v>
      </c>
      <c r="AA133" s="24" t="s">
        <v>294</v>
      </c>
      <c r="AB133" s="50" t="s">
        <v>61</v>
      </c>
      <c r="AC133" s="43" t="s">
        <v>83</v>
      </c>
      <c r="AD133" s="59"/>
      <c r="AE133" s="59"/>
      <c r="AF133" s="59"/>
    </row>
    <row r="134" spans="1:32" s="21" customFormat="1" ht="98.25" customHeight="1" x14ac:dyDescent="0.2">
      <c r="A134" s="24" t="s">
        <v>58</v>
      </c>
      <c r="B134" s="24" t="s">
        <v>193</v>
      </c>
      <c r="C134" s="24" t="s">
        <v>56</v>
      </c>
      <c r="D134" s="24" t="s">
        <v>54</v>
      </c>
      <c r="E134" s="43" t="s">
        <v>105</v>
      </c>
      <c r="F134" s="24" t="s">
        <v>235</v>
      </c>
      <c r="G134" s="31" t="s">
        <v>321</v>
      </c>
      <c r="H134" s="24" t="s">
        <v>212</v>
      </c>
      <c r="I134" s="24" t="s">
        <v>250</v>
      </c>
      <c r="J134" s="24" t="s">
        <v>101</v>
      </c>
      <c r="K134" s="24" t="s">
        <v>270</v>
      </c>
      <c r="L134" s="24" t="s">
        <v>271</v>
      </c>
      <c r="M134" s="24">
        <v>2</v>
      </c>
      <c r="N134" s="24">
        <v>3</v>
      </c>
      <c r="O134" s="24">
        <f t="shared" si="105"/>
        <v>6</v>
      </c>
      <c r="P134" s="24" t="str">
        <f t="shared" si="106"/>
        <v>Medio</v>
      </c>
      <c r="Q134" s="24">
        <v>25</v>
      </c>
      <c r="R134" s="24">
        <f t="shared" si="107"/>
        <v>150</v>
      </c>
      <c r="S134" s="24" t="str">
        <f t="shared" si="110"/>
        <v>II</v>
      </c>
      <c r="T134" s="26" t="str">
        <f t="shared" si="111"/>
        <v>Aceptable con Control Especifico</v>
      </c>
      <c r="U134" s="24">
        <v>5</v>
      </c>
      <c r="V134" s="43" t="s">
        <v>116</v>
      </c>
      <c r="W134" s="24" t="s">
        <v>101</v>
      </c>
      <c r="X134" s="24" t="s">
        <v>101</v>
      </c>
      <c r="Y134" s="24" t="s">
        <v>101</v>
      </c>
      <c r="Z134" s="24" t="s">
        <v>286</v>
      </c>
      <c r="AA134" s="24" t="s">
        <v>294</v>
      </c>
      <c r="AB134" s="50" t="s">
        <v>61</v>
      </c>
      <c r="AC134" s="43" t="s">
        <v>83</v>
      </c>
      <c r="AD134" s="59"/>
      <c r="AE134" s="59"/>
      <c r="AF134" s="59"/>
    </row>
    <row r="135" spans="1:32" s="21" customFormat="1" ht="98.25" customHeight="1" x14ac:dyDescent="0.2">
      <c r="A135" s="24" t="s">
        <v>58</v>
      </c>
      <c r="B135" s="24" t="s">
        <v>195</v>
      </c>
      <c r="C135" s="24" t="s">
        <v>56</v>
      </c>
      <c r="D135" s="24" t="s">
        <v>54</v>
      </c>
      <c r="E135" s="43" t="s">
        <v>105</v>
      </c>
      <c r="F135" s="24" t="s">
        <v>235</v>
      </c>
      <c r="G135" s="31" t="s">
        <v>321</v>
      </c>
      <c r="H135" s="24" t="s">
        <v>212</v>
      </c>
      <c r="I135" s="24" t="s">
        <v>250</v>
      </c>
      <c r="J135" s="24" t="s">
        <v>101</v>
      </c>
      <c r="K135" s="24" t="s">
        <v>270</v>
      </c>
      <c r="L135" s="24" t="s">
        <v>271</v>
      </c>
      <c r="M135" s="24">
        <v>2</v>
      </c>
      <c r="N135" s="24">
        <v>3</v>
      </c>
      <c r="O135" s="24">
        <f t="shared" ref="O135:O152" si="112">M135*N135</f>
        <v>6</v>
      </c>
      <c r="P135" s="24" t="str">
        <f t="shared" ref="P135:P152" si="113">IF(O135=0,"N/A",IF(AND(O135&gt;=1,O135&lt;=4),"Bajo",IF(AND(O135&gt;=6,O135&lt;=9),"Medio",IF(AND(O135&gt;=10,O135&lt;=20),"Alto",IF(O135&gt;=24,"Muy Alto")))))</f>
        <v>Medio</v>
      </c>
      <c r="Q135" s="24">
        <v>25</v>
      </c>
      <c r="R135" s="24">
        <f t="shared" ref="R135:R152" si="114">O135*Q135</f>
        <v>150</v>
      </c>
      <c r="S135" s="24" t="str">
        <f t="shared" si="110"/>
        <v>II</v>
      </c>
      <c r="T135" s="26" t="str">
        <f t="shared" si="111"/>
        <v>Aceptable con Control Especifico</v>
      </c>
      <c r="U135" s="24">
        <v>5</v>
      </c>
      <c r="V135" s="43" t="s">
        <v>116</v>
      </c>
      <c r="W135" s="24" t="s">
        <v>101</v>
      </c>
      <c r="X135" s="24" t="s">
        <v>101</v>
      </c>
      <c r="Y135" s="24" t="s">
        <v>101</v>
      </c>
      <c r="Z135" s="24" t="s">
        <v>286</v>
      </c>
      <c r="AA135" s="24" t="s">
        <v>294</v>
      </c>
      <c r="AB135" s="50" t="s">
        <v>61</v>
      </c>
      <c r="AC135" s="43" t="s">
        <v>83</v>
      </c>
      <c r="AD135" s="59"/>
      <c r="AE135" s="59"/>
      <c r="AF135" s="59"/>
    </row>
    <row r="136" spans="1:32" s="21" customFormat="1" ht="98.25" customHeight="1" x14ac:dyDescent="0.2">
      <c r="A136" s="24" t="s">
        <v>58</v>
      </c>
      <c r="B136" s="24" t="s">
        <v>193</v>
      </c>
      <c r="C136" s="24" t="s">
        <v>56</v>
      </c>
      <c r="D136" s="24" t="s">
        <v>54</v>
      </c>
      <c r="E136" s="43" t="s">
        <v>105</v>
      </c>
      <c r="F136" s="24" t="s">
        <v>235</v>
      </c>
      <c r="G136" s="31" t="s">
        <v>321</v>
      </c>
      <c r="H136" s="24" t="s">
        <v>213</v>
      </c>
      <c r="I136" s="24" t="s">
        <v>251</v>
      </c>
      <c r="J136" s="24" t="s">
        <v>101</v>
      </c>
      <c r="K136" s="24" t="s">
        <v>270</v>
      </c>
      <c r="L136" s="24" t="s">
        <v>273</v>
      </c>
      <c r="M136" s="24">
        <v>2</v>
      </c>
      <c r="N136" s="24">
        <v>3</v>
      </c>
      <c r="O136" s="24">
        <f t="shared" si="112"/>
        <v>6</v>
      </c>
      <c r="P136" s="24" t="str">
        <f t="shared" si="113"/>
        <v>Medio</v>
      </c>
      <c r="Q136" s="24">
        <v>25</v>
      </c>
      <c r="R136" s="24">
        <f t="shared" si="114"/>
        <v>150</v>
      </c>
      <c r="S136" s="24" t="str">
        <f t="shared" ref="S136:S152" si="115">IF(R136=0,"N/A",IF(AND(R136&gt;=1,R136&lt;=20),"IV",IF(AND(R136&gt;=40,R136&lt;=120),"III",IF(AND(R136&gt;=150,R136&lt;=500),"II",IF(R136&gt;=600,"I")))))</f>
        <v>II</v>
      </c>
      <c r="T136" s="26" t="str">
        <f t="shared" ref="T136:T152" si="116">IF(S136="I","No aceptable",IF(S136="II","Aceptable con Control Especifico",IF(S136=0,"","Aceptable")))</f>
        <v>Aceptable con Control Especifico</v>
      </c>
      <c r="U136" s="24">
        <v>5</v>
      </c>
      <c r="V136" s="43" t="s">
        <v>116</v>
      </c>
      <c r="W136" s="24" t="s">
        <v>101</v>
      </c>
      <c r="X136" s="24" t="s">
        <v>101</v>
      </c>
      <c r="Y136" s="24" t="s">
        <v>101</v>
      </c>
      <c r="Z136" s="24" t="s">
        <v>286</v>
      </c>
      <c r="AA136" s="24" t="s">
        <v>294</v>
      </c>
      <c r="AB136" s="50" t="s">
        <v>61</v>
      </c>
      <c r="AC136" s="43" t="s">
        <v>83</v>
      </c>
      <c r="AD136" s="59"/>
      <c r="AE136" s="59"/>
      <c r="AF136" s="59"/>
    </row>
    <row r="137" spans="1:32" s="21" customFormat="1" ht="98.25" customHeight="1" x14ac:dyDescent="0.2">
      <c r="A137" s="24" t="s">
        <v>58</v>
      </c>
      <c r="B137" s="24" t="s">
        <v>195</v>
      </c>
      <c r="C137" s="24" t="s">
        <v>56</v>
      </c>
      <c r="D137" s="24" t="s">
        <v>54</v>
      </c>
      <c r="E137" s="43" t="s">
        <v>105</v>
      </c>
      <c r="F137" s="24" t="s">
        <v>235</v>
      </c>
      <c r="G137" s="31" t="s">
        <v>321</v>
      </c>
      <c r="H137" s="24" t="s">
        <v>213</v>
      </c>
      <c r="I137" s="24" t="s">
        <v>251</v>
      </c>
      <c r="J137" s="24" t="s">
        <v>101</v>
      </c>
      <c r="K137" s="24" t="s">
        <v>270</v>
      </c>
      <c r="L137" s="24" t="s">
        <v>273</v>
      </c>
      <c r="M137" s="24">
        <v>2</v>
      </c>
      <c r="N137" s="24">
        <v>3</v>
      </c>
      <c r="O137" s="24">
        <f t="shared" si="112"/>
        <v>6</v>
      </c>
      <c r="P137" s="24" t="str">
        <f t="shared" si="113"/>
        <v>Medio</v>
      </c>
      <c r="Q137" s="24">
        <v>25</v>
      </c>
      <c r="R137" s="24">
        <f t="shared" si="114"/>
        <v>150</v>
      </c>
      <c r="S137" s="24" t="str">
        <f t="shared" si="115"/>
        <v>II</v>
      </c>
      <c r="T137" s="26" t="str">
        <f t="shared" si="116"/>
        <v>Aceptable con Control Especifico</v>
      </c>
      <c r="U137" s="24">
        <v>5</v>
      </c>
      <c r="V137" s="43" t="s">
        <v>116</v>
      </c>
      <c r="W137" s="24" t="s">
        <v>101</v>
      </c>
      <c r="X137" s="24" t="s">
        <v>101</v>
      </c>
      <c r="Y137" s="24" t="s">
        <v>101</v>
      </c>
      <c r="Z137" s="24" t="s">
        <v>286</v>
      </c>
      <c r="AA137" s="24" t="s">
        <v>294</v>
      </c>
      <c r="AB137" s="50" t="s">
        <v>61</v>
      </c>
      <c r="AC137" s="43" t="s">
        <v>83</v>
      </c>
      <c r="AD137" s="59"/>
      <c r="AE137" s="59"/>
      <c r="AF137" s="59"/>
    </row>
    <row r="138" spans="1:32" s="21" customFormat="1" ht="98.25" customHeight="1" x14ac:dyDescent="0.2">
      <c r="A138" s="24" t="s">
        <v>58</v>
      </c>
      <c r="B138" s="24" t="s">
        <v>193</v>
      </c>
      <c r="C138" s="24" t="s">
        <v>56</v>
      </c>
      <c r="D138" s="24" t="s">
        <v>54</v>
      </c>
      <c r="E138" s="43" t="s">
        <v>105</v>
      </c>
      <c r="F138" s="24" t="s">
        <v>236</v>
      </c>
      <c r="G138" s="31" t="s">
        <v>321</v>
      </c>
      <c r="H138" s="24" t="s">
        <v>214</v>
      </c>
      <c r="I138" s="24" t="s">
        <v>259</v>
      </c>
      <c r="J138" s="24" t="s">
        <v>101</v>
      </c>
      <c r="K138" s="24" t="s">
        <v>270</v>
      </c>
      <c r="L138" s="24" t="s">
        <v>273</v>
      </c>
      <c r="M138" s="24">
        <v>2</v>
      </c>
      <c r="N138" s="24">
        <v>3</v>
      </c>
      <c r="O138" s="24">
        <f t="shared" si="112"/>
        <v>6</v>
      </c>
      <c r="P138" s="24" t="str">
        <f t="shared" si="113"/>
        <v>Medio</v>
      </c>
      <c r="Q138" s="24">
        <v>25</v>
      </c>
      <c r="R138" s="24">
        <f t="shared" si="114"/>
        <v>150</v>
      </c>
      <c r="S138" s="24" t="str">
        <f t="shared" si="115"/>
        <v>II</v>
      </c>
      <c r="T138" s="26" t="str">
        <f t="shared" si="116"/>
        <v>Aceptable con Control Especifico</v>
      </c>
      <c r="U138" s="24">
        <v>5</v>
      </c>
      <c r="V138" s="43" t="s">
        <v>116</v>
      </c>
      <c r="W138" s="24" t="s">
        <v>101</v>
      </c>
      <c r="X138" s="24" t="s">
        <v>101</v>
      </c>
      <c r="Y138" s="24" t="s">
        <v>101</v>
      </c>
      <c r="Z138" s="24" t="s">
        <v>286</v>
      </c>
      <c r="AA138" s="24" t="s">
        <v>294</v>
      </c>
      <c r="AB138" s="50" t="s">
        <v>61</v>
      </c>
      <c r="AC138" s="43" t="s">
        <v>83</v>
      </c>
      <c r="AD138" s="59"/>
      <c r="AE138" s="59"/>
      <c r="AF138" s="59"/>
    </row>
    <row r="139" spans="1:32" s="21" customFormat="1" ht="98.25" customHeight="1" x14ac:dyDescent="0.2">
      <c r="A139" s="24" t="s">
        <v>58</v>
      </c>
      <c r="B139" s="24" t="s">
        <v>195</v>
      </c>
      <c r="C139" s="24" t="s">
        <v>56</v>
      </c>
      <c r="D139" s="24" t="s">
        <v>54</v>
      </c>
      <c r="E139" s="43" t="s">
        <v>105</v>
      </c>
      <c r="F139" s="24" t="s">
        <v>236</v>
      </c>
      <c r="G139" s="31" t="s">
        <v>321</v>
      </c>
      <c r="H139" s="24" t="s">
        <v>214</v>
      </c>
      <c r="I139" s="24" t="s">
        <v>259</v>
      </c>
      <c r="J139" s="24" t="s">
        <v>101</v>
      </c>
      <c r="K139" s="24" t="s">
        <v>270</v>
      </c>
      <c r="L139" s="24" t="s">
        <v>273</v>
      </c>
      <c r="M139" s="24">
        <v>2</v>
      </c>
      <c r="N139" s="24">
        <v>3</v>
      </c>
      <c r="O139" s="24">
        <f t="shared" si="112"/>
        <v>6</v>
      </c>
      <c r="P139" s="24" t="str">
        <f t="shared" si="113"/>
        <v>Medio</v>
      </c>
      <c r="Q139" s="24">
        <v>25</v>
      </c>
      <c r="R139" s="24">
        <f t="shared" si="114"/>
        <v>150</v>
      </c>
      <c r="S139" s="24" t="str">
        <f t="shared" si="115"/>
        <v>II</v>
      </c>
      <c r="T139" s="26" t="str">
        <f t="shared" si="116"/>
        <v>Aceptable con Control Especifico</v>
      </c>
      <c r="U139" s="24">
        <v>5</v>
      </c>
      <c r="V139" s="43" t="s">
        <v>116</v>
      </c>
      <c r="W139" s="24" t="s">
        <v>101</v>
      </c>
      <c r="X139" s="24" t="s">
        <v>101</v>
      </c>
      <c r="Y139" s="24" t="s">
        <v>101</v>
      </c>
      <c r="Z139" s="24" t="s">
        <v>286</v>
      </c>
      <c r="AA139" s="24" t="s">
        <v>294</v>
      </c>
      <c r="AB139" s="50" t="s">
        <v>61</v>
      </c>
      <c r="AC139" s="43" t="s">
        <v>83</v>
      </c>
      <c r="AD139" s="59"/>
      <c r="AE139" s="59"/>
      <c r="AF139" s="59"/>
    </row>
    <row r="140" spans="1:32" s="21" customFormat="1" ht="98.25" customHeight="1" x14ac:dyDescent="0.2">
      <c r="A140" s="24" t="s">
        <v>58</v>
      </c>
      <c r="B140" s="24" t="s">
        <v>193</v>
      </c>
      <c r="C140" s="24" t="s">
        <v>56</v>
      </c>
      <c r="D140" s="24" t="s">
        <v>54</v>
      </c>
      <c r="E140" s="43" t="s">
        <v>105</v>
      </c>
      <c r="F140" s="24" t="s">
        <v>236</v>
      </c>
      <c r="G140" s="31" t="s">
        <v>321</v>
      </c>
      <c r="H140" s="24" t="s">
        <v>215</v>
      </c>
      <c r="I140" s="24" t="s">
        <v>260</v>
      </c>
      <c r="J140" s="24" t="s">
        <v>101</v>
      </c>
      <c r="K140" s="24" t="s">
        <v>270</v>
      </c>
      <c r="L140" s="24" t="s">
        <v>273</v>
      </c>
      <c r="M140" s="24">
        <v>2</v>
      </c>
      <c r="N140" s="24">
        <v>3</v>
      </c>
      <c r="O140" s="24">
        <f t="shared" si="112"/>
        <v>6</v>
      </c>
      <c r="P140" s="24" t="str">
        <f t="shared" si="113"/>
        <v>Medio</v>
      </c>
      <c r="Q140" s="24">
        <v>25</v>
      </c>
      <c r="R140" s="24">
        <f t="shared" si="114"/>
        <v>150</v>
      </c>
      <c r="S140" s="24" t="str">
        <f t="shared" si="115"/>
        <v>II</v>
      </c>
      <c r="T140" s="26" t="str">
        <f t="shared" si="116"/>
        <v>Aceptable con Control Especifico</v>
      </c>
      <c r="U140" s="24">
        <v>5</v>
      </c>
      <c r="V140" s="43" t="s">
        <v>116</v>
      </c>
      <c r="W140" s="24" t="s">
        <v>101</v>
      </c>
      <c r="X140" s="24" t="s">
        <v>101</v>
      </c>
      <c r="Y140" s="24" t="s">
        <v>101</v>
      </c>
      <c r="Z140" s="24" t="s">
        <v>286</v>
      </c>
      <c r="AA140" s="24" t="s">
        <v>294</v>
      </c>
      <c r="AB140" s="50" t="s">
        <v>61</v>
      </c>
      <c r="AC140" s="43" t="s">
        <v>83</v>
      </c>
      <c r="AD140" s="59"/>
      <c r="AE140" s="59"/>
      <c r="AF140" s="59"/>
    </row>
    <row r="141" spans="1:32" s="21" customFormat="1" ht="98.25" customHeight="1" x14ac:dyDescent="0.2">
      <c r="A141" s="24" t="s">
        <v>58</v>
      </c>
      <c r="B141" s="24" t="s">
        <v>195</v>
      </c>
      <c r="C141" s="24" t="s">
        <v>56</v>
      </c>
      <c r="D141" s="24" t="s">
        <v>54</v>
      </c>
      <c r="E141" s="43" t="s">
        <v>105</v>
      </c>
      <c r="F141" s="24" t="s">
        <v>236</v>
      </c>
      <c r="G141" s="31" t="s">
        <v>321</v>
      </c>
      <c r="H141" s="24" t="s">
        <v>215</v>
      </c>
      <c r="I141" s="24" t="s">
        <v>260</v>
      </c>
      <c r="J141" s="24" t="s">
        <v>101</v>
      </c>
      <c r="K141" s="24" t="s">
        <v>270</v>
      </c>
      <c r="L141" s="24" t="s">
        <v>273</v>
      </c>
      <c r="M141" s="24">
        <v>2</v>
      </c>
      <c r="N141" s="24">
        <v>3</v>
      </c>
      <c r="O141" s="24">
        <f t="shared" si="112"/>
        <v>6</v>
      </c>
      <c r="P141" s="24" t="str">
        <f t="shared" si="113"/>
        <v>Medio</v>
      </c>
      <c r="Q141" s="24">
        <v>25</v>
      </c>
      <c r="R141" s="24">
        <f t="shared" si="114"/>
        <v>150</v>
      </c>
      <c r="S141" s="24" t="str">
        <f t="shared" si="115"/>
        <v>II</v>
      </c>
      <c r="T141" s="26" t="str">
        <f t="shared" si="116"/>
        <v>Aceptable con Control Especifico</v>
      </c>
      <c r="U141" s="24">
        <v>5</v>
      </c>
      <c r="V141" s="43" t="s">
        <v>116</v>
      </c>
      <c r="W141" s="24" t="s">
        <v>101</v>
      </c>
      <c r="X141" s="24" t="s">
        <v>101</v>
      </c>
      <c r="Y141" s="24" t="s">
        <v>101</v>
      </c>
      <c r="Z141" s="24" t="s">
        <v>286</v>
      </c>
      <c r="AA141" s="24" t="s">
        <v>294</v>
      </c>
      <c r="AB141" s="50" t="s">
        <v>61</v>
      </c>
      <c r="AC141" s="43" t="s">
        <v>83</v>
      </c>
      <c r="AD141" s="59"/>
      <c r="AE141" s="59"/>
      <c r="AF141" s="59"/>
    </row>
    <row r="142" spans="1:32" s="21" customFormat="1" ht="98.25" customHeight="1" x14ac:dyDescent="0.2">
      <c r="A142" s="24" t="s">
        <v>58</v>
      </c>
      <c r="B142" s="24" t="s">
        <v>193</v>
      </c>
      <c r="C142" s="24" t="s">
        <v>56</v>
      </c>
      <c r="D142" s="24" t="s">
        <v>54</v>
      </c>
      <c r="E142" s="43" t="s">
        <v>105</v>
      </c>
      <c r="F142" s="24" t="s">
        <v>236</v>
      </c>
      <c r="G142" s="31" t="s">
        <v>321</v>
      </c>
      <c r="H142" s="24" t="s">
        <v>216</v>
      </c>
      <c r="I142" s="24" t="s">
        <v>260</v>
      </c>
      <c r="J142" s="24" t="s">
        <v>101</v>
      </c>
      <c r="K142" s="24" t="s">
        <v>270</v>
      </c>
      <c r="L142" s="24" t="s">
        <v>273</v>
      </c>
      <c r="M142" s="24">
        <v>2</v>
      </c>
      <c r="N142" s="24">
        <v>3</v>
      </c>
      <c r="O142" s="24">
        <f t="shared" si="112"/>
        <v>6</v>
      </c>
      <c r="P142" s="24" t="str">
        <f t="shared" si="113"/>
        <v>Medio</v>
      </c>
      <c r="Q142" s="24">
        <v>25</v>
      </c>
      <c r="R142" s="24">
        <f t="shared" si="114"/>
        <v>150</v>
      </c>
      <c r="S142" s="24" t="str">
        <f t="shared" si="115"/>
        <v>II</v>
      </c>
      <c r="T142" s="26" t="str">
        <f t="shared" si="116"/>
        <v>Aceptable con Control Especifico</v>
      </c>
      <c r="U142" s="24">
        <v>5</v>
      </c>
      <c r="V142" s="43" t="s">
        <v>116</v>
      </c>
      <c r="W142" s="24" t="s">
        <v>101</v>
      </c>
      <c r="X142" s="24" t="s">
        <v>101</v>
      </c>
      <c r="Y142" s="24" t="s">
        <v>101</v>
      </c>
      <c r="Z142" s="24" t="s">
        <v>286</v>
      </c>
      <c r="AA142" s="24" t="s">
        <v>294</v>
      </c>
      <c r="AB142" s="50" t="s">
        <v>61</v>
      </c>
      <c r="AC142" s="43" t="s">
        <v>83</v>
      </c>
      <c r="AD142" s="59"/>
      <c r="AE142" s="59"/>
      <c r="AF142" s="59"/>
    </row>
    <row r="143" spans="1:32" s="21" customFormat="1" ht="98.25" customHeight="1" x14ac:dyDescent="0.2">
      <c r="A143" s="24" t="s">
        <v>58</v>
      </c>
      <c r="B143" s="24" t="s">
        <v>195</v>
      </c>
      <c r="C143" s="24" t="s">
        <v>56</v>
      </c>
      <c r="D143" s="24" t="s">
        <v>54</v>
      </c>
      <c r="E143" s="43" t="s">
        <v>105</v>
      </c>
      <c r="F143" s="24" t="s">
        <v>241</v>
      </c>
      <c r="G143" s="31" t="s">
        <v>342</v>
      </c>
      <c r="H143" s="24" t="s">
        <v>217</v>
      </c>
      <c r="I143" s="24" t="s">
        <v>262</v>
      </c>
      <c r="J143" s="24" t="s">
        <v>101</v>
      </c>
      <c r="K143" s="24" t="s">
        <v>101</v>
      </c>
      <c r="L143" s="24" t="s">
        <v>275</v>
      </c>
      <c r="M143" s="24">
        <v>2</v>
      </c>
      <c r="N143" s="24">
        <v>4</v>
      </c>
      <c r="O143" s="24">
        <f t="shared" si="112"/>
        <v>8</v>
      </c>
      <c r="P143" s="24" t="str">
        <f t="shared" si="113"/>
        <v>Medio</v>
      </c>
      <c r="Q143" s="24">
        <v>60</v>
      </c>
      <c r="R143" s="24">
        <f t="shared" si="114"/>
        <v>480</v>
      </c>
      <c r="S143" s="24" t="str">
        <f t="shared" si="115"/>
        <v>II</v>
      </c>
      <c r="T143" s="29" t="str">
        <f t="shared" si="116"/>
        <v>Aceptable con Control Especifico</v>
      </c>
      <c r="U143" s="24">
        <v>5</v>
      </c>
      <c r="V143" s="43" t="s">
        <v>154</v>
      </c>
      <c r="W143" s="24" t="s">
        <v>101</v>
      </c>
      <c r="X143" s="24" t="s">
        <v>101</v>
      </c>
      <c r="Y143" s="24" t="s">
        <v>101</v>
      </c>
      <c r="Z143" s="24" t="s">
        <v>299</v>
      </c>
      <c r="AA143" s="24" t="s">
        <v>300</v>
      </c>
      <c r="AB143" s="43" t="s">
        <v>61</v>
      </c>
      <c r="AC143" s="43" t="s">
        <v>88</v>
      </c>
      <c r="AD143" s="59"/>
      <c r="AE143" s="59"/>
      <c r="AF143" s="59"/>
    </row>
    <row r="144" spans="1:32" s="21" customFormat="1" ht="98.25" customHeight="1" x14ac:dyDescent="0.2">
      <c r="A144" s="24" t="s">
        <v>58</v>
      </c>
      <c r="B144" s="24" t="s">
        <v>193</v>
      </c>
      <c r="C144" s="24" t="s">
        <v>56</v>
      </c>
      <c r="D144" s="24" t="s">
        <v>196</v>
      </c>
      <c r="E144" s="43" t="s">
        <v>105</v>
      </c>
      <c r="F144" s="24" t="s">
        <v>241</v>
      </c>
      <c r="G144" s="31" t="s">
        <v>342</v>
      </c>
      <c r="H144" s="24" t="s">
        <v>217</v>
      </c>
      <c r="I144" s="24" t="s">
        <v>262</v>
      </c>
      <c r="J144" s="24" t="s">
        <v>101</v>
      </c>
      <c r="K144" s="24" t="s">
        <v>101</v>
      </c>
      <c r="L144" s="24" t="s">
        <v>275</v>
      </c>
      <c r="M144" s="24">
        <v>2</v>
      </c>
      <c r="N144" s="24">
        <v>4</v>
      </c>
      <c r="O144" s="24">
        <f t="shared" si="112"/>
        <v>8</v>
      </c>
      <c r="P144" s="24" t="str">
        <f t="shared" si="113"/>
        <v>Medio</v>
      </c>
      <c r="Q144" s="24">
        <v>60</v>
      </c>
      <c r="R144" s="24">
        <f t="shared" si="114"/>
        <v>480</v>
      </c>
      <c r="S144" s="24" t="str">
        <f t="shared" si="115"/>
        <v>II</v>
      </c>
      <c r="T144" s="29" t="str">
        <f t="shared" si="116"/>
        <v>Aceptable con Control Especifico</v>
      </c>
      <c r="U144" s="24">
        <v>5</v>
      </c>
      <c r="V144" s="43" t="s">
        <v>154</v>
      </c>
      <c r="W144" s="24" t="s">
        <v>101</v>
      </c>
      <c r="X144" s="24" t="s">
        <v>101</v>
      </c>
      <c r="Y144" s="24" t="s">
        <v>101</v>
      </c>
      <c r="Z144" s="24" t="s">
        <v>299</v>
      </c>
      <c r="AA144" s="24" t="s">
        <v>300</v>
      </c>
      <c r="AB144" s="43" t="s">
        <v>61</v>
      </c>
      <c r="AC144" s="43" t="s">
        <v>88</v>
      </c>
      <c r="AD144" s="59"/>
      <c r="AE144" s="59"/>
      <c r="AF144" s="59"/>
    </row>
    <row r="145" spans="1:32" s="21" customFormat="1" ht="98.25" customHeight="1" x14ac:dyDescent="0.2">
      <c r="A145" s="24" t="s">
        <v>58</v>
      </c>
      <c r="B145" s="24" t="s">
        <v>193</v>
      </c>
      <c r="C145" s="24" t="s">
        <v>56</v>
      </c>
      <c r="D145" s="24" t="s">
        <v>196</v>
      </c>
      <c r="E145" s="43" t="s">
        <v>105</v>
      </c>
      <c r="F145" s="24" t="s">
        <v>242</v>
      </c>
      <c r="G145" s="31" t="s">
        <v>342</v>
      </c>
      <c r="H145" s="24" t="s">
        <v>343</v>
      </c>
      <c r="I145" s="24" t="s">
        <v>263</v>
      </c>
      <c r="J145" s="24" t="s">
        <v>101</v>
      </c>
      <c r="K145" s="24" t="s">
        <v>101</v>
      </c>
      <c r="L145" s="24" t="s">
        <v>275</v>
      </c>
      <c r="M145" s="24">
        <v>2</v>
      </c>
      <c r="N145" s="24">
        <v>4</v>
      </c>
      <c r="O145" s="24">
        <f t="shared" si="112"/>
        <v>8</v>
      </c>
      <c r="P145" s="24" t="str">
        <f t="shared" si="113"/>
        <v>Medio</v>
      </c>
      <c r="Q145" s="24">
        <v>60</v>
      </c>
      <c r="R145" s="24">
        <f t="shared" si="114"/>
        <v>480</v>
      </c>
      <c r="S145" s="24" t="str">
        <f t="shared" si="115"/>
        <v>II</v>
      </c>
      <c r="T145" s="29" t="str">
        <f t="shared" si="116"/>
        <v>Aceptable con Control Especifico</v>
      </c>
      <c r="U145" s="24">
        <v>5</v>
      </c>
      <c r="V145" s="43" t="s">
        <v>154</v>
      </c>
      <c r="W145" s="24" t="s">
        <v>101</v>
      </c>
      <c r="X145" s="24" t="s">
        <v>101</v>
      </c>
      <c r="Y145" s="24" t="s">
        <v>101</v>
      </c>
      <c r="Z145" s="24" t="s">
        <v>101</v>
      </c>
      <c r="AA145" s="24" t="s">
        <v>301</v>
      </c>
      <c r="AB145" s="43" t="s">
        <v>61</v>
      </c>
      <c r="AC145" s="43" t="s">
        <v>88</v>
      </c>
      <c r="AD145" s="59"/>
      <c r="AE145" s="59"/>
      <c r="AF145" s="59"/>
    </row>
    <row r="146" spans="1:32" s="21" customFormat="1" ht="98.25" customHeight="1" x14ac:dyDescent="0.2">
      <c r="A146" s="24" t="s">
        <v>58</v>
      </c>
      <c r="B146" s="24" t="s">
        <v>195</v>
      </c>
      <c r="C146" s="24" t="s">
        <v>56</v>
      </c>
      <c r="D146" s="24" t="s">
        <v>196</v>
      </c>
      <c r="E146" s="43" t="s">
        <v>105</v>
      </c>
      <c r="F146" s="24" t="s">
        <v>242</v>
      </c>
      <c r="G146" s="31" t="s">
        <v>342</v>
      </c>
      <c r="H146" s="24" t="s">
        <v>343</v>
      </c>
      <c r="I146" s="24" t="s">
        <v>263</v>
      </c>
      <c r="J146" s="24" t="s">
        <v>101</v>
      </c>
      <c r="K146" s="24" t="s">
        <v>101</v>
      </c>
      <c r="L146" s="24" t="s">
        <v>275</v>
      </c>
      <c r="M146" s="24">
        <v>2</v>
      </c>
      <c r="N146" s="24">
        <v>4</v>
      </c>
      <c r="O146" s="24">
        <f t="shared" si="112"/>
        <v>8</v>
      </c>
      <c r="P146" s="24" t="str">
        <f t="shared" si="113"/>
        <v>Medio</v>
      </c>
      <c r="Q146" s="24">
        <v>60</v>
      </c>
      <c r="R146" s="24">
        <f t="shared" si="114"/>
        <v>480</v>
      </c>
      <c r="S146" s="24" t="str">
        <f t="shared" si="115"/>
        <v>II</v>
      </c>
      <c r="T146" s="29" t="str">
        <f t="shared" si="116"/>
        <v>Aceptable con Control Especifico</v>
      </c>
      <c r="U146" s="24">
        <v>5</v>
      </c>
      <c r="V146" s="43" t="s">
        <v>154</v>
      </c>
      <c r="W146" s="24" t="s">
        <v>101</v>
      </c>
      <c r="X146" s="24" t="s">
        <v>101</v>
      </c>
      <c r="Y146" s="24" t="s">
        <v>101</v>
      </c>
      <c r="Z146" s="24" t="s">
        <v>101</v>
      </c>
      <c r="AA146" s="24" t="s">
        <v>301</v>
      </c>
      <c r="AB146" s="43" t="s">
        <v>61</v>
      </c>
      <c r="AC146" s="43" t="s">
        <v>88</v>
      </c>
      <c r="AD146" s="59"/>
      <c r="AE146" s="59"/>
      <c r="AF146" s="59"/>
    </row>
    <row r="147" spans="1:32" s="21" customFormat="1" ht="98.25" customHeight="1" x14ac:dyDescent="0.2">
      <c r="A147" s="24" t="s">
        <v>58</v>
      </c>
      <c r="B147" s="24" t="s">
        <v>193</v>
      </c>
      <c r="C147" s="24" t="s">
        <v>56</v>
      </c>
      <c r="D147" s="24" t="s">
        <v>196</v>
      </c>
      <c r="E147" s="43" t="s">
        <v>105</v>
      </c>
      <c r="F147" s="24" t="s">
        <v>243</v>
      </c>
      <c r="G147" s="24" t="s">
        <v>199</v>
      </c>
      <c r="H147" s="24" t="s">
        <v>344</v>
      </c>
      <c r="I147" s="43" t="s">
        <v>157</v>
      </c>
      <c r="J147" s="24" t="s">
        <v>101</v>
      </c>
      <c r="K147" s="24" t="s">
        <v>101</v>
      </c>
      <c r="L147" s="24" t="s">
        <v>101</v>
      </c>
      <c r="M147" s="24">
        <v>2</v>
      </c>
      <c r="N147" s="24">
        <v>4</v>
      </c>
      <c r="O147" s="24">
        <f t="shared" si="112"/>
        <v>8</v>
      </c>
      <c r="P147" s="24" t="str">
        <f t="shared" si="113"/>
        <v>Medio</v>
      </c>
      <c r="Q147" s="24">
        <v>60</v>
      </c>
      <c r="R147" s="24">
        <f t="shared" si="114"/>
        <v>480</v>
      </c>
      <c r="S147" s="24" t="str">
        <f t="shared" si="115"/>
        <v>II</v>
      </c>
      <c r="T147" s="29" t="str">
        <f t="shared" si="116"/>
        <v>Aceptable con Control Especifico</v>
      </c>
      <c r="U147" s="24">
        <v>5</v>
      </c>
      <c r="V147" s="43" t="s">
        <v>157</v>
      </c>
      <c r="W147" s="24" t="s">
        <v>101</v>
      </c>
      <c r="X147" s="24" t="s">
        <v>101</v>
      </c>
      <c r="Y147" s="24" t="s">
        <v>101</v>
      </c>
      <c r="Z147" s="24" t="s">
        <v>363</v>
      </c>
      <c r="AA147" s="24" t="s">
        <v>302</v>
      </c>
      <c r="AB147" s="43" t="s">
        <v>61</v>
      </c>
      <c r="AC147" s="43" t="s">
        <v>96</v>
      </c>
      <c r="AD147" s="59"/>
      <c r="AE147" s="59"/>
      <c r="AF147" s="59"/>
    </row>
    <row r="148" spans="1:32" s="21" customFormat="1" ht="98.25" customHeight="1" x14ac:dyDescent="0.2">
      <c r="A148" s="24" t="s">
        <v>58</v>
      </c>
      <c r="B148" s="24" t="s">
        <v>195</v>
      </c>
      <c r="C148" s="24" t="s">
        <v>56</v>
      </c>
      <c r="D148" s="24" t="s">
        <v>196</v>
      </c>
      <c r="E148" s="43" t="s">
        <v>105</v>
      </c>
      <c r="F148" s="24" t="s">
        <v>243</v>
      </c>
      <c r="G148" s="24" t="s">
        <v>199</v>
      </c>
      <c r="H148" s="24" t="s">
        <v>344</v>
      </c>
      <c r="I148" s="43" t="s">
        <v>157</v>
      </c>
      <c r="J148" s="24" t="s">
        <v>101</v>
      </c>
      <c r="K148" s="24" t="s">
        <v>101</v>
      </c>
      <c r="L148" s="24" t="s">
        <v>101</v>
      </c>
      <c r="M148" s="24">
        <v>2</v>
      </c>
      <c r="N148" s="24">
        <v>4</v>
      </c>
      <c r="O148" s="24">
        <f t="shared" si="112"/>
        <v>8</v>
      </c>
      <c r="P148" s="24" t="str">
        <f t="shared" si="113"/>
        <v>Medio</v>
      </c>
      <c r="Q148" s="24">
        <v>60</v>
      </c>
      <c r="R148" s="24">
        <f t="shared" si="114"/>
        <v>480</v>
      </c>
      <c r="S148" s="24" t="str">
        <f t="shared" si="115"/>
        <v>II</v>
      </c>
      <c r="T148" s="29" t="str">
        <f t="shared" si="116"/>
        <v>Aceptable con Control Especifico</v>
      </c>
      <c r="U148" s="24">
        <v>5</v>
      </c>
      <c r="V148" s="43" t="s">
        <v>157</v>
      </c>
      <c r="W148" s="24" t="s">
        <v>101</v>
      </c>
      <c r="X148" s="24" t="s">
        <v>101</v>
      </c>
      <c r="Y148" s="24" t="s">
        <v>101</v>
      </c>
      <c r="Z148" s="24" t="s">
        <v>364</v>
      </c>
      <c r="AA148" s="24" t="s">
        <v>302</v>
      </c>
      <c r="AB148" s="43" t="s">
        <v>61</v>
      </c>
      <c r="AC148" s="43" t="s">
        <v>96</v>
      </c>
      <c r="AD148" s="59"/>
      <c r="AE148" s="59"/>
      <c r="AF148" s="59"/>
    </row>
    <row r="149" spans="1:32" s="21" customFormat="1" ht="98.25" customHeight="1" x14ac:dyDescent="0.2">
      <c r="A149" s="24" t="s">
        <v>58</v>
      </c>
      <c r="B149" s="24" t="s">
        <v>193</v>
      </c>
      <c r="C149" s="24" t="s">
        <v>56</v>
      </c>
      <c r="D149" s="24" t="s">
        <v>196</v>
      </c>
      <c r="E149" s="43" t="s">
        <v>105</v>
      </c>
      <c r="F149" s="24" t="s">
        <v>244</v>
      </c>
      <c r="G149" s="24" t="s">
        <v>199</v>
      </c>
      <c r="H149" s="24" t="s">
        <v>345</v>
      </c>
      <c r="I149" s="43" t="s">
        <v>157</v>
      </c>
      <c r="J149" s="24" t="s">
        <v>101</v>
      </c>
      <c r="K149" s="24" t="s">
        <v>101</v>
      </c>
      <c r="L149" s="24" t="s">
        <v>101</v>
      </c>
      <c r="M149" s="24">
        <v>2</v>
      </c>
      <c r="N149" s="24">
        <v>4</v>
      </c>
      <c r="O149" s="24">
        <f t="shared" si="112"/>
        <v>8</v>
      </c>
      <c r="P149" s="24" t="str">
        <f t="shared" si="113"/>
        <v>Medio</v>
      </c>
      <c r="Q149" s="24">
        <v>60</v>
      </c>
      <c r="R149" s="24">
        <f t="shared" si="114"/>
        <v>480</v>
      </c>
      <c r="S149" s="24" t="str">
        <f t="shared" si="115"/>
        <v>II</v>
      </c>
      <c r="T149" s="29" t="str">
        <f t="shared" si="116"/>
        <v>Aceptable con Control Especifico</v>
      </c>
      <c r="U149" s="24">
        <v>5</v>
      </c>
      <c r="V149" s="43" t="s">
        <v>157</v>
      </c>
      <c r="W149" s="24" t="s">
        <v>101</v>
      </c>
      <c r="X149" s="24" t="s">
        <v>101</v>
      </c>
      <c r="Y149" s="24" t="s">
        <v>101</v>
      </c>
      <c r="Z149" s="24" t="s">
        <v>364</v>
      </c>
      <c r="AA149" s="24" t="s">
        <v>302</v>
      </c>
      <c r="AB149" s="43" t="s">
        <v>61</v>
      </c>
      <c r="AC149" s="43" t="s">
        <v>96</v>
      </c>
      <c r="AD149" s="59"/>
      <c r="AE149" s="59"/>
      <c r="AF149" s="59"/>
    </row>
    <row r="150" spans="1:32" s="21" customFormat="1" ht="98.25" customHeight="1" x14ac:dyDescent="0.2">
      <c r="A150" s="24" t="s">
        <v>58</v>
      </c>
      <c r="B150" s="24" t="s">
        <v>195</v>
      </c>
      <c r="C150" s="24" t="s">
        <v>56</v>
      </c>
      <c r="D150" s="24" t="s">
        <v>196</v>
      </c>
      <c r="E150" s="43" t="s">
        <v>105</v>
      </c>
      <c r="F150" s="24" t="s">
        <v>244</v>
      </c>
      <c r="G150" s="24" t="s">
        <v>199</v>
      </c>
      <c r="H150" s="24" t="s">
        <v>345</v>
      </c>
      <c r="I150" s="43" t="s">
        <v>157</v>
      </c>
      <c r="J150" s="24" t="s">
        <v>101</v>
      </c>
      <c r="K150" s="24" t="s">
        <v>101</v>
      </c>
      <c r="L150" s="24" t="s">
        <v>101</v>
      </c>
      <c r="M150" s="24">
        <v>2</v>
      </c>
      <c r="N150" s="24">
        <v>4</v>
      </c>
      <c r="O150" s="24">
        <f t="shared" si="112"/>
        <v>8</v>
      </c>
      <c r="P150" s="24" t="str">
        <f t="shared" si="113"/>
        <v>Medio</v>
      </c>
      <c r="Q150" s="24">
        <v>60</v>
      </c>
      <c r="R150" s="24">
        <f t="shared" si="114"/>
        <v>480</v>
      </c>
      <c r="S150" s="24" t="str">
        <f t="shared" si="115"/>
        <v>II</v>
      </c>
      <c r="T150" s="29" t="str">
        <f t="shared" si="116"/>
        <v>Aceptable con Control Especifico</v>
      </c>
      <c r="U150" s="24">
        <v>5</v>
      </c>
      <c r="V150" s="43" t="s">
        <v>157</v>
      </c>
      <c r="W150" s="24" t="s">
        <v>101</v>
      </c>
      <c r="X150" s="24" t="s">
        <v>101</v>
      </c>
      <c r="Y150" s="24" t="s">
        <v>101</v>
      </c>
      <c r="Z150" s="24" t="s">
        <v>364</v>
      </c>
      <c r="AA150" s="24" t="s">
        <v>302</v>
      </c>
      <c r="AB150" s="43" t="s">
        <v>61</v>
      </c>
      <c r="AC150" s="43" t="s">
        <v>96</v>
      </c>
      <c r="AD150" s="59"/>
      <c r="AE150" s="59"/>
      <c r="AF150" s="59"/>
    </row>
    <row r="151" spans="1:32" s="21" customFormat="1" ht="98.25" customHeight="1" x14ac:dyDescent="0.2">
      <c r="A151" s="24" t="s">
        <v>58</v>
      </c>
      <c r="B151" s="24" t="s">
        <v>193</v>
      </c>
      <c r="C151" s="24" t="s">
        <v>197</v>
      </c>
      <c r="D151" s="24" t="s">
        <v>198</v>
      </c>
      <c r="E151" s="43" t="s">
        <v>105</v>
      </c>
      <c r="F151" s="24" t="s">
        <v>245</v>
      </c>
      <c r="G151" s="24" t="s">
        <v>9</v>
      </c>
      <c r="H151" s="24" t="s">
        <v>346</v>
      </c>
      <c r="I151" s="24" t="s">
        <v>66</v>
      </c>
      <c r="J151" s="24" t="s">
        <v>101</v>
      </c>
      <c r="K151" s="24" t="s">
        <v>276</v>
      </c>
      <c r="L151" s="24" t="s">
        <v>101</v>
      </c>
      <c r="M151" s="24">
        <v>2</v>
      </c>
      <c r="N151" s="24">
        <v>3</v>
      </c>
      <c r="O151" s="24">
        <f t="shared" si="112"/>
        <v>6</v>
      </c>
      <c r="P151" s="24" t="str">
        <f t="shared" si="113"/>
        <v>Medio</v>
      </c>
      <c r="Q151" s="24">
        <v>60</v>
      </c>
      <c r="R151" s="24">
        <f t="shared" si="114"/>
        <v>360</v>
      </c>
      <c r="S151" s="24" t="str">
        <f t="shared" si="115"/>
        <v>II</v>
      </c>
      <c r="T151" s="29" t="str">
        <f t="shared" si="116"/>
        <v>Aceptable con Control Especifico</v>
      </c>
      <c r="U151" s="24">
        <v>5</v>
      </c>
      <c r="V151" s="43" t="s">
        <v>153</v>
      </c>
      <c r="W151" s="24" t="s">
        <v>101</v>
      </c>
      <c r="X151" s="24" t="s">
        <v>303</v>
      </c>
      <c r="Y151" s="24" t="s">
        <v>101</v>
      </c>
      <c r="Z151" s="24" t="s">
        <v>304</v>
      </c>
      <c r="AA151" s="24" t="s">
        <v>305</v>
      </c>
      <c r="AB151" s="43" t="s">
        <v>61</v>
      </c>
      <c r="AC151" s="43" t="s">
        <v>92</v>
      </c>
      <c r="AD151" s="59"/>
      <c r="AE151" s="59"/>
      <c r="AF151" s="59"/>
    </row>
    <row r="152" spans="1:32" s="21" customFormat="1" ht="98.25" customHeight="1" x14ac:dyDescent="0.2">
      <c r="A152" s="24" t="s">
        <v>58</v>
      </c>
      <c r="B152" s="24" t="s">
        <v>193</v>
      </c>
      <c r="C152" s="24" t="s">
        <v>197</v>
      </c>
      <c r="D152" s="24" t="s">
        <v>198</v>
      </c>
      <c r="E152" s="43" t="s">
        <v>105</v>
      </c>
      <c r="F152" s="24" t="s">
        <v>246</v>
      </c>
      <c r="G152" s="24" t="s">
        <v>9</v>
      </c>
      <c r="H152" s="24" t="s">
        <v>346</v>
      </c>
      <c r="I152" s="24" t="s">
        <v>66</v>
      </c>
      <c r="J152" s="24" t="s">
        <v>101</v>
      </c>
      <c r="K152" s="24" t="s">
        <v>276</v>
      </c>
      <c r="L152" s="24" t="s">
        <v>101</v>
      </c>
      <c r="M152" s="24">
        <v>2</v>
      </c>
      <c r="N152" s="24">
        <v>3</v>
      </c>
      <c r="O152" s="24">
        <f t="shared" si="112"/>
        <v>6</v>
      </c>
      <c r="P152" s="24" t="str">
        <f t="shared" si="113"/>
        <v>Medio</v>
      </c>
      <c r="Q152" s="24">
        <v>60</v>
      </c>
      <c r="R152" s="24">
        <f t="shared" si="114"/>
        <v>360</v>
      </c>
      <c r="S152" s="24" t="str">
        <f t="shared" si="115"/>
        <v>II</v>
      </c>
      <c r="T152" s="29" t="str">
        <f t="shared" si="116"/>
        <v>Aceptable con Control Especifico</v>
      </c>
      <c r="U152" s="24">
        <v>5</v>
      </c>
      <c r="V152" s="43" t="s">
        <v>153</v>
      </c>
      <c r="W152" s="24" t="s">
        <v>101</v>
      </c>
      <c r="X152" s="24" t="s">
        <v>303</v>
      </c>
      <c r="Y152" s="24" t="s">
        <v>101</v>
      </c>
      <c r="Z152" s="24" t="s">
        <v>304</v>
      </c>
      <c r="AA152" s="24" t="s">
        <v>305</v>
      </c>
      <c r="AB152" s="43" t="s">
        <v>61</v>
      </c>
      <c r="AC152" s="43" t="s">
        <v>92</v>
      </c>
      <c r="AD152" s="59"/>
      <c r="AE152" s="59"/>
      <c r="AF152" s="59"/>
    </row>
    <row r="153" spans="1:32" s="21" customFormat="1" ht="98.25" customHeight="1" x14ac:dyDescent="0.2">
      <c r="A153" s="43" t="s">
        <v>113</v>
      </c>
      <c r="B153" s="43" t="s">
        <v>98</v>
      </c>
      <c r="C153" s="43" t="s">
        <v>114</v>
      </c>
      <c r="D153" s="43" t="s">
        <v>115</v>
      </c>
      <c r="E153" s="43" t="s">
        <v>105</v>
      </c>
      <c r="F153" s="43" t="s">
        <v>117</v>
      </c>
      <c r="G153" s="29" t="s">
        <v>321</v>
      </c>
      <c r="H153" s="33" t="s">
        <v>69</v>
      </c>
      <c r="I153" s="43" t="s">
        <v>93</v>
      </c>
      <c r="J153" s="43" t="s">
        <v>101</v>
      </c>
      <c r="K153" s="43" t="s">
        <v>119</v>
      </c>
      <c r="L153" s="43" t="s">
        <v>78</v>
      </c>
      <c r="M153" s="34">
        <v>2</v>
      </c>
      <c r="N153" s="43">
        <v>3</v>
      </c>
      <c r="O153" s="24">
        <f t="shared" ref="O153:O169" si="117">M153*N153</f>
        <v>6</v>
      </c>
      <c r="P153" s="24" t="str">
        <f t="shared" ref="P153:P169" si="118">IF(O153=0,"N/A",IF(AND(O153&gt;=1,O153&lt;=4),"Bajo",IF(AND(O153&gt;=6,O153&lt;=9),"Medio",IF(AND(O153&gt;=10,O153&lt;=20),"Alto",IF(O153&gt;=24,"Muy Alto")))))</f>
        <v>Medio</v>
      </c>
      <c r="Q153" s="43">
        <v>25</v>
      </c>
      <c r="R153" s="24">
        <f t="shared" ref="R153:R169" si="119">O153*Q153</f>
        <v>150</v>
      </c>
      <c r="S153" s="24" t="str">
        <f t="shared" ref="S153:S169" si="120">IF(R153=0,"N/A",IF(AND(R153&gt;=1,R153&lt;=20),"IV",IF(AND(R153&gt;=40,R153&lt;=120),"III",IF(AND(R153&gt;=150,R153&lt;=500),"II",IF(R153&gt;=600,"I")))))</f>
        <v>II</v>
      </c>
      <c r="T153" s="26" t="str">
        <f t="shared" ref="T153:T169" si="121">IF(S153="I","No aceptable",IF(S153="II","Aceptable con Control Especifico",IF(S153=0,"","Aceptable")))</f>
        <v>Aceptable con Control Especifico</v>
      </c>
      <c r="U153" s="43">
        <v>1</v>
      </c>
      <c r="V153" s="43" t="s">
        <v>116</v>
      </c>
      <c r="W153" s="50" t="s">
        <v>60</v>
      </c>
      <c r="X153" s="50" t="s">
        <v>60</v>
      </c>
      <c r="Y153" s="50" t="s">
        <v>59</v>
      </c>
      <c r="Z153" s="35" t="s">
        <v>120</v>
      </c>
      <c r="AA153" s="35" t="s">
        <v>121</v>
      </c>
      <c r="AB153" s="43" t="s">
        <v>61</v>
      </c>
      <c r="AC153" s="43" t="s">
        <v>83</v>
      </c>
      <c r="AD153" s="59" t="s">
        <v>147</v>
      </c>
      <c r="AE153" s="59"/>
      <c r="AF153" s="59"/>
    </row>
    <row r="154" spans="1:32" s="21" customFormat="1" ht="98.25" customHeight="1" x14ac:dyDescent="0.2">
      <c r="A154" s="43" t="s">
        <v>113</v>
      </c>
      <c r="B154" s="43" t="s">
        <v>98</v>
      </c>
      <c r="C154" s="43" t="s">
        <v>114</v>
      </c>
      <c r="D154" s="43" t="s">
        <v>115</v>
      </c>
      <c r="E154" s="43" t="s">
        <v>105</v>
      </c>
      <c r="F154" s="43" t="s">
        <v>122</v>
      </c>
      <c r="G154" s="29" t="s">
        <v>321</v>
      </c>
      <c r="H154" s="33" t="s">
        <v>68</v>
      </c>
      <c r="I154" s="43" t="s">
        <v>118</v>
      </c>
      <c r="J154" s="43" t="s">
        <v>101</v>
      </c>
      <c r="K154" s="43" t="s">
        <v>119</v>
      </c>
      <c r="L154" s="43" t="s">
        <v>78</v>
      </c>
      <c r="M154" s="34">
        <v>2</v>
      </c>
      <c r="N154" s="43">
        <v>3</v>
      </c>
      <c r="O154" s="24">
        <f t="shared" si="117"/>
        <v>6</v>
      </c>
      <c r="P154" s="24" t="str">
        <f t="shared" si="118"/>
        <v>Medio</v>
      </c>
      <c r="Q154" s="43">
        <v>25</v>
      </c>
      <c r="R154" s="24">
        <f t="shared" si="119"/>
        <v>150</v>
      </c>
      <c r="S154" s="24" t="str">
        <f t="shared" si="120"/>
        <v>II</v>
      </c>
      <c r="T154" s="26" t="str">
        <f t="shared" si="121"/>
        <v>Aceptable con Control Especifico</v>
      </c>
      <c r="U154" s="43">
        <v>1</v>
      </c>
      <c r="V154" s="43" t="s">
        <v>116</v>
      </c>
      <c r="W154" s="50" t="s">
        <v>60</v>
      </c>
      <c r="X154" s="50" t="s">
        <v>60</v>
      </c>
      <c r="Y154" s="50" t="s">
        <v>59</v>
      </c>
      <c r="Z154" s="35" t="s">
        <v>135</v>
      </c>
      <c r="AA154" s="35" t="s">
        <v>136</v>
      </c>
      <c r="AB154" s="43" t="s">
        <v>61</v>
      </c>
      <c r="AC154" s="43" t="s">
        <v>73</v>
      </c>
      <c r="AD154" s="59" t="s">
        <v>147</v>
      </c>
      <c r="AE154" s="59"/>
      <c r="AF154" s="59"/>
    </row>
    <row r="155" spans="1:32" s="21" customFormat="1" ht="98.25" customHeight="1" x14ac:dyDescent="0.2">
      <c r="A155" s="43" t="s">
        <v>113</v>
      </c>
      <c r="B155" s="43" t="s">
        <v>98</v>
      </c>
      <c r="C155" s="43" t="s">
        <v>114</v>
      </c>
      <c r="D155" s="43" t="s">
        <v>115</v>
      </c>
      <c r="E155" s="43" t="s">
        <v>105</v>
      </c>
      <c r="F155" s="43" t="s">
        <v>123</v>
      </c>
      <c r="G155" s="29" t="s">
        <v>324</v>
      </c>
      <c r="H155" s="33" t="s">
        <v>46</v>
      </c>
      <c r="I155" s="43" t="s">
        <v>124</v>
      </c>
      <c r="J155" s="43" t="s">
        <v>101</v>
      </c>
      <c r="K155" s="43" t="s">
        <v>137</v>
      </c>
      <c r="L155" s="43" t="s">
        <v>138</v>
      </c>
      <c r="M155" s="34">
        <v>2</v>
      </c>
      <c r="N155" s="43">
        <v>3</v>
      </c>
      <c r="O155" s="24">
        <f t="shared" si="117"/>
        <v>6</v>
      </c>
      <c r="P155" s="24" t="str">
        <f t="shared" si="118"/>
        <v>Medio</v>
      </c>
      <c r="Q155" s="43">
        <v>25</v>
      </c>
      <c r="R155" s="24">
        <f t="shared" si="119"/>
        <v>150</v>
      </c>
      <c r="S155" s="24" t="str">
        <f t="shared" si="120"/>
        <v>II</v>
      </c>
      <c r="T155" s="26" t="str">
        <f t="shared" si="121"/>
        <v>Aceptable con Control Especifico</v>
      </c>
      <c r="U155" s="43">
        <v>1</v>
      </c>
      <c r="V155" s="43" t="s">
        <v>125</v>
      </c>
      <c r="W155" s="50" t="s">
        <v>60</v>
      </c>
      <c r="X155" s="50" t="s">
        <v>60</v>
      </c>
      <c r="Y155" s="50" t="s">
        <v>60</v>
      </c>
      <c r="Z155" s="35" t="s">
        <v>139</v>
      </c>
      <c r="AA155" s="35" t="s">
        <v>140</v>
      </c>
      <c r="AB155" s="43" t="s">
        <v>61</v>
      </c>
      <c r="AC155" s="43" t="s">
        <v>347</v>
      </c>
      <c r="AD155" s="59" t="s">
        <v>147</v>
      </c>
      <c r="AE155" s="59"/>
      <c r="AF155" s="59"/>
    </row>
    <row r="156" spans="1:32" s="21" customFormat="1" ht="98.25" customHeight="1" x14ac:dyDescent="0.2">
      <c r="A156" s="43" t="s">
        <v>113</v>
      </c>
      <c r="B156" s="43" t="s">
        <v>98</v>
      </c>
      <c r="C156" s="43" t="s">
        <v>114</v>
      </c>
      <c r="D156" s="43" t="s">
        <v>115</v>
      </c>
      <c r="E156" s="43" t="s">
        <v>105</v>
      </c>
      <c r="F156" s="43" t="s">
        <v>126</v>
      </c>
      <c r="G156" s="29" t="s">
        <v>324</v>
      </c>
      <c r="H156" s="33" t="s">
        <v>70</v>
      </c>
      <c r="I156" s="43" t="s">
        <v>124</v>
      </c>
      <c r="J156" s="43" t="s">
        <v>101</v>
      </c>
      <c r="K156" s="43" t="s">
        <v>137</v>
      </c>
      <c r="L156" s="43" t="s">
        <v>138</v>
      </c>
      <c r="M156" s="34">
        <v>2</v>
      </c>
      <c r="N156" s="43">
        <v>3</v>
      </c>
      <c r="O156" s="24">
        <f t="shared" si="117"/>
        <v>6</v>
      </c>
      <c r="P156" s="24" t="str">
        <f t="shared" si="118"/>
        <v>Medio</v>
      </c>
      <c r="Q156" s="43">
        <v>25</v>
      </c>
      <c r="R156" s="24">
        <f t="shared" si="119"/>
        <v>150</v>
      </c>
      <c r="S156" s="24" t="str">
        <f t="shared" si="120"/>
        <v>II</v>
      </c>
      <c r="T156" s="26" t="str">
        <f t="shared" si="121"/>
        <v>Aceptable con Control Especifico</v>
      </c>
      <c r="U156" s="43">
        <v>1</v>
      </c>
      <c r="V156" s="43" t="s">
        <v>125</v>
      </c>
      <c r="W156" s="50" t="s">
        <v>60</v>
      </c>
      <c r="X156" s="50" t="s">
        <v>60</v>
      </c>
      <c r="Y156" s="50" t="s">
        <v>60</v>
      </c>
      <c r="Z156" s="35" t="s">
        <v>141</v>
      </c>
      <c r="AA156" s="35" t="s">
        <v>142</v>
      </c>
      <c r="AB156" s="43" t="s">
        <v>61</v>
      </c>
      <c r="AC156" s="43" t="s">
        <v>347</v>
      </c>
      <c r="AD156" s="59" t="s">
        <v>147</v>
      </c>
      <c r="AE156" s="59"/>
      <c r="AF156" s="59"/>
    </row>
    <row r="157" spans="1:32" s="21" customFormat="1" ht="98.25" customHeight="1" x14ac:dyDescent="0.2">
      <c r="A157" s="43" t="s">
        <v>113</v>
      </c>
      <c r="B157" s="43" t="s">
        <v>98</v>
      </c>
      <c r="C157" s="43" t="s">
        <v>114</v>
      </c>
      <c r="D157" s="43" t="s">
        <v>115</v>
      </c>
      <c r="E157" s="43" t="s">
        <v>105</v>
      </c>
      <c r="F157" s="43" t="s">
        <v>127</v>
      </c>
      <c r="G157" s="29" t="s">
        <v>324</v>
      </c>
      <c r="H157" s="33" t="s">
        <v>71</v>
      </c>
      <c r="I157" s="43" t="s">
        <v>128</v>
      </c>
      <c r="J157" s="43" t="s">
        <v>101</v>
      </c>
      <c r="K157" s="43" t="s">
        <v>137</v>
      </c>
      <c r="L157" s="43" t="s">
        <v>138</v>
      </c>
      <c r="M157" s="34">
        <v>2</v>
      </c>
      <c r="N157" s="43">
        <v>3</v>
      </c>
      <c r="O157" s="24">
        <f t="shared" si="117"/>
        <v>6</v>
      </c>
      <c r="P157" s="24" t="str">
        <f t="shared" si="118"/>
        <v>Medio</v>
      </c>
      <c r="Q157" s="43">
        <v>25</v>
      </c>
      <c r="R157" s="24">
        <f t="shared" si="119"/>
        <v>150</v>
      </c>
      <c r="S157" s="24" t="str">
        <f t="shared" si="120"/>
        <v>II</v>
      </c>
      <c r="T157" s="26" t="str">
        <f t="shared" si="121"/>
        <v>Aceptable con Control Especifico</v>
      </c>
      <c r="U157" s="43">
        <v>1</v>
      </c>
      <c r="V157" s="43" t="s">
        <v>125</v>
      </c>
      <c r="W157" s="50" t="s">
        <v>60</v>
      </c>
      <c r="X157" s="50" t="s">
        <v>60</v>
      </c>
      <c r="Y157" s="50" t="s">
        <v>60</v>
      </c>
      <c r="Z157" s="35" t="s">
        <v>139</v>
      </c>
      <c r="AA157" s="35" t="s">
        <v>140</v>
      </c>
      <c r="AB157" s="43" t="s">
        <v>61</v>
      </c>
      <c r="AC157" s="43" t="s">
        <v>347</v>
      </c>
      <c r="AD157" s="59" t="s">
        <v>147</v>
      </c>
      <c r="AE157" s="59"/>
      <c r="AF157" s="59"/>
    </row>
    <row r="158" spans="1:32" s="21" customFormat="1" ht="98.25" customHeight="1" x14ac:dyDescent="0.2">
      <c r="A158" s="43" t="s">
        <v>113</v>
      </c>
      <c r="B158" s="43" t="s">
        <v>98</v>
      </c>
      <c r="C158" s="43" t="s">
        <v>114</v>
      </c>
      <c r="D158" s="43" t="s">
        <v>115</v>
      </c>
      <c r="E158" s="43" t="s">
        <v>105</v>
      </c>
      <c r="F158" s="43" t="s">
        <v>129</v>
      </c>
      <c r="G158" s="29" t="s">
        <v>10</v>
      </c>
      <c r="H158" s="33" t="s">
        <v>72</v>
      </c>
      <c r="I158" s="43" t="s">
        <v>130</v>
      </c>
      <c r="J158" s="43" t="s">
        <v>101</v>
      </c>
      <c r="K158" s="43" t="s">
        <v>101</v>
      </c>
      <c r="L158" s="43" t="s">
        <v>81</v>
      </c>
      <c r="M158" s="34">
        <v>2</v>
      </c>
      <c r="N158" s="43">
        <v>2</v>
      </c>
      <c r="O158" s="24">
        <f t="shared" si="117"/>
        <v>4</v>
      </c>
      <c r="P158" s="24" t="str">
        <f t="shared" si="118"/>
        <v>Bajo</v>
      </c>
      <c r="Q158" s="43">
        <v>25</v>
      </c>
      <c r="R158" s="24">
        <f t="shared" si="119"/>
        <v>100</v>
      </c>
      <c r="S158" s="24" t="str">
        <f t="shared" si="120"/>
        <v>III</v>
      </c>
      <c r="T158" s="29" t="str">
        <f t="shared" si="121"/>
        <v>Aceptable</v>
      </c>
      <c r="U158" s="43">
        <v>1</v>
      </c>
      <c r="V158" s="43" t="s">
        <v>131</v>
      </c>
      <c r="W158" s="24" t="s">
        <v>101</v>
      </c>
      <c r="X158" s="24" t="s">
        <v>101</v>
      </c>
      <c r="Y158" s="24" t="s">
        <v>101</v>
      </c>
      <c r="Z158" s="35" t="s">
        <v>101</v>
      </c>
      <c r="AA158" s="35" t="s">
        <v>144</v>
      </c>
      <c r="AB158" s="43" t="s">
        <v>61</v>
      </c>
      <c r="AC158" s="43" t="s">
        <v>87</v>
      </c>
      <c r="AD158" s="59" t="s">
        <v>147</v>
      </c>
      <c r="AE158" s="59"/>
      <c r="AF158" s="59"/>
    </row>
    <row r="159" spans="1:32" s="21" customFormat="1" ht="98.25" customHeight="1" x14ac:dyDescent="0.2">
      <c r="A159" s="43" t="s">
        <v>113</v>
      </c>
      <c r="B159" s="43" t="s">
        <v>98</v>
      </c>
      <c r="C159" s="43" t="s">
        <v>114</v>
      </c>
      <c r="D159" s="43" t="s">
        <v>115</v>
      </c>
      <c r="E159" s="43" t="s">
        <v>105</v>
      </c>
      <c r="F159" s="43" t="s">
        <v>134</v>
      </c>
      <c r="G159" s="29" t="s">
        <v>10</v>
      </c>
      <c r="H159" s="33" t="s">
        <v>72</v>
      </c>
      <c r="I159" s="43" t="s">
        <v>130</v>
      </c>
      <c r="J159" s="43" t="s">
        <v>101</v>
      </c>
      <c r="K159" s="43" t="s">
        <v>101</v>
      </c>
      <c r="L159" s="43" t="s">
        <v>81</v>
      </c>
      <c r="M159" s="34">
        <v>2</v>
      </c>
      <c r="N159" s="43">
        <v>2</v>
      </c>
      <c r="O159" s="24">
        <f t="shared" si="117"/>
        <v>4</v>
      </c>
      <c r="P159" s="24" t="str">
        <f t="shared" si="118"/>
        <v>Bajo</v>
      </c>
      <c r="Q159" s="43">
        <v>25</v>
      </c>
      <c r="R159" s="24">
        <f t="shared" si="119"/>
        <v>100</v>
      </c>
      <c r="S159" s="24" t="str">
        <f t="shared" si="120"/>
        <v>III</v>
      </c>
      <c r="T159" s="29" t="str">
        <f t="shared" si="121"/>
        <v>Aceptable</v>
      </c>
      <c r="U159" s="43">
        <v>1</v>
      </c>
      <c r="V159" s="43" t="s">
        <v>131</v>
      </c>
      <c r="W159" s="24" t="s">
        <v>101</v>
      </c>
      <c r="X159" s="24" t="s">
        <v>101</v>
      </c>
      <c r="Y159" s="24" t="s">
        <v>101</v>
      </c>
      <c r="Z159" s="35" t="s">
        <v>101</v>
      </c>
      <c r="AA159" s="35" t="s">
        <v>144</v>
      </c>
      <c r="AB159" s="43" t="s">
        <v>61</v>
      </c>
      <c r="AC159" s="43" t="s">
        <v>87</v>
      </c>
      <c r="AD159" s="59" t="s">
        <v>147</v>
      </c>
      <c r="AE159" s="59"/>
      <c r="AF159" s="59"/>
    </row>
    <row r="160" spans="1:32" s="21" customFormat="1" ht="98.25" customHeight="1" x14ac:dyDescent="0.2">
      <c r="A160" s="43" t="s">
        <v>113</v>
      </c>
      <c r="B160" s="43" t="s">
        <v>98</v>
      </c>
      <c r="C160" s="43" t="s">
        <v>114</v>
      </c>
      <c r="D160" s="43" t="s">
        <v>115</v>
      </c>
      <c r="E160" s="43" t="s">
        <v>105</v>
      </c>
      <c r="F160" s="43" t="s">
        <v>132</v>
      </c>
      <c r="G160" s="24" t="s">
        <v>199</v>
      </c>
      <c r="H160" s="33" t="s">
        <v>44</v>
      </c>
      <c r="I160" s="43" t="s">
        <v>133</v>
      </c>
      <c r="J160" s="43" t="s">
        <v>101</v>
      </c>
      <c r="K160" s="43" t="s">
        <v>86</v>
      </c>
      <c r="L160" s="43" t="s">
        <v>101</v>
      </c>
      <c r="M160" s="34">
        <v>2</v>
      </c>
      <c r="N160" s="43">
        <v>3</v>
      </c>
      <c r="O160" s="24">
        <f t="shared" si="117"/>
        <v>6</v>
      </c>
      <c r="P160" s="24" t="str">
        <f t="shared" si="118"/>
        <v>Medio</v>
      </c>
      <c r="Q160" s="43">
        <v>25</v>
      </c>
      <c r="R160" s="24">
        <f t="shared" si="119"/>
        <v>150</v>
      </c>
      <c r="S160" s="24" t="str">
        <f t="shared" si="120"/>
        <v>II</v>
      </c>
      <c r="T160" s="26" t="str">
        <f t="shared" si="121"/>
        <v>Aceptable con Control Especifico</v>
      </c>
      <c r="U160" s="43">
        <v>1</v>
      </c>
      <c r="V160" s="43" t="s">
        <v>156</v>
      </c>
      <c r="W160" s="50" t="s">
        <v>60</v>
      </c>
      <c r="X160" s="50" t="s">
        <v>60</v>
      </c>
      <c r="Y160" s="50" t="s">
        <v>59</v>
      </c>
      <c r="Z160" s="35" t="s">
        <v>146</v>
      </c>
      <c r="AA160" s="35" t="s">
        <v>145</v>
      </c>
      <c r="AB160" s="43" t="s">
        <v>61</v>
      </c>
      <c r="AC160" s="43" t="s">
        <v>74</v>
      </c>
      <c r="AD160" s="59" t="s">
        <v>147</v>
      </c>
      <c r="AE160" s="59"/>
      <c r="AF160" s="59"/>
    </row>
    <row r="161" spans="1:32" s="21" customFormat="1" ht="98.25" customHeight="1" x14ac:dyDescent="0.2">
      <c r="A161" s="43" t="s">
        <v>162</v>
      </c>
      <c r="B161" s="43" t="s">
        <v>99</v>
      </c>
      <c r="C161" s="43" t="s">
        <v>309</v>
      </c>
      <c r="D161" s="43" t="s">
        <v>310</v>
      </c>
      <c r="E161" s="43" t="s">
        <v>105</v>
      </c>
      <c r="F161" s="43" t="s">
        <v>171</v>
      </c>
      <c r="G161" s="29" t="s">
        <v>9</v>
      </c>
      <c r="H161" s="24" t="s">
        <v>209</v>
      </c>
      <c r="I161" s="43" t="s">
        <v>148</v>
      </c>
      <c r="J161" s="43" t="s">
        <v>101</v>
      </c>
      <c r="K161" s="43" t="s">
        <v>82</v>
      </c>
      <c r="L161" s="43" t="s">
        <v>101</v>
      </c>
      <c r="M161" s="24">
        <v>2</v>
      </c>
      <c r="N161" s="43">
        <v>3</v>
      </c>
      <c r="O161" s="24">
        <f t="shared" si="117"/>
        <v>6</v>
      </c>
      <c r="P161" s="24" t="str">
        <f t="shared" si="118"/>
        <v>Medio</v>
      </c>
      <c r="Q161" s="24">
        <v>60</v>
      </c>
      <c r="R161" s="24">
        <f t="shared" si="119"/>
        <v>360</v>
      </c>
      <c r="S161" s="24" t="str">
        <f t="shared" si="120"/>
        <v>II</v>
      </c>
      <c r="T161" s="29" t="str">
        <f t="shared" si="121"/>
        <v>Aceptable con Control Especifico</v>
      </c>
      <c r="U161" s="43">
        <v>1</v>
      </c>
      <c r="V161" s="43" t="s">
        <v>152</v>
      </c>
      <c r="W161" s="50" t="s">
        <v>60</v>
      </c>
      <c r="X161" s="50" t="s">
        <v>60</v>
      </c>
      <c r="Y161" s="50" t="s">
        <v>59</v>
      </c>
      <c r="Z161" s="35" t="s">
        <v>184</v>
      </c>
      <c r="AA161" s="35" t="s">
        <v>185</v>
      </c>
      <c r="AB161" s="43" t="s">
        <v>61</v>
      </c>
      <c r="AC161" s="43" t="s">
        <v>348</v>
      </c>
      <c r="AD161" s="59" t="s">
        <v>167</v>
      </c>
      <c r="AE161" s="59"/>
      <c r="AF161" s="59"/>
    </row>
    <row r="162" spans="1:32" s="21" customFormat="1" ht="98.25" customHeight="1" x14ac:dyDescent="0.2">
      <c r="A162" s="43" t="s">
        <v>162</v>
      </c>
      <c r="B162" s="43" t="s">
        <v>99</v>
      </c>
      <c r="C162" s="43" t="s">
        <v>309</v>
      </c>
      <c r="D162" s="43" t="s">
        <v>310</v>
      </c>
      <c r="E162" s="43" t="s">
        <v>105</v>
      </c>
      <c r="F162" s="43" t="s">
        <v>311</v>
      </c>
      <c r="G162" s="29" t="s">
        <v>9</v>
      </c>
      <c r="H162" s="24" t="s">
        <v>204</v>
      </c>
      <c r="I162" s="43" t="s">
        <v>186</v>
      </c>
      <c r="J162" s="43" t="s">
        <v>101</v>
      </c>
      <c r="K162" s="43" t="s">
        <v>80</v>
      </c>
      <c r="L162" s="43" t="s">
        <v>95</v>
      </c>
      <c r="M162" s="24">
        <v>2</v>
      </c>
      <c r="N162" s="43">
        <v>3</v>
      </c>
      <c r="O162" s="24">
        <f t="shared" si="117"/>
        <v>6</v>
      </c>
      <c r="P162" s="24" t="str">
        <f t="shared" si="118"/>
        <v>Medio</v>
      </c>
      <c r="Q162" s="24">
        <v>60</v>
      </c>
      <c r="R162" s="24">
        <f t="shared" si="119"/>
        <v>360</v>
      </c>
      <c r="S162" s="24" t="str">
        <f t="shared" si="120"/>
        <v>II</v>
      </c>
      <c r="T162" s="29" t="str">
        <f t="shared" si="121"/>
        <v>Aceptable con Control Especifico</v>
      </c>
      <c r="U162" s="43">
        <v>1</v>
      </c>
      <c r="V162" s="43" t="s">
        <v>151</v>
      </c>
      <c r="W162" s="50" t="s">
        <v>60</v>
      </c>
      <c r="X162" s="50" t="s">
        <v>60</v>
      </c>
      <c r="Y162" s="50" t="s">
        <v>60</v>
      </c>
      <c r="Z162" s="35" t="s">
        <v>175</v>
      </c>
      <c r="AA162" s="35" t="s">
        <v>176</v>
      </c>
      <c r="AB162" s="43" t="s">
        <v>61</v>
      </c>
      <c r="AC162" s="43" t="s">
        <v>91</v>
      </c>
      <c r="AD162" s="59" t="s">
        <v>167</v>
      </c>
      <c r="AE162" s="59"/>
      <c r="AF162" s="59"/>
    </row>
    <row r="163" spans="1:32" s="21" customFormat="1" ht="98.25" customHeight="1" x14ac:dyDescent="0.2">
      <c r="A163" s="43" t="s">
        <v>162</v>
      </c>
      <c r="B163" s="43" t="s">
        <v>99</v>
      </c>
      <c r="C163" s="43" t="s">
        <v>309</v>
      </c>
      <c r="D163" s="43" t="s">
        <v>310</v>
      </c>
      <c r="E163" s="43" t="s">
        <v>105</v>
      </c>
      <c r="F163" s="43" t="s">
        <v>172</v>
      </c>
      <c r="G163" s="29" t="s">
        <v>9</v>
      </c>
      <c r="H163" s="33" t="s">
        <v>47</v>
      </c>
      <c r="I163" s="43" t="s">
        <v>89</v>
      </c>
      <c r="J163" s="43" t="s">
        <v>101</v>
      </c>
      <c r="K163" s="43" t="s">
        <v>79</v>
      </c>
      <c r="L163" s="43" t="s">
        <v>101</v>
      </c>
      <c r="M163" s="34">
        <v>2</v>
      </c>
      <c r="N163" s="43">
        <v>3</v>
      </c>
      <c r="O163" s="24">
        <f t="shared" si="117"/>
        <v>6</v>
      </c>
      <c r="P163" s="24" t="str">
        <f t="shared" si="118"/>
        <v>Medio</v>
      </c>
      <c r="Q163" s="43">
        <v>25</v>
      </c>
      <c r="R163" s="24">
        <f t="shared" si="119"/>
        <v>150</v>
      </c>
      <c r="S163" s="24" t="str">
        <f t="shared" si="120"/>
        <v>II</v>
      </c>
      <c r="T163" s="26" t="str">
        <f t="shared" si="121"/>
        <v>Aceptable con Control Especifico</v>
      </c>
      <c r="U163" s="43">
        <v>1</v>
      </c>
      <c r="V163" s="43" t="s">
        <v>149</v>
      </c>
      <c r="W163" s="50" t="s">
        <v>60</v>
      </c>
      <c r="X163" s="50" t="s">
        <v>60</v>
      </c>
      <c r="Y163" s="50" t="s">
        <v>60</v>
      </c>
      <c r="Z163" s="43" t="s">
        <v>173</v>
      </c>
      <c r="AA163" s="35" t="s">
        <v>174</v>
      </c>
      <c r="AB163" s="43" t="s">
        <v>61</v>
      </c>
      <c r="AC163" s="43" t="s">
        <v>104</v>
      </c>
      <c r="AD163" s="59" t="s">
        <v>167</v>
      </c>
      <c r="AE163" s="59"/>
      <c r="AF163" s="59"/>
    </row>
    <row r="164" spans="1:32" s="21" customFormat="1" ht="98.25" customHeight="1" x14ac:dyDescent="0.2">
      <c r="A164" s="43" t="s">
        <v>162</v>
      </c>
      <c r="B164" s="43" t="s">
        <v>99</v>
      </c>
      <c r="C164" s="43" t="s">
        <v>309</v>
      </c>
      <c r="D164" s="43" t="s">
        <v>310</v>
      </c>
      <c r="E164" s="43" t="s">
        <v>105</v>
      </c>
      <c r="F164" s="43" t="s">
        <v>312</v>
      </c>
      <c r="G164" s="31" t="s">
        <v>342</v>
      </c>
      <c r="H164" s="33" t="s">
        <v>67</v>
      </c>
      <c r="I164" s="43" t="s">
        <v>187</v>
      </c>
      <c r="J164" s="43" t="s">
        <v>101</v>
      </c>
      <c r="K164" s="43" t="s">
        <v>101</v>
      </c>
      <c r="L164" s="43" t="s">
        <v>101</v>
      </c>
      <c r="M164" s="34">
        <v>2</v>
      </c>
      <c r="N164" s="43">
        <v>3</v>
      </c>
      <c r="O164" s="24">
        <f t="shared" si="117"/>
        <v>6</v>
      </c>
      <c r="P164" s="24" t="str">
        <f t="shared" si="118"/>
        <v>Medio</v>
      </c>
      <c r="Q164" s="43">
        <v>25</v>
      </c>
      <c r="R164" s="24">
        <f t="shared" si="119"/>
        <v>150</v>
      </c>
      <c r="S164" s="24" t="str">
        <f t="shared" si="120"/>
        <v>II</v>
      </c>
      <c r="T164" s="26" t="str">
        <f t="shared" si="121"/>
        <v>Aceptable con Control Especifico</v>
      </c>
      <c r="U164" s="43">
        <v>1</v>
      </c>
      <c r="V164" s="43" t="s">
        <v>155</v>
      </c>
      <c r="W164" s="50" t="s">
        <v>60</v>
      </c>
      <c r="X164" s="50" t="s">
        <v>60</v>
      </c>
      <c r="Y164" s="50" t="s">
        <v>60</v>
      </c>
      <c r="Z164" s="35" t="s">
        <v>143</v>
      </c>
      <c r="AA164" s="35" t="s">
        <v>143</v>
      </c>
      <c r="AB164" s="43" t="s">
        <v>61</v>
      </c>
      <c r="AC164" s="43" t="s">
        <v>85</v>
      </c>
      <c r="AD164" s="59" t="s">
        <v>167</v>
      </c>
      <c r="AE164" s="59"/>
      <c r="AF164" s="59"/>
    </row>
    <row r="165" spans="1:32" s="21" customFormat="1" ht="98.25" customHeight="1" x14ac:dyDescent="0.2">
      <c r="A165" s="43" t="s">
        <v>162</v>
      </c>
      <c r="B165" s="43" t="s">
        <v>99</v>
      </c>
      <c r="C165" s="43" t="s">
        <v>309</v>
      </c>
      <c r="D165" s="43" t="s">
        <v>310</v>
      </c>
      <c r="E165" s="43" t="s">
        <v>105</v>
      </c>
      <c r="F165" s="43" t="s">
        <v>313</v>
      </c>
      <c r="G165" s="24" t="s">
        <v>199</v>
      </c>
      <c r="H165" s="33" t="s">
        <v>45</v>
      </c>
      <c r="I165" s="43" t="s">
        <v>178</v>
      </c>
      <c r="J165" s="43" t="s">
        <v>101</v>
      </c>
      <c r="K165" s="43" t="s">
        <v>86</v>
      </c>
      <c r="L165" s="43" t="s">
        <v>101</v>
      </c>
      <c r="M165" s="34">
        <v>2</v>
      </c>
      <c r="N165" s="43">
        <v>3</v>
      </c>
      <c r="O165" s="24">
        <f t="shared" si="117"/>
        <v>6</v>
      </c>
      <c r="P165" s="24" t="str">
        <f t="shared" si="118"/>
        <v>Medio</v>
      </c>
      <c r="Q165" s="43">
        <v>25</v>
      </c>
      <c r="R165" s="24">
        <f t="shared" si="119"/>
        <v>150</v>
      </c>
      <c r="S165" s="24" t="str">
        <f t="shared" si="120"/>
        <v>II</v>
      </c>
      <c r="T165" s="26" t="str">
        <f t="shared" si="121"/>
        <v>Aceptable con Control Especifico</v>
      </c>
      <c r="U165" s="43">
        <v>1</v>
      </c>
      <c r="V165" s="43" t="s">
        <v>179</v>
      </c>
      <c r="W165" s="50" t="s">
        <v>60</v>
      </c>
      <c r="X165" s="50" t="s">
        <v>60</v>
      </c>
      <c r="Y165" s="50" t="s">
        <v>164</v>
      </c>
      <c r="Z165" s="35" t="s">
        <v>314</v>
      </c>
      <c r="AA165" s="35" t="s">
        <v>315</v>
      </c>
      <c r="AB165" s="43" t="s">
        <v>61</v>
      </c>
      <c r="AC165" s="43" t="s">
        <v>188</v>
      </c>
      <c r="AD165" s="59" t="s">
        <v>180</v>
      </c>
      <c r="AE165" s="59"/>
      <c r="AF165" s="59"/>
    </row>
    <row r="166" spans="1:32" s="21" customFormat="1" ht="98.25" customHeight="1" x14ac:dyDescent="0.2">
      <c r="A166" s="43" t="s">
        <v>162</v>
      </c>
      <c r="B166" s="43" t="s">
        <v>99</v>
      </c>
      <c r="C166" s="43" t="s">
        <v>309</v>
      </c>
      <c r="D166" s="43" t="s">
        <v>310</v>
      </c>
      <c r="E166" s="43" t="s">
        <v>105</v>
      </c>
      <c r="F166" s="43" t="s">
        <v>163</v>
      </c>
      <c r="G166" s="29" t="s">
        <v>321</v>
      </c>
      <c r="H166" s="33" t="s">
        <v>68</v>
      </c>
      <c r="I166" s="43" t="s">
        <v>118</v>
      </c>
      <c r="J166" s="43" t="s">
        <v>101</v>
      </c>
      <c r="K166" s="43" t="s">
        <v>181</v>
      </c>
      <c r="L166" s="43" t="s">
        <v>182</v>
      </c>
      <c r="M166" s="34">
        <v>2</v>
      </c>
      <c r="N166" s="43">
        <v>3</v>
      </c>
      <c r="O166" s="24">
        <f t="shared" si="117"/>
        <v>6</v>
      </c>
      <c r="P166" s="24" t="str">
        <f t="shared" si="118"/>
        <v>Medio</v>
      </c>
      <c r="Q166" s="43">
        <v>25</v>
      </c>
      <c r="R166" s="24">
        <f t="shared" si="119"/>
        <v>150</v>
      </c>
      <c r="S166" s="24" t="str">
        <f t="shared" si="120"/>
        <v>II</v>
      </c>
      <c r="T166" s="26" t="str">
        <f t="shared" si="121"/>
        <v>Aceptable con Control Especifico</v>
      </c>
      <c r="U166" s="43">
        <v>1</v>
      </c>
      <c r="V166" s="43" t="s">
        <v>116</v>
      </c>
      <c r="W166" s="50" t="s">
        <v>60</v>
      </c>
      <c r="X166" s="50" t="s">
        <v>60</v>
      </c>
      <c r="Y166" s="50" t="s">
        <v>59</v>
      </c>
      <c r="Z166" s="35" t="s">
        <v>165</v>
      </c>
      <c r="AA166" s="35" t="s">
        <v>166</v>
      </c>
      <c r="AB166" s="43" t="s">
        <v>61</v>
      </c>
      <c r="AC166" s="43" t="s">
        <v>73</v>
      </c>
      <c r="AD166" s="59" t="s">
        <v>167</v>
      </c>
      <c r="AE166" s="59"/>
      <c r="AF166" s="59"/>
    </row>
    <row r="167" spans="1:32" s="21" customFormat="1" ht="98.25" customHeight="1" x14ac:dyDescent="0.2">
      <c r="A167" s="43" t="s">
        <v>162</v>
      </c>
      <c r="B167" s="43" t="s">
        <v>99</v>
      </c>
      <c r="C167" s="43" t="s">
        <v>309</v>
      </c>
      <c r="D167" s="43" t="s">
        <v>310</v>
      </c>
      <c r="E167" s="43" t="s">
        <v>105</v>
      </c>
      <c r="F167" s="43" t="s">
        <v>168</v>
      </c>
      <c r="G167" s="29" t="s">
        <v>324</v>
      </c>
      <c r="H167" s="33" t="s">
        <v>70</v>
      </c>
      <c r="I167" s="43" t="s">
        <v>158</v>
      </c>
      <c r="J167" s="43" t="s">
        <v>101</v>
      </c>
      <c r="K167" s="43" t="s">
        <v>137</v>
      </c>
      <c r="L167" s="43" t="s">
        <v>183</v>
      </c>
      <c r="M167" s="34">
        <v>2</v>
      </c>
      <c r="N167" s="43">
        <v>3</v>
      </c>
      <c r="O167" s="24">
        <f t="shared" si="117"/>
        <v>6</v>
      </c>
      <c r="P167" s="24" t="str">
        <f t="shared" si="118"/>
        <v>Medio</v>
      </c>
      <c r="Q167" s="43">
        <v>25</v>
      </c>
      <c r="R167" s="24">
        <f t="shared" si="119"/>
        <v>150</v>
      </c>
      <c r="S167" s="24" t="str">
        <f t="shared" si="120"/>
        <v>II</v>
      </c>
      <c r="T167" s="26" t="str">
        <f t="shared" si="121"/>
        <v>Aceptable con Control Especifico</v>
      </c>
      <c r="U167" s="43">
        <v>1</v>
      </c>
      <c r="V167" s="43" t="s">
        <v>125</v>
      </c>
      <c r="W167" s="50" t="s">
        <v>60</v>
      </c>
      <c r="X167" s="50" t="s">
        <v>60</v>
      </c>
      <c r="Y167" s="50" t="s">
        <v>59</v>
      </c>
      <c r="Z167" s="35" t="s">
        <v>169</v>
      </c>
      <c r="AA167" s="35" t="s">
        <v>170</v>
      </c>
      <c r="AB167" s="43" t="s">
        <v>61</v>
      </c>
      <c r="AC167" s="43" t="s">
        <v>347</v>
      </c>
      <c r="AD167" s="59" t="s">
        <v>167</v>
      </c>
      <c r="AE167" s="59"/>
      <c r="AF167" s="59"/>
    </row>
    <row r="168" spans="1:32" s="21" customFormat="1" ht="98.25" customHeight="1" x14ac:dyDescent="0.2">
      <c r="A168" s="43" t="s">
        <v>162</v>
      </c>
      <c r="B168" s="43" t="s">
        <v>99</v>
      </c>
      <c r="C168" s="43" t="s">
        <v>309</v>
      </c>
      <c r="D168" s="43" t="s">
        <v>310</v>
      </c>
      <c r="E168" s="43" t="s">
        <v>105</v>
      </c>
      <c r="F168" s="43" t="s">
        <v>316</v>
      </c>
      <c r="G168" s="29" t="s">
        <v>324</v>
      </c>
      <c r="H168" s="33" t="s">
        <v>71</v>
      </c>
      <c r="I168" s="43" t="s">
        <v>158</v>
      </c>
      <c r="J168" s="43" t="s">
        <v>101</v>
      </c>
      <c r="K168" s="43" t="s">
        <v>137</v>
      </c>
      <c r="L168" s="43" t="s">
        <v>138</v>
      </c>
      <c r="M168" s="34">
        <v>2</v>
      </c>
      <c r="N168" s="43">
        <v>3</v>
      </c>
      <c r="O168" s="24">
        <f t="shared" si="117"/>
        <v>6</v>
      </c>
      <c r="P168" s="24" t="str">
        <f t="shared" si="118"/>
        <v>Medio</v>
      </c>
      <c r="Q168" s="43">
        <v>25</v>
      </c>
      <c r="R168" s="24">
        <f t="shared" si="119"/>
        <v>150</v>
      </c>
      <c r="S168" s="24" t="str">
        <f t="shared" si="120"/>
        <v>II</v>
      </c>
      <c r="T168" s="26" t="str">
        <f t="shared" si="121"/>
        <v>Aceptable con Control Especifico</v>
      </c>
      <c r="U168" s="43">
        <v>1</v>
      </c>
      <c r="V168" s="43" t="s">
        <v>125</v>
      </c>
      <c r="W168" s="50" t="s">
        <v>60</v>
      </c>
      <c r="X168" s="50" t="s">
        <v>60</v>
      </c>
      <c r="Y168" s="50" t="s">
        <v>59</v>
      </c>
      <c r="Z168" s="35" t="s">
        <v>169</v>
      </c>
      <c r="AA168" s="35" t="s">
        <v>170</v>
      </c>
      <c r="AB168" s="43" t="s">
        <v>61</v>
      </c>
      <c r="AC168" s="43" t="s">
        <v>347</v>
      </c>
      <c r="AD168" s="59" t="s">
        <v>167</v>
      </c>
      <c r="AE168" s="59"/>
      <c r="AF168" s="59"/>
    </row>
    <row r="169" spans="1:32" s="21" customFormat="1" ht="98.25" customHeight="1" x14ac:dyDescent="0.2">
      <c r="A169" s="43" t="s">
        <v>162</v>
      </c>
      <c r="B169" s="43" t="s">
        <v>99</v>
      </c>
      <c r="C169" s="43" t="s">
        <v>309</v>
      </c>
      <c r="D169" s="43" t="s">
        <v>310</v>
      </c>
      <c r="E169" s="43" t="s">
        <v>105</v>
      </c>
      <c r="F169" s="43" t="s">
        <v>159</v>
      </c>
      <c r="G169" s="29" t="s">
        <v>10</v>
      </c>
      <c r="H169" s="33" t="s">
        <v>38</v>
      </c>
      <c r="I169" s="43" t="s">
        <v>160</v>
      </c>
      <c r="J169" s="43" t="s">
        <v>101</v>
      </c>
      <c r="K169" s="43" t="s">
        <v>101</v>
      </c>
      <c r="L169" s="43" t="s">
        <v>81</v>
      </c>
      <c r="M169" s="34">
        <v>2</v>
      </c>
      <c r="N169" s="43">
        <v>3</v>
      </c>
      <c r="O169" s="24">
        <f t="shared" si="117"/>
        <v>6</v>
      </c>
      <c r="P169" s="24" t="str">
        <f t="shared" si="118"/>
        <v>Medio</v>
      </c>
      <c r="Q169" s="43">
        <v>60</v>
      </c>
      <c r="R169" s="24">
        <f t="shared" si="119"/>
        <v>360</v>
      </c>
      <c r="S169" s="24" t="str">
        <f t="shared" si="120"/>
        <v>II</v>
      </c>
      <c r="T169" s="26" t="str">
        <f t="shared" si="121"/>
        <v>Aceptable con Control Especifico</v>
      </c>
      <c r="U169" s="43">
        <v>1</v>
      </c>
      <c r="V169" s="43" t="s">
        <v>131</v>
      </c>
      <c r="W169" s="24" t="s">
        <v>101</v>
      </c>
      <c r="X169" s="24" t="s">
        <v>101</v>
      </c>
      <c r="Y169" s="24" t="s">
        <v>101</v>
      </c>
      <c r="Z169" s="35" t="s">
        <v>101</v>
      </c>
      <c r="AA169" s="35" t="s">
        <v>177</v>
      </c>
      <c r="AB169" s="43" t="s">
        <v>61</v>
      </c>
      <c r="AC169" s="43" t="s">
        <v>87</v>
      </c>
      <c r="AD169" s="59" t="s">
        <v>167</v>
      </c>
      <c r="AE169" s="59"/>
      <c r="AF169" s="59"/>
    </row>
    <row r="170" spans="1:32" s="38" customFormat="1" x14ac:dyDescent="0.2">
      <c r="A170" s="36"/>
      <c r="B170" s="37"/>
      <c r="C170" s="37"/>
      <c r="D170" s="37"/>
      <c r="V170" s="39"/>
      <c r="AB170" s="38" t="s">
        <v>308</v>
      </c>
    </row>
    <row r="171" spans="1:32" s="38" customFormat="1" x14ac:dyDescent="0.2">
      <c r="A171" s="36"/>
      <c r="B171" s="37"/>
      <c r="C171" s="37"/>
      <c r="D171" s="37"/>
      <c r="V171" s="39"/>
    </row>
    <row r="172" spans="1:32" s="38" customFormat="1" x14ac:dyDescent="0.2">
      <c r="A172" s="36"/>
      <c r="B172" s="37"/>
      <c r="C172" s="37"/>
      <c r="D172" s="37"/>
      <c r="V172" s="39"/>
    </row>
    <row r="173" spans="1:32" s="38" customFormat="1" x14ac:dyDescent="0.2">
      <c r="A173" s="36"/>
      <c r="B173" s="37"/>
      <c r="C173" s="37"/>
      <c r="D173" s="37"/>
      <c r="V173" s="39"/>
    </row>
    <row r="174" spans="1:32" s="38" customFormat="1" x14ac:dyDescent="0.2">
      <c r="A174" s="36"/>
      <c r="B174" s="37"/>
      <c r="C174" s="37"/>
      <c r="D174" s="37"/>
      <c r="V174" s="39"/>
    </row>
    <row r="175" spans="1:32" s="38" customFormat="1" x14ac:dyDescent="0.2">
      <c r="A175" s="36"/>
      <c r="B175" s="37"/>
      <c r="C175" s="37"/>
      <c r="D175" s="37"/>
      <c r="V175" s="39"/>
    </row>
    <row r="176" spans="1:32" s="38" customFormat="1" x14ac:dyDescent="0.2">
      <c r="A176" s="36"/>
      <c r="B176" s="37"/>
      <c r="C176" s="37"/>
      <c r="D176" s="37"/>
      <c r="V176" s="39"/>
    </row>
    <row r="177" spans="1:22" s="38" customFormat="1" x14ac:dyDescent="0.2">
      <c r="A177" s="36"/>
      <c r="B177" s="37"/>
      <c r="C177" s="37"/>
      <c r="D177" s="37"/>
      <c r="V177" s="39"/>
    </row>
    <row r="178" spans="1:22" s="38" customFormat="1" x14ac:dyDescent="0.2">
      <c r="A178" s="36"/>
      <c r="B178" s="37"/>
      <c r="C178" s="37"/>
      <c r="D178" s="37"/>
      <c r="V178" s="39"/>
    </row>
    <row r="179" spans="1:22" s="38" customFormat="1" x14ac:dyDescent="0.2">
      <c r="A179" s="36"/>
      <c r="B179" s="37"/>
      <c r="C179" s="37"/>
      <c r="D179" s="37"/>
      <c r="V179" s="39"/>
    </row>
    <row r="180" spans="1:22" s="38" customFormat="1" x14ac:dyDescent="0.2">
      <c r="A180" s="36"/>
      <c r="B180" s="37"/>
      <c r="C180" s="37"/>
      <c r="D180" s="37"/>
      <c r="V180" s="39"/>
    </row>
    <row r="181" spans="1:22" s="38" customFormat="1" x14ac:dyDescent="0.2">
      <c r="A181" s="36"/>
      <c r="B181" s="37"/>
      <c r="C181" s="37"/>
      <c r="D181" s="37"/>
      <c r="V181" s="39"/>
    </row>
    <row r="182" spans="1:22" s="38" customFormat="1" x14ac:dyDescent="0.2">
      <c r="A182" s="36"/>
      <c r="B182" s="37"/>
      <c r="C182" s="37"/>
      <c r="D182" s="37"/>
      <c r="V182" s="39"/>
    </row>
    <row r="183" spans="1:22" s="38" customFormat="1" x14ac:dyDescent="0.2">
      <c r="A183" s="36"/>
      <c r="B183" s="37"/>
      <c r="C183" s="37"/>
      <c r="D183" s="37"/>
      <c r="V183" s="39"/>
    </row>
    <row r="184" spans="1:22" s="38" customFormat="1" x14ac:dyDescent="0.2">
      <c r="A184" s="36"/>
      <c r="B184" s="37"/>
      <c r="C184" s="37"/>
      <c r="D184" s="37"/>
      <c r="V184" s="39"/>
    </row>
    <row r="185" spans="1:22" s="38" customFormat="1" x14ac:dyDescent="0.2">
      <c r="A185" s="36"/>
      <c r="B185" s="37"/>
      <c r="C185" s="37"/>
      <c r="D185" s="37"/>
      <c r="V185" s="39"/>
    </row>
    <row r="186" spans="1:22" s="38" customFormat="1" x14ac:dyDescent="0.2">
      <c r="A186" s="36"/>
      <c r="B186" s="37"/>
      <c r="C186" s="37"/>
      <c r="D186" s="37"/>
      <c r="V186" s="39"/>
    </row>
    <row r="187" spans="1:22" s="38" customFormat="1" x14ac:dyDescent="0.2">
      <c r="A187" s="36"/>
      <c r="B187" s="37"/>
      <c r="C187" s="37"/>
      <c r="D187" s="37"/>
      <c r="V187" s="39"/>
    </row>
    <row r="188" spans="1:22" s="38" customFormat="1" x14ac:dyDescent="0.2">
      <c r="A188" s="36"/>
      <c r="B188" s="37"/>
      <c r="C188" s="37"/>
      <c r="D188" s="37"/>
      <c r="V188" s="39"/>
    </row>
    <row r="189" spans="1:22" s="38" customFormat="1" x14ac:dyDescent="0.2">
      <c r="A189" s="36"/>
      <c r="B189" s="37"/>
      <c r="C189" s="37"/>
      <c r="D189" s="37"/>
      <c r="V189" s="39"/>
    </row>
    <row r="190" spans="1:22" s="38" customFormat="1" x14ac:dyDescent="0.2">
      <c r="A190" s="36"/>
      <c r="B190" s="37"/>
      <c r="C190" s="37"/>
      <c r="D190" s="37"/>
      <c r="V190" s="39"/>
    </row>
    <row r="191" spans="1:22" s="38" customFormat="1" x14ac:dyDescent="0.2">
      <c r="A191" s="36"/>
      <c r="B191" s="37"/>
      <c r="C191" s="37"/>
      <c r="D191" s="37"/>
      <c r="V191" s="39"/>
    </row>
    <row r="192" spans="1:22" s="38" customFormat="1" x14ac:dyDescent="0.2">
      <c r="A192" s="36"/>
      <c r="B192" s="37"/>
      <c r="C192" s="37"/>
      <c r="D192" s="37"/>
      <c r="V192" s="39"/>
    </row>
    <row r="193" spans="1:22" s="38" customFormat="1" x14ac:dyDescent="0.2">
      <c r="A193" s="36"/>
      <c r="B193" s="37"/>
      <c r="C193" s="37"/>
      <c r="D193" s="37"/>
      <c r="V193" s="39"/>
    </row>
    <row r="194" spans="1:22" s="38" customFormat="1" x14ac:dyDescent="0.2">
      <c r="A194" s="36"/>
      <c r="B194" s="37"/>
      <c r="C194" s="37"/>
      <c r="D194" s="37"/>
      <c r="V194" s="39"/>
    </row>
    <row r="195" spans="1:22" s="38" customFormat="1" x14ac:dyDescent="0.2">
      <c r="A195" s="36"/>
      <c r="B195" s="37"/>
      <c r="C195" s="37"/>
      <c r="D195" s="37"/>
      <c r="V195" s="39"/>
    </row>
    <row r="196" spans="1:22" s="38" customFormat="1" x14ac:dyDescent="0.2">
      <c r="A196" s="36"/>
      <c r="B196" s="37"/>
      <c r="C196" s="37"/>
      <c r="D196" s="37"/>
      <c r="V196" s="39"/>
    </row>
    <row r="197" spans="1:22" s="38" customFormat="1" x14ac:dyDescent="0.2">
      <c r="A197" s="36"/>
      <c r="B197" s="37"/>
      <c r="C197" s="37"/>
      <c r="D197" s="37"/>
      <c r="V197" s="39"/>
    </row>
    <row r="198" spans="1:22" s="38" customFormat="1" x14ac:dyDescent="0.2">
      <c r="A198" s="36"/>
      <c r="B198" s="37"/>
      <c r="C198" s="37"/>
      <c r="D198" s="37"/>
      <c r="V198" s="39"/>
    </row>
    <row r="199" spans="1:22" s="38" customFormat="1" x14ac:dyDescent="0.2">
      <c r="A199" s="36"/>
      <c r="B199" s="37"/>
      <c r="C199" s="37"/>
      <c r="D199" s="37"/>
      <c r="V199" s="39"/>
    </row>
    <row r="200" spans="1:22" s="38" customFormat="1" x14ac:dyDescent="0.2">
      <c r="A200" s="36"/>
      <c r="B200" s="37"/>
      <c r="C200" s="37"/>
      <c r="D200" s="37"/>
      <c r="V200" s="39"/>
    </row>
    <row r="201" spans="1:22" s="38" customFormat="1" x14ac:dyDescent="0.2">
      <c r="A201" s="36"/>
      <c r="B201" s="37"/>
      <c r="C201" s="37"/>
      <c r="D201" s="37"/>
      <c r="V201" s="39"/>
    </row>
    <row r="202" spans="1:22" s="38" customFormat="1" x14ac:dyDescent="0.2">
      <c r="A202" s="36"/>
      <c r="B202" s="37"/>
      <c r="C202" s="37"/>
      <c r="D202" s="37"/>
      <c r="V202" s="39"/>
    </row>
    <row r="203" spans="1:22" s="38" customFormat="1" x14ac:dyDescent="0.2">
      <c r="A203" s="36"/>
      <c r="B203" s="37"/>
      <c r="C203" s="37"/>
      <c r="D203" s="37"/>
      <c r="V203" s="39"/>
    </row>
    <row r="204" spans="1:22" s="38" customFormat="1" x14ac:dyDescent="0.2">
      <c r="A204" s="36"/>
      <c r="B204" s="37"/>
      <c r="C204" s="37"/>
      <c r="D204" s="37"/>
      <c r="V204" s="39"/>
    </row>
    <row r="205" spans="1:22" s="38" customFormat="1" x14ac:dyDescent="0.2">
      <c r="A205" s="36"/>
      <c r="B205" s="37"/>
      <c r="C205" s="37"/>
      <c r="D205" s="37"/>
      <c r="V205" s="39"/>
    </row>
    <row r="206" spans="1:22" s="38" customFormat="1" x14ac:dyDescent="0.2">
      <c r="A206" s="36"/>
      <c r="B206" s="37"/>
      <c r="C206" s="37"/>
      <c r="D206" s="37"/>
      <c r="V206" s="39"/>
    </row>
    <row r="207" spans="1:22" s="38" customFormat="1" x14ac:dyDescent="0.2">
      <c r="A207" s="36"/>
      <c r="B207" s="37"/>
      <c r="C207" s="37"/>
      <c r="D207" s="37"/>
      <c r="V207" s="39"/>
    </row>
    <row r="208" spans="1:22" s="38" customFormat="1" x14ac:dyDescent="0.2">
      <c r="A208" s="36"/>
      <c r="B208" s="37"/>
      <c r="C208" s="37"/>
      <c r="D208" s="37"/>
      <c r="V208" s="39"/>
    </row>
    <row r="209" spans="1:22" s="38" customFormat="1" x14ac:dyDescent="0.2">
      <c r="A209" s="36"/>
      <c r="B209" s="37"/>
      <c r="C209" s="37"/>
      <c r="D209" s="37"/>
      <c r="V209" s="39"/>
    </row>
    <row r="210" spans="1:22" s="38" customFormat="1" x14ac:dyDescent="0.2">
      <c r="A210" s="36"/>
      <c r="B210" s="37"/>
      <c r="C210" s="37"/>
      <c r="D210" s="37"/>
      <c r="V210" s="39"/>
    </row>
    <row r="211" spans="1:22" s="38" customFormat="1" x14ac:dyDescent="0.2">
      <c r="A211" s="36"/>
      <c r="B211" s="37"/>
      <c r="C211" s="37"/>
      <c r="D211" s="37"/>
      <c r="V211" s="39"/>
    </row>
    <row r="212" spans="1:22" s="38" customFormat="1" x14ac:dyDescent="0.2">
      <c r="A212" s="36"/>
      <c r="B212" s="37"/>
      <c r="C212" s="37"/>
      <c r="D212" s="37"/>
      <c r="V212" s="39"/>
    </row>
    <row r="213" spans="1:22" s="38" customFormat="1" x14ac:dyDescent="0.2">
      <c r="A213" s="36"/>
      <c r="B213" s="37"/>
      <c r="C213" s="37"/>
      <c r="D213" s="37"/>
      <c r="V213" s="39"/>
    </row>
    <row r="214" spans="1:22" s="38" customFormat="1" x14ac:dyDescent="0.2">
      <c r="A214" s="36"/>
      <c r="B214" s="37"/>
      <c r="C214" s="37"/>
      <c r="D214" s="37"/>
      <c r="V214" s="39"/>
    </row>
    <row r="215" spans="1:22" s="38" customFormat="1" x14ac:dyDescent="0.2">
      <c r="A215" s="36"/>
      <c r="B215" s="37"/>
      <c r="C215" s="37"/>
      <c r="D215" s="37"/>
      <c r="V215" s="39"/>
    </row>
    <row r="216" spans="1:22" s="38" customFormat="1" x14ac:dyDescent="0.2">
      <c r="A216" s="36"/>
      <c r="B216" s="37"/>
      <c r="C216" s="37"/>
      <c r="D216" s="37"/>
      <c r="V216" s="39"/>
    </row>
    <row r="217" spans="1:22" s="38" customFormat="1" x14ac:dyDescent="0.2">
      <c r="A217" s="36"/>
      <c r="B217" s="37"/>
      <c r="C217" s="37"/>
      <c r="D217" s="37"/>
      <c r="V217" s="39"/>
    </row>
    <row r="218" spans="1:22" s="38" customFormat="1" x14ac:dyDescent="0.2">
      <c r="A218" s="36"/>
      <c r="B218" s="37"/>
      <c r="C218" s="37"/>
      <c r="D218" s="37"/>
      <c r="V218" s="39"/>
    </row>
    <row r="219" spans="1:22" s="38" customFormat="1" x14ac:dyDescent="0.2">
      <c r="A219" s="36"/>
      <c r="B219" s="37"/>
      <c r="C219" s="37"/>
      <c r="D219" s="37"/>
      <c r="V219" s="39"/>
    </row>
    <row r="220" spans="1:22" s="38" customFormat="1" x14ac:dyDescent="0.2">
      <c r="A220" s="36"/>
      <c r="B220" s="37"/>
      <c r="C220" s="37"/>
      <c r="D220" s="37"/>
      <c r="V220" s="39"/>
    </row>
    <row r="221" spans="1:22" s="38" customFormat="1" x14ac:dyDescent="0.2">
      <c r="A221" s="36"/>
      <c r="B221" s="37"/>
      <c r="C221" s="37"/>
      <c r="D221" s="37"/>
      <c r="V221" s="39"/>
    </row>
    <row r="222" spans="1:22" s="38" customFormat="1" x14ac:dyDescent="0.2">
      <c r="A222" s="36"/>
      <c r="B222" s="37"/>
      <c r="C222" s="37"/>
      <c r="D222" s="37"/>
      <c r="V222" s="39"/>
    </row>
    <row r="223" spans="1:22" s="38" customFormat="1" x14ac:dyDescent="0.2">
      <c r="A223" s="36"/>
      <c r="B223" s="37"/>
      <c r="C223" s="37"/>
      <c r="D223" s="37"/>
      <c r="V223" s="39"/>
    </row>
    <row r="224" spans="1:22" s="38" customFormat="1" x14ac:dyDescent="0.2">
      <c r="A224" s="36"/>
      <c r="B224" s="37"/>
      <c r="C224" s="37"/>
      <c r="D224" s="37"/>
      <c r="V224" s="39"/>
    </row>
    <row r="225" spans="1:22" s="38" customFormat="1" x14ac:dyDescent="0.2">
      <c r="A225" s="36"/>
      <c r="B225" s="37"/>
      <c r="C225" s="37"/>
      <c r="D225" s="37"/>
      <c r="V225" s="39"/>
    </row>
    <row r="226" spans="1:22" s="38" customFormat="1" x14ac:dyDescent="0.2">
      <c r="A226" s="36"/>
      <c r="B226" s="37"/>
      <c r="C226" s="37"/>
      <c r="D226" s="37"/>
      <c r="V226" s="39"/>
    </row>
    <row r="227" spans="1:22" s="38" customFormat="1" x14ac:dyDescent="0.2">
      <c r="A227" s="36"/>
      <c r="B227" s="37"/>
      <c r="C227" s="37"/>
      <c r="D227" s="37"/>
      <c r="V227" s="39"/>
    </row>
    <row r="228" spans="1:22" s="38" customFormat="1" x14ac:dyDescent="0.2">
      <c r="A228" s="36"/>
      <c r="B228" s="37"/>
      <c r="C228" s="37"/>
      <c r="D228" s="37"/>
      <c r="V228" s="39"/>
    </row>
    <row r="229" spans="1:22" s="38" customFormat="1" x14ac:dyDescent="0.2">
      <c r="A229" s="36"/>
      <c r="B229" s="37"/>
      <c r="C229" s="37"/>
      <c r="D229" s="37"/>
      <c r="V229" s="39"/>
    </row>
    <row r="230" spans="1:22" s="38" customFormat="1" x14ac:dyDescent="0.2">
      <c r="A230" s="36"/>
      <c r="B230" s="37"/>
      <c r="C230" s="37"/>
      <c r="D230" s="37"/>
      <c r="V230" s="39"/>
    </row>
    <row r="231" spans="1:22" s="38" customFormat="1" x14ac:dyDescent="0.2">
      <c r="A231" s="36"/>
      <c r="B231" s="37"/>
      <c r="C231" s="37"/>
      <c r="D231" s="37"/>
      <c r="V231" s="39"/>
    </row>
    <row r="232" spans="1:22" s="38" customFormat="1" x14ac:dyDescent="0.2">
      <c r="A232" s="36"/>
      <c r="B232" s="37"/>
      <c r="C232" s="37"/>
      <c r="D232" s="37"/>
      <c r="V232" s="39"/>
    </row>
    <row r="233" spans="1:22" s="38" customFormat="1" x14ac:dyDescent="0.2">
      <c r="A233" s="36"/>
      <c r="B233" s="37"/>
      <c r="C233" s="37"/>
      <c r="D233" s="37"/>
      <c r="V233" s="39"/>
    </row>
    <row r="234" spans="1:22" s="38" customFormat="1" x14ac:dyDescent="0.2">
      <c r="A234" s="36"/>
      <c r="B234" s="37"/>
      <c r="C234" s="37"/>
      <c r="D234" s="37"/>
      <c r="V234" s="39"/>
    </row>
    <row r="235" spans="1:22" s="38" customFormat="1" x14ac:dyDescent="0.2">
      <c r="A235" s="36"/>
      <c r="B235" s="37"/>
      <c r="C235" s="37"/>
      <c r="D235" s="37"/>
      <c r="V235" s="39"/>
    </row>
    <row r="236" spans="1:22" s="38" customFormat="1" x14ac:dyDescent="0.2">
      <c r="A236" s="36"/>
      <c r="B236" s="37"/>
      <c r="C236" s="37"/>
      <c r="D236" s="37"/>
      <c r="V236" s="39"/>
    </row>
    <row r="237" spans="1:22" s="38" customFormat="1" x14ac:dyDescent="0.2">
      <c r="A237" s="36"/>
      <c r="B237" s="37"/>
      <c r="C237" s="37"/>
      <c r="D237" s="37"/>
      <c r="V237" s="39"/>
    </row>
    <row r="238" spans="1:22" s="38" customFormat="1" x14ac:dyDescent="0.2">
      <c r="A238" s="36"/>
      <c r="B238" s="37"/>
      <c r="C238" s="37"/>
      <c r="D238" s="37"/>
      <c r="V238" s="39"/>
    </row>
    <row r="239" spans="1:22" s="38" customFormat="1" x14ac:dyDescent="0.2">
      <c r="A239" s="36"/>
      <c r="B239" s="37"/>
      <c r="C239" s="37"/>
      <c r="D239" s="37"/>
      <c r="V239" s="39"/>
    </row>
    <row r="240" spans="1:22" s="38" customFormat="1" x14ac:dyDescent="0.2">
      <c r="A240" s="36"/>
      <c r="B240" s="37"/>
      <c r="C240" s="37"/>
      <c r="D240" s="37"/>
      <c r="V240" s="39"/>
    </row>
    <row r="241" spans="1:22" s="38" customFormat="1" x14ac:dyDescent="0.2">
      <c r="A241" s="36"/>
      <c r="B241" s="37"/>
      <c r="C241" s="37"/>
      <c r="D241" s="37"/>
      <c r="V241" s="39"/>
    </row>
    <row r="242" spans="1:22" s="38" customFormat="1" x14ac:dyDescent="0.2">
      <c r="A242" s="36"/>
      <c r="B242" s="37"/>
      <c r="C242" s="37"/>
      <c r="D242" s="37"/>
      <c r="V242" s="39"/>
    </row>
    <row r="243" spans="1:22" s="38" customFormat="1" x14ac:dyDescent="0.2">
      <c r="A243" s="36"/>
      <c r="B243" s="37"/>
      <c r="C243" s="37"/>
      <c r="D243" s="37"/>
      <c r="V243" s="39"/>
    </row>
    <row r="244" spans="1:22" s="38" customFormat="1" x14ac:dyDescent="0.2">
      <c r="A244" s="36"/>
      <c r="B244" s="37"/>
      <c r="C244" s="37"/>
      <c r="D244" s="37"/>
      <c r="V244" s="39"/>
    </row>
    <row r="245" spans="1:22" s="38" customFormat="1" x14ac:dyDescent="0.2">
      <c r="A245" s="36"/>
      <c r="B245" s="37"/>
      <c r="C245" s="37"/>
      <c r="D245" s="37"/>
      <c r="V245" s="39"/>
    </row>
    <row r="246" spans="1:22" s="38" customFormat="1" x14ac:dyDescent="0.2">
      <c r="A246" s="36"/>
      <c r="B246" s="37"/>
      <c r="C246" s="37"/>
      <c r="D246" s="37"/>
      <c r="V246" s="39"/>
    </row>
    <row r="247" spans="1:22" s="38" customFormat="1" x14ac:dyDescent="0.2">
      <c r="A247" s="36"/>
      <c r="B247" s="37"/>
      <c r="C247" s="37"/>
      <c r="D247" s="37"/>
      <c r="V247" s="39"/>
    </row>
    <row r="248" spans="1:22" x14ac:dyDescent="0.2">
      <c r="A248" s="40"/>
      <c r="B248" s="21"/>
      <c r="C248" s="21"/>
    </row>
    <row r="249" spans="1:22" x14ac:dyDescent="0.2">
      <c r="A249" s="40"/>
      <c r="B249" s="21"/>
      <c r="C249" s="21"/>
    </row>
    <row r="250" spans="1:22" x14ac:dyDescent="0.2">
      <c r="A250" s="40"/>
      <c r="B250" s="21"/>
      <c r="C250" s="21"/>
    </row>
    <row r="251" spans="1:22" x14ac:dyDescent="0.2">
      <c r="A251" s="40"/>
      <c r="B251" s="21"/>
      <c r="C251" s="21"/>
    </row>
    <row r="252" spans="1:22" x14ac:dyDescent="0.2">
      <c r="A252" s="40"/>
      <c r="B252" s="21"/>
      <c r="C252" s="21"/>
    </row>
    <row r="253" spans="1:22" x14ac:dyDescent="0.2">
      <c r="A253" s="40"/>
      <c r="B253" s="21"/>
      <c r="C253" s="21"/>
    </row>
    <row r="254" spans="1:22" x14ac:dyDescent="0.2">
      <c r="A254" s="40"/>
      <c r="B254" s="21"/>
      <c r="C254" s="21"/>
    </row>
    <row r="255" spans="1:22" x14ac:dyDescent="0.2">
      <c r="A255" s="40"/>
      <c r="B255" s="21"/>
      <c r="C255" s="21"/>
    </row>
    <row r="256" spans="1:22" x14ac:dyDescent="0.2">
      <c r="A256" s="40"/>
      <c r="B256" s="21"/>
      <c r="C256" s="21"/>
    </row>
    <row r="257" spans="1:3" x14ac:dyDescent="0.2">
      <c r="A257" s="40"/>
      <c r="B257" s="21"/>
      <c r="C257" s="21"/>
    </row>
    <row r="258" spans="1:3" x14ac:dyDescent="0.2">
      <c r="A258" s="40"/>
      <c r="B258" s="21"/>
      <c r="C258" s="21"/>
    </row>
    <row r="259" spans="1:3" x14ac:dyDescent="0.2">
      <c r="A259" s="40"/>
      <c r="B259" s="21"/>
      <c r="C259" s="21"/>
    </row>
    <row r="260" spans="1:3" x14ac:dyDescent="0.2">
      <c r="A260" s="40"/>
      <c r="B260" s="21"/>
      <c r="C260" s="21"/>
    </row>
    <row r="261" spans="1:3" x14ac:dyDescent="0.2">
      <c r="A261" s="40"/>
      <c r="B261" s="21"/>
      <c r="C261" s="21"/>
    </row>
    <row r="262" spans="1:3" x14ac:dyDescent="0.2">
      <c r="A262" s="40"/>
      <c r="B262" s="21"/>
      <c r="C262" s="21"/>
    </row>
    <row r="263" spans="1:3" x14ac:dyDescent="0.2">
      <c r="A263" s="40"/>
      <c r="B263" s="21"/>
      <c r="C263" s="21"/>
    </row>
    <row r="264" spans="1:3" x14ac:dyDescent="0.2">
      <c r="A264" s="40"/>
      <c r="B264" s="21"/>
      <c r="C264" s="21"/>
    </row>
    <row r="265" spans="1:3" x14ac:dyDescent="0.2">
      <c r="A265" s="40"/>
      <c r="B265" s="21"/>
      <c r="C265" s="21"/>
    </row>
    <row r="266" spans="1:3" x14ac:dyDescent="0.2">
      <c r="A266" s="40"/>
      <c r="B266" s="21"/>
      <c r="C266" s="21"/>
    </row>
    <row r="267" spans="1:3" x14ac:dyDescent="0.2">
      <c r="A267" s="40"/>
      <c r="B267" s="21"/>
      <c r="C267" s="21"/>
    </row>
    <row r="268" spans="1:3" x14ac:dyDescent="0.2">
      <c r="A268" s="40"/>
      <c r="B268" s="21"/>
      <c r="C268" s="21"/>
    </row>
    <row r="269" spans="1:3" x14ac:dyDescent="0.2">
      <c r="A269" s="40"/>
      <c r="B269" s="21"/>
      <c r="C269" s="21"/>
    </row>
    <row r="270" spans="1:3" x14ac:dyDescent="0.2">
      <c r="A270" s="40"/>
      <c r="B270" s="21"/>
      <c r="C270" s="21"/>
    </row>
    <row r="271" spans="1:3" x14ac:dyDescent="0.2">
      <c r="A271" s="40"/>
      <c r="B271" s="21"/>
      <c r="C271" s="21"/>
    </row>
    <row r="272" spans="1:3" x14ac:dyDescent="0.2">
      <c r="A272" s="40"/>
      <c r="B272" s="21"/>
      <c r="C272" s="21"/>
    </row>
    <row r="273" spans="1:3" x14ac:dyDescent="0.2">
      <c r="A273" s="40"/>
      <c r="B273" s="21"/>
      <c r="C273" s="21"/>
    </row>
    <row r="274" spans="1:3" x14ac:dyDescent="0.2">
      <c r="A274" s="40"/>
      <c r="B274" s="21"/>
      <c r="C274" s="21"/>
    </row>
    <row r="275" spans="1:3" x14ac:dyDescent="0.2">
      <c r="A275" s="40"/>
      <c r="B275" s="21"/>
      <c r="C275" s="21"/>
    </row>
    <row r="276" spans="1:3" x14ac:dyDescent="0.2">
      <c r="A276" s="40"/>
      <c r="B276" s="21"/>
      <c r="C276" s="21"/>
    </row>
    <row r="277" spans="1:3" x14ac:dyDescent="0.2">
      <c r="A277" s="40"/>
      <c r="B277" s="21"/>
      <c r="C277" s="21"/>
    </row>
    <row r="278" spans="1:3" x14ac:dyDescent="0.2">
      <c r="A278" s="40"/>
      <c r="B278" s="21"/>
      <c r="C278" s="21"/>
    </row>
    <row r="279" spans="1:3" x14ac:dyDescent="0.2">
      <c r="A279" s="40"/>
      <c r="B279" s="21"/>
      <c r="C279" s="21"/>
    </row>
    <row r="280" spans="1:3" x14ac:dyDescent="0.2">
      <c r="A280" s="40"/>
      <c r="B280" s="21"/>
      <c r="C280" s="21"/>
    </row>
    <row r="281" spans="1:3" x14ac:dyDescent="0.2">
      <c r="A281" s="40"/>
      <c r="B281" s="21"/>
      <c r="C281" s="21"/>
    </row>
    <row r="282" spans="1:3" x14ac:dyDescent="0.2">
      <c r="A282" s="40"/>
      <c r="B282" s="21"/>
      <c r="C282" s="21"/>
    </row>
    <row r="283" spans="1:3" x14ac:dyDescent="0.2">
      <c r="A283" s="40"/>
      <c r="B283" s="21"/>
      <c r="C283" s="21"/>
    </row>
    <row r="284" spans="1:3" x14ac:dyDescent="0.2">
      <c r="A284" s="40"/>
      <c r="B284" s="21"/>
      <c r="C284" s="21"/>
    </row>
    <row r="285" spans="1:3" x14ac:dyDescent="0.2">
      <c r="A285" s="40"/>
      <c r="B285" s="21"/>
      <c r="C285" s="21"/>
    </row>
    <row r="286" spans="1:3" x14ac:dyDescent="0.2">
      <c r="A286" s="40"/>
      <c r="B286" s="21"/>
      <c r="C286" s="21"/>
    </row>
    <row r="287" spans="1:3" x14ac:dyDescent="0.2">
      <c r="A287" s="40"/>
      <c r="B287" s="21"/>
      <c r="C287" s="21"/>
    </row>
    <row r="288" spans="1:3" x14ac:dyDescent="0.2">
      <c r="A288" s="40"/>
      <c r="B288" s="21"/>
      <c r="C288" s="21"/>
    </row>
    <row r="289" spans="1:3" x14ac:dyDescent="0.2">
      <c r="A289" s="40"/>
      <c r="B289" s="21"/>
      <c r="C289" s="21"/>
    </row>
    <row r="290" spans="1:3" x14ac:dyDescent="0.2">
      <c r="A290" s="40"/>
      <c r="B290" s="21"/>
      <c r="C290" s="21"/>
    </row>
    <row r="291" spans="1:3" x14ac:dyDescent="0.2">
      <c r="A291" s="40"/>
      <c r="B291" s="21"/>
      <c r="C291" s="21"/>
    </row>
    <row r="292" spans="1:3" x14ac:dyDescent="0.2">
      <c r="A292" s="40"/>
      <c r="B292" s="21"/>
      <c r="C292" s="21"/>
    </row>
    <row r="293" spans="1:3" x14ac:dyDescent="0.2">
      <c r="A293" s="40"/>
      <c r="B293" s="21"/>
      <c r="C293" s="21"/>
    </row>
    <row r="294" spans="1:3" x14ac:dyDescent="0.2">
      <c r="A294" s="40"/>
      <c r="B294" s="21"/>
      <c r="C294" s="21"/>
    </row>
    <row r="295" spans="1:3" x14ac:dyDescent="0.2">
      <c r="A295" s="40"/>
      <c r="B295" s="21"/>
      <c r="C295" s="21"/>
    </row>
    <row r="296" spans="1:3" x14ac:dyDescent="0.2">
      <c r="A296" s="40"/>
      <c r="B296" s="21"/>
      <c r="C296" s="21"/>
    </row>
    <row r="297" spans="1:3" x14ac:dyDescent="0.2">
      <c r="A297" s="40"/>
      <c r="B297" s="21"/>
      <c r="C297" s="21"/>
    </row>
    <row r="298" spans="1:3" x14ac:dyDescent="0.2">
      <c r="A298" s="40"/>
      <c r="B298" s="21"/>
      <c r="C298" s="21"/>
    </row>
    <row r="299" spans="1:3" x14ac:dyDescent="0.2">
      <c r="A299" s="40"/>
      <c r="B299" s="21"/>
      <c r="C299" s="21"/>
    </row>
    <row r="300" spans="1:3" x14ac:dyDescent="0.2">
      <c r="A300" s="40"/>
      <c r="B300" s="21"/>
      <c r="C300" s="21"/>
    </row>
    <row r="301" spans="1:3" x14ac:dyDescent="0.2">
      <c r="A301" s="40"/>
      <c r="B301" s="21"/>
      <c r="C301" s="21"/>
    </row>
    <row r="302" spans="1:3" x14ac:dyDescent="0.2">
      <c r="A302" s="40"/>
      <c r="B302" s="21"/>
      <c r="C302" s="21"/>
    </row>
    <row r="303" spans="1:3" x14ac:dyDescent="0.2">
      <c r="A303" s="40"/>
      <c r="B303" s="21"/>
      <c r="C303" s="21"/>
    </row>
    <row r="304" spans="1:3" x14ac:dyDescent="0.2">
      <c r="A304" s="40"/>
      <c r="B304" s="21"/>
      <c r="C304" s="21"/>
    </row>
    <row r="305" spans="1:3" x14ac:dyDescent="0.2">
      <c r="A305" s="40"/>
      <c r="B305" s="21"/>
      <c r="C305" s="21"/>
    </row>
    <row r="306" spans="1:3" x14ac:dyDescent="0.2">
      <c r="A306" s="40"/>
      <c r="B306" s="21"/>
      <c r="C306" s="21"/>
    </row>
    <row r="307" spans="1:3" x14ac:dyDescent="0.2">
      <c r="A307" s="40"/>
      <c r="B307" s="21"/>
      <c r="C307" s="21"/>
    </row>
    <row r="308" spans="1:3" x14ac:dyDescent="0.2">
      <c r="A308" s="40"/>
      <c r="B308" s="21"/>
      <c r="C308" s="21"/>
    </row>
    <row r="309" spans="1:3" x14ac:dyDescent="0.2">
      <c r="A309" s="40"/>
      <c r="B309" s="21"/>
      <c r="C309" s="21"/>
    </row>
    <row r="310" spans="1:3" x14ac:dyDescent="0.2">
      <c r="A310" s="40"/>
      <c r="B310" s="21"/>
      <c r="C310" s="21"/>
    </row>
    <row r="311" spans="1:3" x14ac:dyDescent="0.2">
      <c r="A311" s="40"/>
      <c r="B311" s="21"/>
      <c r="C311" s="21"/>
    </row>
    <row r="312" spans="1:3" x14ac:dyDescent="0.2">
      <c r="A312" s="40"/>
      <c r="B312" s="21"/>
      <c r="C312" s="21"/>
    </row>
    <row r="313" spans="1:3" x14ac:dyDescent="0.2">
      <c r="A313" s="40"/>
      <c r="B313" s="21"/>
      <c r="C313" s="21"/>
    </row>
    <row r="314" spans="1:3" x14ac:dyDescent="0.2">
      <c r="A314" s="40"/>
      <c r="B314" s="21"/>
      <c r="C314" s="21"/>
    </row>
    <row r="315" spans="1:3" x14ac:dyDescent="0.2">
      <c r="A315" s="40"/>
      <c r="B315" s="21"/>
      <c r="C315" s="21"/>
    </row>
    <row r="316" spans="1:3" x14ac:dyDescent="0.2">
      <c r="A316" s="40"/>
      <c r="B316" s="21"/>
      <c r="C316" s="21"/>
    </row>
    <row r="317" spans="1:3" x14ac:dyDescent="0.2">
      <c r="A317" s="40"/>
      <c r="B317" s="21"/>
      <c r="C317" s="21"/>
    </row>
    <row r="318" spans="1:3" x14ac:dyDescent="0.2">
      <c r="A318" s="40"/>
      <c r="B318" s="21"/>
      <c r="C318" s="21"/>
    </row>
    <row r="319" spans="1:3" x14ac:dyDescent="0.2">
      <c r="A319" s="40"/>
      <c r="B319" s="21"/>
      <c r="C319" s="21"/>
    </row>
    <row r="320" spans="1:3" x14ac:dyDescent="0.2">
      <c r="A320" s="40"/>
      <c r="B320" s="21"/>
      <c r="C320" s="21"/>
    </row>
    <row r="321" spans="1:3" x14ac:dyDescent="0.2">
      <c r="A321" s="40"/>
      <c r="B321" s="21"/>
      <c r="C321" s="21"/>
    </row>
    <row r="322" spans="1:3" x14ac:dyDescent="0.2">
      <c r="A322" s="40"/>
      <c r="B322" s="21"/>
      <c r="C322" s="21"/>
    </row>
    <row r="323" spans="1:3" x14ac:dyDescent="0.2">
      <c r="A323" s="40"/>
      <c r="B323" s="21"/>
      <c r="C323" s="21"/>
    </row>
    <row r="324" spans="1:3" x14ac:dyDescent="0.2">
      <c r="A324" s="40"/>
      <c r="B324" s="21"/>
      <c r="C324" s="21"/>
    </row>
    <row r="325" spans="1:3" x14ac:dyDescent="0.2">
      <c r="A325" s="40"/>
      <c r="B325" s="21"/>
      <c r="C325" s="21"/>
    </row>
    <row r="326" spans="1:3" x14ac:dyDescent="0.2">
      <c r="A326" s="40"/>
      <c r="B326" s="21"/>
      <c r="C326" s="21"/>
    </row>
    <row r="327" spans="1:3" x14ac:dyDescent="0.2">
      <c r="A327" s="40"/>
      <c r="B327" s="21"/>
      <c r="C327" s="21"/>
    </row>
    <row r="328" spans="1:3" x14ac:dyDescent="0.2">
      <c r="A328" s="40"/>
      <c r="B328" s="21"/>
      <c r="C328" s="21"/>
    </row>
    <row r="329" spans="1:3" x14ac:dyDescent="0.2">
      <c r="A329" s="40"/>
      <c r="B329" s="21"/>
      <c r="C329" s="21"/>
    </row>
    <row r="330" spans="1:3" x14ac:dyDescent="0.2">
      <c r="A330" s="40"/>
      <c r="B330" s="21"/>
      <c r="C330" s="21"/>
    </row>
    <row r="331" spans="1:3" x14ac:dyDescent="0.2">
      <c r="A331" s="40"/>
      <c r="B331" s="21"/>
      <c r="C331" s="21"/>
    </row>
    <row r="332" spans="1:3" x14ac:dyDescent="0.2">
      <c r="A332" s="40"/>
      <c r="B332" s="21"/>
      <c r="C332" s="21"/>
    </row>
    <row r="333" spans="1:3" x14ac:dyDescent="0.2">
      <c r="A333" s="40"/>
      <c r="B333" s="21"/>
      <c r="C333" s="21"/>
    </row>
    <row r="334" spans="1:3" x14ac:dyDescent="0.2">
      <c r="A334" s="40"/>
      <c r="B334" s="21"/>
      <c r="C334" s="21"/>
    </row>
    <row r="335" spans="1:3" x14ac:dyDescent="0.2">
      <c r="A335" s="40"/>
      <c r="B335" s="21"/>
      <c r="C335" s="21"/>
    </row>
    <row r="336" spans="1:3" x14ac:dyDescent="0.2">
      <c r="A336" s="40"/>
      <c r="B336" s="21"/>
      <c r="C336" s="21"/>
    </row>
    <row r="337" spans="1:3" x14ac:dyDescent="0.2">
      <c r="A337" s="40"/>
      <c r="B337" s="21"/>
      <c r="C337" s="21"/>
    </row>
    <row r="338" spans="1:3" x14ac:dyDescent="0.2">
      <c r="A338" s="40"/>
      <c r="B338" s="21"/>
      <c r="C338" s="21"/>
    </row>
    <row r="339" spans="1:3" x14ac:dyDescent="0.2">
      <c r="A339" s="40"/>
      <c r="B339" s="21"/>
      <c r="C339" s="21"/>
    </row>
    <row r="340" spans="1:3" x14ac:dyDescent="0.2">
      <c r="A340" s="40"/>
      <c r="B340" s="21"/>
      <c r="C340" s="21"/>
    </row>
    <row r="341" spans="1:3" x14ac:dyDescent="0.2">
      <c r="A341" s="40"/>
      <c r="B341" s="21"/>
      <c r="C341" s="21"/>
    </row>
    <row r="342" spans="1:3" x14ac:dyDescent="0.2">
      <c r="A342" s="40"/>
      <c r="B342" s="21"/>
      <c r="C342" s="21"/>
    </row>
    <row r="343" spans="1:3" x14ac:dyDescent="0.2">
      <c r="A343" s="40"/>
      <c r="B343" s="21"/>
      <c r="C343" s="21"/>
    </row>
    <row r="344" spans="1:3" x14ac:dyDescent="0.2">
      <c r="A344" s="40"/>
      <c r="B344" s="21"/>
      <c r="C344" s="21"/>
    </row>
    <row r="345" spans="1:3" x14ac:dyDescent="0.2">
      <c r="A345" s="40"/>
      <c r="B345" s="21"/>
      <c r="C345" s="21"/>
    </row>
    <row r="346" spans="1:3" x14ac:dyDescent="0.2">
      <c r="A346" s="40"/>
      <c r="B346" s="21"/>
      <c r="C346" s="21"/>
    </row>
    <row r="347" spans="1:3" x14ac:dyDescent="0.2">
      <c r="A347" s="40"/>
      <c r="B347" s="21"/>
      <c r="C347" s="21"/>
    </row>
    <row r="348" spans="1:3" x14ac:dyDescent="0.2">
      <c r="A348" s="40"/>
      <c r="B348" s="21"/>
      <c r="C348" s="21"/>
    </row>
    <row r="349" spans="1:3" x14ac:dyDescent="0.2">
      <c r="A349" s="40"/>
      <c r="B349" s="21"/>
      <c r="C349" s="21"/>
    </row>
    <row r="350" spans="1:3" x14ac:dyDescent="0.2">
      <c r="A350" s="40"/>
      <c r="B350" s="21"/>
      <c r="C350" s="21"/>
    </row>
    <row r="351" spans="1:3" x14ac:dyDescent="0.2">
      <c r="A351" s="40"/>
      <c r="B351" s="21"/>
      <c r="C351" s="21"/>
    </row>
    <row r="352" spans="1:3" x14ac:dyDescent="0.2">
      <c r="A352" s="40"/>
      <c r="B352" s="21"/>
      <c r="C352" s="21"/>
    </row>
    <row r="353" spans="1:3" x14ac:dyDescent="0.2">
      <c r="A353" s="40"/>
      <c r="B353" s="21"/>
      <c r="C353" s="21"/>
    </row>
    <row r="354" spans="1:3" x14ac:dyDescent="0.2">
      <c r="A354" s="40"/>
      <c r="B354" s="21"/>
      <c r="C354" s="21"/>
    </row>
    <row r="355" spans="1:3" x14ac:dyDescent="0.2">
      <c r="A355" s="40"/>
      <c r="B355" s="21"/>
      <c r="C355" s="21"/>
    </row>
    <row r="356" spans="1:3" x14ac:dyDescent="0.2">
      <c r="A356" s="40"/>
      <c r="B356" s="21"/>
      <c r="C356" s="21"/>
    </row>
    <row r="357" spans="1:3" x14ac:dyDescent="0.2">
      <c r="A357" s="40"/>
      <c r="B357" s="21"/>
      <c r="C357" s="21"/>
    </row>
    <row r="358" spans="1:3" x14ac:dyDescent="0.2">
      <c r="A358" s="40"/>
      <c r="B358" s="21"/>
      <c r="C358" s="21"/>
    </row>
    <row r="359" spans="1:3" x14ac:dyDescent="0.2">
      <c r="A359" s="40"/>
      <c r="B359" s="21"/>
      <c r="C359" s="21"/>
    </row>
    <row r="360" spans="1:3" x14ac:dyDescent="0.2">
      <c r="A360" s="40"/>
      <c r="B360" s="21"/>
      <c r="C360" s="21"/>
    </row>
    <row r="361" spans="1:3" x14ac:dyDescent="0.2">
      <c r="A361" s="40"/>
      <c r="B361" s="21"/>
      <c r="C361" s="21"/>
    </row>
    <row r="362" spans="1:3" x14ac:dyDescent="0.2">
      <c r="A362" s="40"/>
      <c r="B362" s="21"/>
      <c r="C362" s="21"/>
    </row>
    <row r="363" spans="1:3" x14ac:dyDescent="0.2">
      <c r="A363" s="40"/>
      <c r="B363" s="21"/>
      <c r="C363" s="21"/>
    </row>
    <row r="364" spans="1:3" x14ac:dyDescent="0.2">
      <c r="A364" s="40"/>
      <c r="B364" s="21"/>
      <c r="C364" s="21"/>
    </row>
    <row r="365" spans="1:3" x14ac:dyDescent="0.2">
      <c r="A365" s="40"/>
      <c r="B365" s="21"/>
      <c r="C365" s="21"/>
    </row>
    <row r="366" spans="1:3" x14ac:dyDescent="0.2">
      <c r="A366" s="40"/>
      <c r="B366" s="21"/>
      <c r="C366" s="21"/>
    </row>
    <row r="367" spans="1:3" x14ac:dyDescent="0.2">
      <c r="A367" s="40"/>
      <c r="B367" s="21"/>
      <c r="C367" s="21"/>
    </row>
    <row r="368" spans="1:3" x14ac:dyDescent="0.2">
      <c r="A368" s="40"/>
      <c r="B368" s="21"/>
      <c r="C368" s="21"/>
    </row>
    <row r="369" spans="1:3" x14ac:dyDescent="0.2">
      <c r="A369" s="40"/>
      <c r="B369" s="21"/>
      <c r="C369" s="21"/>
    </row>
    <row r="370" spans="1:3" x14ac:dyDescent="0.2">
      <c r="A370" s="40"/>
      <c r="B370" s="21"/>
      <c r="C370" s="21"/>
    </row>
    <row r="371" spans="1:3" x14ac:dyDescent="0.2">
      <c r="A371" s="40"/>
      <c r="B371" s="21"/>
      <c r="C371" s="21"/>
    </row>
    <row r="372" spans="1:3" x14ac:dyDescent="0.2">
      <c r="A372" s="40"/>
      <c r="B372" s="21"/>
      <c r="C372" s="21"/>
    </row>
    <row r="373" spans="1:3" x14ac:dyDescent="0.2">
      <c r="A373" s="40"/>
      <c r="B373" s="21"/>
      <c r="C373" s="21"/>
    </row>
    <row r="374" spans="1:3" x14ac:dyDescent="0.2">
      <c r="A374" s="40"/>
      <c r="B374" s="21"/>
      <c r="C374" s="21"/>
    </row>
    <row r="375" spans="1:3" x14ac:dyDescent="0.2">
      <c r="A375" s="40"/>
      <c r="B375" s="21"/>
      <c r="C375" s="21"/>
    </row>
    <row r="376" spans="1:3" x14ac:dyDescent="0.2">
      <c r="A376" s="40"/>
      <c r="B376" s="21"/>
      <c r="C376" s="21"/>
    </row>
    <row r="377" spans="1:3" x14ac:dyDescent="0.2">
      <c r="A377" s="40"/>
      <c r="B377" s="21"/>
      <c r="C377" s="21"/>
    </row>
    <row r="378" spans="1:3" x14ac:dyDescent="0.2">
      <c r="A378" s="40"/>
      <c r="B378" s="21"/>
      <c r="C378" s="21"/>
    </row>
    <row r="379" spans="1:3" x14ac:dyDescent="0.2">
      <c r="A379" s="40"/>
      <c r="B379" s="21"/>
      <c r="C379" s="21"/>
    </row>
    <row r="380" spans="1:3" x14ac:dyDescent="0.2">
      <c r="A380" s="40"/>
      <c r="B380" s="21"/>
      <c r="C380" s="21"/>
    </row>
    <row r="381" spans="1:3" x14ac:dyDescent="0.2">
      <c r="A381" s="40"/>
      <c r="B381" s="21"/>
      <c r="C381" s="21"/>
    </row>
    <row r="382" spans="1:3" x14ac:dyDescent="0.2">
      <c r="A382" s="40"/>
      <c r="B382" s="21"/>
      <c r="C382" s="21"/>
    </row>
    <row r="383" spans="1:3" x14ac:dyDescent="0.2">
      <c r="A383" s="40"/>
      <c r="B383" s="21"/>
      <c r="C383" s="21"/>
    </row>
    <row r="384" spans="1:3" x14ac:dyDescent="0.2">
      <c r="A384" s="40"/>
      <c r="B384" s="21"/>
      <c r="C384" s="21"/>
    </row>
    <row r="385" spans="1:3" x14ac:dyDescent="0.2">
      <c r="A385" s="40"/>
      <c r="B385" s="21"/>
      <c r="C385" s="21"/>
    </row>
    <row r="386" spans="1:3" x14ac:dyDescent="0.2">
      <c r="A386" s="40"/>
      <c r="B386" s="21"/>
      <c r="C386" s="21"/>
    </row>
    <row r="387" spans="1:3" x14ac:dyDescent="0.2">
      <c r="A387" s="40"/>
      <c r="B387" s="21"/>
      <c r="C387" s="21"/>
    </row>
    <row r="388" spans="1:3" x14ac:dyDescent="0.2">
      <c r="A388" s="40"/>
      <c r="B388" s="21"/>
      <c r="C388" s="21"/>
    </row>
    <row r="389" spans="1:3" x14ac:dyDescent="0.2">
      <c r="A389" s="40"/>
      <c r="B389" s="21"/>
      <c r="C389" s="21"/>
    </row>
    <row r="390" spans="1:3" x14ac:dyDescent="0.2">
      <c r="A390" s="40"/>
      <c r="B390" s="21"/>
      <c r="C390" s="21"/>
    </row>
    <row r="391" spans="1:3" x14ac:dyDescent="0.2">
      <c r="A391" s="40"/>
      <c r="B391" s="21"/>
      <c r="C391" s="21"/>
    </row>
    <row r="392" spans="1:3" x14ac:dyDescent="0.2">
      <c r="A392" s="40"/>
      <c r="B392" s="21"/>
      <c r="C392" s="21"/>
    </row>
    <row r="393" spans="1:3" x14ac:dyDescent="0.2">
      <c r="A393" s="40"/>
      <c r="B393" s="21"/>
      <c r="C393" s="21"/>
    </row>
    <row r="394" spans="1:3" x14ac:dyDescent="0.2">
      <c r="A394" s="40"/>
      <c r="B394" s="21"/>
      <c r="C394" s="21"/>
    </row>
    <row r="395" spans="1:3" x14ac:dyDescent="0.2">
      <c r="A395" s="40"/>
      <c r="B395" s="21"/>
      <c r="C395" s="21"/>
    </row>
    <row r="396" spans="1:3" x14ac:dyDescent="0.2">
      <c r="A396" s="40"/>
      <c r="B396" s="21"/>
      <c r="C396" s="21"/>
    </row>
    <row r="397" spans="1:3" x14ac:dyDescent="0.2">
      <c r="A397" s="40"/>
      <c r="B397" s="21"/>
      <c r="C397" s="21"/>
    </row>
    <row r="398" spans="1:3" x14ac:dyDescent="0.2">
      <c r="A398" s="40"/>
      <c r="B398" s="21"/>
      <c r="C398" s="21"/>
    </row>
    <row r="399" spans="1:3" x14ac:dyDescent="0.2">
      <c r="A399" s="40"/>
      <c r="B399" s="21"/>
      <c r="C399" s="21"/>
    </row>
    <row r="400" spans="1:3" x14ac:dyDescent="0.2">
      <c r="A400" s="40"/>
      <c r="B400" s="21"/>
      <c r="C400" s="21"/>
    </row>
    <row r="401" spans="1:3" x14ac:dyDescent="0.2">
      <c r="A401" s="40"/>
      <c r="B401" s="21"/>
      <c r="C401" s="21"/>
    </row>
    <row r="402" spans="1:3" x14ac:dyDescent="0.2">
      <c r="A402" s="40"/>
      <c r="B402" s="21"/>
      <c r="C402" s="21"/>
    </row>
    <row r="403" spans="1:3" x14ac:dyDescent="0.2">
      <c r="A403" s="40"/>
      <c r="B403" s="21"/>
      <c r="C403" s="21"/>
    </row>
    <row r="404" spans="1:3" x14ac:dyDescent="0.2">
      <c r="A404" s="40"/>
      <c r="B404" s="21"/>
      <c r="C404" s="21"/>
    </row>
    <row r="405" spans="1:3" x14ac:dyDescent="0.2">
      <c r="A405" s="40"/>
      <c r="B405" s="21"/>
      <c r="C405" s="21"/>
    </row>
    <row r="406" spans="1:3" x14ac:dyDescent="0.2">
      <c r="A406" s="40"/>
      <c r="B406" s="21"/>
      <c r="C406" s="21"/>
    </row>
    <row r="407" spans="1:3" x14ac:dyDescent="0.2">
      <c r="A407" s="40"/>
      <c r="B407" s="21"/>
      <c r="C407" s="21"/>
    </row>
    <row r="408" spans="1:3" x14ac:dyDescent="0.2">
      <c r="A408" s="40"/>
      <c r="B408" s="21"/>
      <c r="C408" s="21"/>
    </row>
    <row r="409" spans="1:3" x14ac:dyDescent="0.2">
      <c r="A409" s="40"/>
      <c r="B409" s="21"/>
      <c r="C409" s="21"/>
    </row>
    <row r="410" spans="1:3" x14ac:dyDescent="0.2">
      <c r="A410" s="40"/>
      <c r="B410" s="21"/>
      <c r="C410" s="21"/>
    </row>
    <row r="411" spans="1:3" x14ac:dyDescent="0.2">
      <c r="A411" s="40"/>
      <c r="B411" s="21"/>
      <c r="C411" s="21"/>
    </row>
    <row r="412" spans="1:3" x14ac:dyDescent="0.2">
      <c r="A412" s="40"/>
      <c r="B412" s="21"/>
      <c r="C412" s="21"/>
    </row>
    <row r="413" spans="1:3" x14ac:dyDescent="0.2">
      <c r="A413" s="40"/>
      <c r="B413" s="21"/>
      <c r="C413" s="21"/>
    </row>
    <row r="414" spans="1:3" x14ac:dyDescent="0.2">
      <c r="A414" s="40"/>
      <c r="B414" s="21"/>
      <c r="C414" s="21"/>
    </row>
    <row r="415" spans="1:3" x14ac:dyDescent="0.2">
      <c r="A415" s="40"/>
      <c r="B415" s="21"/>
      <c r="C415" s="21"/>
    </row>
    <row r="416" spans="1:3" x14ac:dyDescent="0.2">
      <c r="A416" s="40"/>
      <c r="B416" s="21"/>
      <c r="C416" s="21"/>
    </row>
    <row r="417" spans="1:3" x14ac:dyDescent="0.2">
      <c r="A417" s="40"/>
      <c r="B417" s="21"/>
      <c r="C417" s="21"/>
    </row>
    <row r="418" spans="1:3" x14ac:dyDescent="0.2">
      <c r="A418" s="40"/>
      <c r="B418" s="21"/>
      <c r="C418" s="21"/>
    </row>
    <row r="419" spans="1:3" x14ac:dyDescent="0.2">
      <c r="A419" s="40"/>
      <c r="B419" s="21"/>
      <c r="C419" s="21"/>
    </row>
    <row r="420" spans="1:3" x14ac:dyDescent="0.2">
      <c r="A420" s="40"/>
      <c r="B420" s="21"/>
      <c r="C420" s="21"/>
    </row>
    <row r="421" spans="1:3" x14ac:dyDescent="0.2">
      <c r="A421" s="40"/>
      <c r="B421" s="21"/>
      <c r="C421" s="21"/>
    </row>
    <row r="422" spans="1:3" x14ac:dyDescent="0.2">
      <c r="A422" s="40"/>
      <c r="B422" s="21"/>
      <c r="C422" s="21"/>
    </row>
    <row r="423" spans="1:3" x14ac:dyDescent="0.2">
      <c r="A423" s="40"/>
      <c r="B423" s="21"/>
      <c r="C423" s="21"/>
    </row>
    <row r="424" spans="1:3" x14ac:dyDescent="0.2">
      <c r="A424" s="40"/>
      <c r="B424" s="21"/>
      <c r="C424" s="21"/>
    </row>
    <row r="425" spans="1:3" x14ac:dyDescent="0.2">
      <c r="A425" s="40"/>
      <c r="B425" s="21"/>
      <c r="C425" s="21"/>
    </row>
    <row r="426" spans="1:3" x14ac:dyDescent="0.2">
      <c r="A426" s="40"/>
      <c r="B426" s="21"/>
      <c r="C426" s="21"/>
    </row>
    <row r="427" spans="1:3" x14ac:dyDescent="0.2">
      <c r="A427" s="40"/>
      <c r="B427" s="21"/>
      <c r="C427" s="21"/>
    </row>
    <row r="428" spans="1:3" x14ac:dyDescent="0.2">
      <c r="A428" s="40"/>
      <c r="B428" s="21"/>
      <c r="C428" s="21"/>
    </row>
    <row r="429" spans="1:3" x14ac:dyDescent="0.2">
      <c r="A429" s="40"/>
      <c r="B429" s="21"/>
      <c r="C429" s="21"/>
    </row>
    <row r="430" spans="1:3" x14ac:dyDescent="0.2">
      <c r="A430" s="40"/>
      <c r="B430" s="21"/>
      <c r="C430" s="21"/>
    </row>
    <row r="431" spans="1:3" x14ac:dyDescent="0.2">
      <c r="A431" s="40"/>
      <c r="B431" s="21"/>
      <c r="C431" s="21"/>
    </row>
    <row r="432" spans="1:3" x14ac:dyDescent="0.2">
      <c r="A432" s="40"/>
      <c r="B432" s="21"/>
      <c r="C432" s="21"/>
    </row>
    <row r="433" spans="1:3" x14ac:dyDescent="0.2">
      <c r="A433" s="40"/>
      <c r="B433" s="21"/>
      <c r="C433" s="21"/>
    </row>
    <row r="434" spans="1:3" x14ac:dyDescent="0.2">
      <c r="A434" s="40"/>
      <c r="B434" s="21"/>
      <c r="C434" s="21"/>
    </row>
    <row r="435" spans="1:3" x14ac:dyDescent="0.2">
      <c r="A435" s="40"/>
      <c r="B435" s="21"/>
      <c r="C435" s="21"/>
    </row>
    <row r="436" spans="1:3" x14ac:dyDescent="0.2">
      <c r="A436" s="40"/>
      <c r="B436" s="21"/>
      <c r="C436" s="21"/>
    </row>
    <row r="437" spans="1:3" x14ac:dyDescent="0.2">
      <c r="A437" s="40"/>
      <c r="B437" s="21"/>
      <c r="C437" s="21"/>
    </row>
    <row r="438" spans="1:3" x14ac:dyDescent="0.2">
      <c r="A438" s="40"/>
      <c r="B438" s="21"/>
      <c r="C438" s="21"/>
    </row>
    <row r="439" spans="1:3" x14ac:dyDescent="0.2">
      <c r="A439" s="40"/>
      <c r="B439" s="21"/>
      <c r="C439" s="21"/>
    </row>
    <row r="440" spans="1:3" x14ac:dyDescent="0.2">
      <c r="A440" s="40"/>
      <c r="B440" s="21"/>
      <c r="C440" s="21"/>
    </row>
    <row r="441" spans="1:3" x14ac:dyDescent="0.2">
      <c r="A441" s="40"/>
      <c r="B441" s="21"/>
      <c r="C441" s="21"/>
    </row>
    <row r="442" spans="1:3" x14ac:dyDescent="0.2">
      <c r="A442" s="40"/>
      <c r="B442" s="21"/>
      <c r="C442" s="21"/>
    </row>
    <row r="443" spans="1:3" x14ac:dyDescent="0.2">
      <c r="A443" s="40"/>
      <c r="B443" s="21"/>
      <c r="C443" s="21"/>
    </row>
    <row r="444" spans="1:3" x14ac:dyDescent="0.2">
      <c r="A444" s="40"/>
      <c r="B444" s="21"/>
      <c r="C444" s="21"/>
    </row>
    <row r="445" spans="1:3" x14ac:dyDescent="0.2">
      <c r="A445" s="40"/>
      <c r="B445" s="21"/>
      <c r="C445" s="21"/>
    </row>
    <row r="446" spans="1:3" x14ac:dyDescent="0.2">
      <c r="A446" s="40"/>
      <c r="B446" s="21"/>
      <c r="C446" s="21"/>
    </row>
    <row r="447" spans="1:3" x14ac:dyDescent="0.2">
      <c r="A447" s="40"/>
      <c r="B447" s="21"/>
      <c r="C447" s="21"/>
    </row>
    <row r="448" spans="1:3" x14ac:dyDescent="0.2">
      <c r="A448" s="40"/>
      <c r="B448" s="21"/>
      <c r="C448" s="21"/>
    </row>
    <row r="449" spans="1:3" x14ac:dyDescent="0.2">
      <c r="A449" s="40"/>
      <c r="B449" s="21"/>
      <c r="C449" s="21"/>
    </row>
    <row r="450" spans="1:3" x14ac:dyDescent="0.2">
      <c r="A450" s="40"/>
      <c r="B450" s="21"/>
      <c r="C450" s="21"/>
    </row>
    <row r="451" spans="1:3" x14ac:dyDescent="0.2">
      <c r="A451" s="40"/>
      <c r="B451" s="21"/>
      <c r="C451" s="21"/>
    </row>
    <row r="452" spans="1:3" x14ac:dyDescent="0.2">
      <c r="A452" s="40"/>
      <c r="B452" s="21"/>
      <c r="C452" s="21"/>
    </row>
    <row r="453" spans="1:3" x14ac:dyDescent="0.2">
      <c r="A453" s="40"/>
      <c r="B453" s="21"/>
      <c r="C453" s="21"/>
    </row>
    <row r="454" spans="1:3" x14ac:dyDescent="0.2">
      <c r="A454" s="40"/>
      <c r="B454" s="21"/>
      <c r="C454" s="21"/>
    </row>
    <row r="455" spans="1:3" x14ac:dyDescent="0.2">
      <c r="A455" s="40"/>
      <c r="B455" s="21"/>
      <c r="C455" s="21"/>
    </row>
    <row r="456" spans="1:3" x14ac:dyDescent="0.2">
      <c r="A456" s="40"/>
      <c r="B456" s="21"/>
      <c r="C456" s="21"/>
    </row>
    <row r="457" spans="1:3" x14ac:dyDescent="0.2">
      <c r="A457" s="40"/>
      <c r="B457" s="21"/>
      <c r="C457" s="21"/>
    </row>
    <row r="458" spans="1:3" x14ac:dyDescent="0.2">
      <c r="A458" s="40"/>
      <c r="B458" s="21"/>
      <c r="C458" s="21"/>
    </row>
    <row r="459" spans="1:3" x14ac:dyDescent="0.2">
      <c r="A459" s="40"/>
      <c r="B459" s="21"/>
      <c r="C459" s="21"/>
    </row>
    <row r="460" spans="1:3" x14ac:dyDescent="0.2">
      <c r="A460" s="40"/>
      <c r="B460" s="21"/>
      <c r="C460" s="21"/>
    </row>
    <row r="461" spans="1:3" x14ac:dyDescent="0.2">
      <c r="A461" s="40"/>
      <c r="B461" s="21"/>
      <c r="C461" s="21"/>
    </row>
    <row r="462" spans="1:3" x14ac:dyDescent="0.2">
      <c r="A462" s="40"/>
      <c r="B462" s="21"/>
      <c r="C462" s="21"/>
    </row>
    <row r="463" spans="1:3" x14ac:dyDescent="0.2">
      <c r="A463" s="40"/>
      <c r="B463" s="21"/>
      <c r="C463" s="21"/>
    </row>
    <row r="464" spans="1:3" x14ac:dyDescent="0.2">
      <c r="A464" s="40"/>
      <c r="B464" s="21"/>
      <c r="C464" s="21"/>
    </row>
    <row r="465" spans="1:3" x14ac:dyDescent="0.2">
      <c r="A465" s="40"/>
      <c r="B465" s="21"/>
      <c r="C465" s="21"/>
    </row>
    <row r="466" spans="1:3" x14ac:dyDescent="0.2">
      <c r="A466" s="40"/>
      <c r="B466" s="21"/>
      <c r="C466" s="21"/>
    </row>
    <row r="467" spans="1:3" x14ac:dyDescent="0.2">
      <c r="A467" s="40"/>
      <c r="B467" s="21"/>
      <c r="C467" s="21"/>
    </row>
    <row r="468" spans="1:3" x14ac:dyDescent="0.2">
      <c r="A468" s="40"/>
      <c r="B468" s="21"/>
      <c r="C468" s="21"/>
    </row>
    <row r="469" spans="1:3" x14ac:dyDescent="0.2">
      <c r="A469" s="40"/>
      <c r="B469" s="21"/>
      <c r="C469" s="21"/>
    </row>
    <row r="470" spans="1:3" x14ac:dyDescent="0.2">
      <c r="A470" s="40"/>
      <c r="B470" s="21"/>
      <c r="C470" s="21"/>
    </row>
    <row r="471" spans="1:3" x14ac:dyDescent="0.2">
      <c r="A471" s="40"/>
      <c r="B471" s="21"/>
      <c r="C471" s="21"/>
    </row>
    <row r="472" spans="1:3" x14ac:dyDescent="0.2">
      <c r="A472" s="40"/>
      <c r="B472" s="21"/>
      <c r="C472" s="21"/>
    </row>
    <row r="473" spans="1:3" x14ac:dyDescent="0.2">
      <c r="A473" s="40"/>
      <c r="B473" s="21"/>
      <c r="C473" s="21"/>
    </row>
    <row r="474" spans="1:3" x14ac:dyDescent="0.2">
      <c r="A474" s="40"/>
      <c r="B474" s="21"/>
      <c r="C474" s="21"/>
    </row>
    <row r="475" spans="1:3" x14ac:dyDescent="0.2">
      <c r="A475" s="40"/>
      <c r="B475" s="21"/>
      <c r="C475" s="21"/>
    </row>
    <row r="476" spans="1:3" x14ac:dyDescent="0.2">
      <c r="A476" s="40"/>
      <c r="B476" s="21"/>
      <c r="C476" s="21"/>
    </row>
    <row r="477" spans="1:3" x14ac:dyDescent="0.2">
      <c r="A477" s="40"/>
      <c r="B477" s="21"/>
      <c r="C477" s="21"/>
    </row>
    <row r="478" spans="1:3" x14ac:dyDescent="0.2">
      <c r="A478" s="40"/>
      <c r="B478" s="21"/>
      <c r="C478" s="21"/>
    </row>
    <row r="479" spans="1:3" x14ac:dyDescent="0.2">
      <c r="A479" s="40"/>
      <c r="B479" s="21"/>
      <c r="C479" s="21"/>
    </row>
    <row r="480" spans="1:3" x14ac:dyDescent="0.2">
      <c r="A480" s="40"/>
      <c r="B480" s="21"/>
      <c r="C480" s="21"/>
    </row>
    <row r="481" spans="1:3" x14ac:dyDescent="0.2">
      <c r="A481" s="40"/>
      <c r="B481" s="21"/>
      <c r="C481" s="21"/>
    </row>
    <row r="482" spans="1:3" x14ac:dyDescent="0.2">
      <c r="A482" s="40"/>
      <c r="B482" s="21"/>
      <c r="C482" s="21"/>
    </row>
    <row r="483" spans="1:3" x14ac:dyDescent="0.2">
      <c r="A483" s="40"/>
      <c r="B483" s="21"/>
      <c r="C483" s="21"/>
    </row>
    <row r="484" spans="1:3" x14ac:dyDescent="0.2">
      <c r="A484" s="40"/>
      <c r="B484" s="21"/>
      <c r="C484" s="21"/>
    </row>
    <row r="485" spans="1:3" x14ac:dyDescent="0.2">
      <c r="A485" s="40"/>
      <c r="B485" s="21"/>
      <c r="C485" s="21"/>
    </row>
    <row r="486" spans="1:3" x14ac:dyDescent="0.2">
      <c r="A486" s="40"/>
      <c r="B486" s="21"/>
      <c r="C486" s="21"/>
    </row>
    <row r="487" spans="1:3" x14ac:dyDescent="0.2">
      <c r="A487" s="40"/>
      <c r="B487" s="21"/>
      <c r="C487" s="21"/>
    </row>
    <row r="488" spans="1:3" x14ac:dyDescent="0.2">
      <c r="A488" s="40"/>
      <c r="B488" s="21"/>
      <c r="C488" s="21"/>
    </row>
    <row r="489" spans="1:3" x14ac:dyDescent="0.2">
      <c r="A489" s="40"/>
      <c r="B489" s="21"/>
      <c r="C489" s="21"/>
    </row>
    <row r="490" spans="1:3" x14ac:dyDescent="0.2">
      <c r="A490" s="40"/>
      <c r="B490" s="21"/>
      <c r="C490" s="21"/>
    </row>
    <row r="491" spans="1:3" x14ac:dyDescent="0.2">
      <c r="A491" s="40"/>
      <c r="B491" s="21"/>
      <c r="C491" s="21"/>
    </row>
    <row r="492" spans="1:3" x14ac:dyDescent="0.2">
      <c r="A492" s="40"/>
      <c r="B492" s="21"/>
      <c r="C492" s="21"/>
    </row>
    <row r="493" spans="1:3" x14ac:dyDescent="0.2">
      <c r="A493" s="40"/>
      <c r="B493" s="21"/>
      <c r="C493" s="21"/>
    </row>
    <row r="494" spans="1:3" x14ac:dyDescent="0.2">
      <c r="A494" s="40"/>
      <c r="B494" s="21"/>
      <c r="C494" s="21"/>
    </row>
    <row r="495" spans="1:3" x14ac:dyDescent="0.2">
      <c r="A495" s="40"/>
      <c r="B495" s="21"/>
      <c r="C495" s="21"/>
    </row>
    <row r="496" spans="1:3" x14ac:dyDescent="0.2">
      <c r="A496" s="40"/>
      <c r="B496" s="21"/>
      <c r="C496" s="21"/>
    </row>
    <row r="497" spans="1:3" x14ac:dyDescent="0.2">
      <c r="A497" s="40"/>
      <c r="B497" s="21"/>
      <c r="C497" s="21"/>
    </row>
    <row r="498" spans="1:3" x14ac:dyDescent="0.2">
      <c r="A498" s="40"/>
      <c r="B498" s="21"/>
      <c r="C498" s="21"/>
    </row>
    <row r="499" spans="1:3" x14ac:dyDescent="0.2">
      <c r="A499" s="40"/>
      <c r="B499" s="21"/>
      <c r="C499" s="21"/>
    </row>
    <row r="500" spans="1:3" x14ac:dyDescent="0.2">
      <c r="A500" s="40"/>
      <c r="B500" s="21"/>
      <c r="C500" s="21"/>
    </row>
    <row r="501" spans="1:3" x14ac:dyDescent="0.2">
      <c r="A501" s="40"/>
      <c r="B501" s="21"/>
      <c r="C501" s="21"/>
    </row>
    <row r="502" spans="1:3" x14ac:dyDescent="0.2">
      <c r="A502" s="40"/>
      <c r="B502" s="21"/>
      <c r="C502" s="21"/>
    </row>
    <row r="503" spans="1:3" x14ac:dyDescent="0.2">
      <c r="A503" s="40"/>
      <c r="B503" s="21"/>
      <c r="C503" s="21"/>
    </row>
    <row r="504" spans="1:3" x14ac:dyDescent="0.2">
      <c r="A504" s="40"/>
      <c r="B504" s="21"/>
      <c r="C504" s="21"/>
    </row>
    <row r="505" spans="1:3" x14ac:dyDescent="0.2">
      <c r="A505" s="40"/>
      <c r="B505" s="21"/>
      <c r="C505" s="21"/>
    </row>
    <row r="506" spans="1:3" x14ac:dyDescent="0.2">
      <c r="A506" s="40"/>
      <c r="B506" s="21"/>
      <c r="C506" s="21"/>
    </row>
    <row r="507" spans="1:3" x14ac:dyDescent="0.2">
      <c r="A507" s="40"/>
      <c r="B507" s="21"/>
      <c r="C507" s="21"/>
    </row>
    <row r="508" spans="1:3" x14ac:dyDescent="0.2">
      <c r="A508" s="40"/>
      <c r="B508" s="21"/>
      <c r="C508" s="21"/>
    </row>
    <row r="509" spans="1:3" x14ac:dyDescent="0.2">
      <c r="A509" s="40"/>
      <c r="B509" s="21"/>
      <c r="C509" s="21"/>
    </row>
    <row r="510" spans="1:3" x14ac:dyDescent="0.2">
      <c r="A510" s="40"/>
      <c r="B510" s="21"/>
      <c r="C510" s="21"/>
    </row>
    <row r="511" spans="1:3" x14ac:dyDescent="0.2">
      <c r="A511" s="40"/>
      <c r="B511" s="21"/>
      <c r="C511" s="21"/>
    </row>
    <row r="512" spans="1:3" x14ac:dyDescent="0.2">
      <c r="A512" s="40"/>
      <c r="B512" s="21"/>
      <c r="C512" s="21"/>
    </row>
    <row r="513" spans="1:3" x14ac:dyDescent="0.2">
      <c r="A513" s="40"/>
      <c r="B513" s="21"/>
      <c r="C513" s="21"/>
    </row>
    <row r="514" spans="1:3" x14ac:dyDescent="0.2">
      <c r="A514" s="40"/>
      <c r="B514" s="21"/>
      <c r="C514" s="21"/>
    </row>
    <row r="515" spans="1:3" x14ac:dyDescent="0.2">
      <c r="A515" s="40"/>
      <c r="B515" s="21"/>
      <c r="C515" s="21"/>
    </row>
    <row r="516" spans="1:3" x14ac:dyDescent="0.2">
      <c r="A516" s="40"/>
      <c r="B516" s="21"/>
      <c r="C516" s="21"/>
    </row>
    <row r="517" spans="1:3" x14ac:dyDescent="0.2">
      <c r="A517" s="40"/>
      <c r="B517" s="21"/>
      <c r="C517" s="21"/>
    </row>
    <row r="518" spans="1:3" x14ac:dyDescent="0.2">
      <c r="A518" s="40"/>
      <c r="B518" s="21"/>
      <c r="C518" s="21"/>
    </row>
    <row r="519" spans="1:3" x14ac:dyDescent="0.2">
      <c r="A519" s="40"/>
      <c r="B519" s="21"/>
      <c r="C519" s="21"/>
    </row>
    <row r="520" spans="1:3" x14ac:dyDescent="0.2">
      <c r="A520" s="40"/>
      <c r="B520" s="21"/>
      <c r="C520" s="21"/>
    </row>
    <row r="521" spans="1:3" x14ac:dyDescent="0.2">
      <c r="A521" s="40"/>
      <c r="B521" s="21"/>
      <c r="C521" s="21"/>
    </row>
    <row r="522" spans="1:3" x14ac:dyDescent="0.2">
      <c r="A522" s="40"/>
      <c r="B522" s="21"/>
      <c r="C522" s="21"/>
    </row>
    <row r="523" spans="1:3" x14ac:dyDescent="0.2">
      <c r="A523" s="40"/>
      <c r="B523" s="21"/>
      <c r="C523" s="21"/>
    </row>
    <row r="524" spans="1:3" x14ac:dyDescent="0.2">
      <c r="A524" s="40"/>
      <c r="B524" s="21"/>
      <c r="C524" s="21"/>
    </row>
    <row r="525" spans="1:3" x14ac:dyDescent="0.2">
      <c r="A525" s="40"/>
      <c r="B525" s="21"/>
      <c r="C525" s="21"/>
    </row>
    <row r="526" spans="1:3" x14ac:dyDescent="0.2">
      <c r="A526" s="40"/>
      <c r="B526" s="21"/>
      <c r="C526" s="21"/>
    </row>
    <row r="527" spans="1:3" x14ac:dyDescent="0.2">
      <c r="A527" s="40"/>
      <c r="B527" s="21"/>
      <c r="C527" s="21"/>
    </row>
    <row r="528" spans="1:3" x14ac:dyDescent="0.2">
      <c r="A528" s="40"/>
      <c r="B528" s="21"/>
      <c r="C528" s="21"/>
    </row>
    <row r="529" spans="1:3" x14ac:dyDescent="0.2">
      <c r="A529" s="40"/>
      <c r="B529" s="21"/>
      <c r="C529" s="21"/>
    </row>
    <row r="530" spans="1:3" x14ac:dyDescent="0.2">
      <c r="A530" s="40"/>
      <c r="B530" s="21"/>
      <c r="C530" s="21"/>
    </row>
    <row r="531" spans="1:3" x14ac:dyDescent="0.2">
      <c r="A531" s="40"/>
      <c r="B531" s="21"/>
      <c r="C531" s="21"/>
    </row>
    <row r="532" spans="1:3" x14ac:dyDescent="0.2">
      <c r="A532" s="40"/>
      <c r="B532" s="21"/>
      <c r="C532" s="21"/>
    </row>
    <row r="533" spans="1:3" x14ac:dyDescent="0.2">
      <c r="A533" s="40"/>
      <c r="B533" s="21"/>
      <c r="C533" s="21"/>
    </row>
    <row r="534" spans="1:3" x14ac:dyDescent="0.2">
      <c r="A534" s="40"/>
      <c r="B534" s="21"/>
      <c r="C534" s="21"/>
    </row>
    <row r="535" spans="1:3" x14ac:dyDescent="0.2">
      <c r="A535" s="40"/>
      <c r="B535" s="21"/>
      <c r="C535" s="21"/>
    </row>
    <row r="536" spans="1:3" x14ac:dyDescent="0.2">
      <c r="A536" s="40"/>
      <c r="B536" s="21"/>
      <c r="C536" s="21"/>
    </row>
    <row r="537" spans="1:3" x14ac:dyDescent="0.2">
      <c r="A537" s="40"/>
      <c r="B537" s="21"/>
      <c r="C537" s="21"/>
    </row>
    <row r="538" spans="1:3" x14ac:dyDescent="0.2">
      <c r="A538" s="40"/>
      <c r="B538" s="21"/>
      <c r="C538" s="21"/>
    </row>
    <row r="539" spans="1:3" x14ac:dyDescent="0.2">
      <c r="A539" s="40"/>
      <c r="B539" s="21"/>
      <c r="C539" s="21"/>
    </row>
    <row r="540" spans="1:3" x14ac:dyDescent="0.2">
      <c r="A540" s="40"/>
      <c r="B540" s="21"/>
      <c r="C540" s="21"/>
    </row>
    <row r="541" spans="1:3" x14ac:dyDescent="0.2">
      <c r="A541" s="40"/>
      <c r="B541" s="21"/>
      <c r="C541" s="21"/>
    </row>
    <row r="542" spans="1:3" x14ac:dyDescent="0.2">
      <c r="A542" s="40"/>
      <c r="B542" s="21"/>
      <c r="C542" s="21"/>
    </row>
    <row r="543" spans="1:3" x14ac:dyDescent="0.2">
      <c r="A543" s="40"/>
      <c r="B543" s="21"/>
      <c r="C543" s="21"/>
    </row>
    <row r="544" spans="1:3" x14ac:dyDescent="0.2">
      <c r="A544" s="40"/>
      <c r="B544" s="21"/>
      <c r="C544" s="21"/>
    </row>
    <row r="545" spans="1:3" x14ac:dyDescent="0.2">
      <c r="A545" s="40"/>
      <c r="B545" s="21"/>
      <c r="C545" s="21"/>
    </row>
    <row r="546" spans="1:3" x14ac:dyDescent="0.2">
      <c r="A546" s="40"/>
      <c r="B546" s="21"/>
      <c r="C546" s="21"/>
    </row>
    <row r="547" spans="1:3" x14ac:dyDescent="0.2">
      <c r="A547" s="40"/>
      <c r="B547" s="21"/>
      <c r="C547" s="21"/>
    </row>
    <row r="548" spans="1:3" x14ac:dyDescent="0.2">
      <c r="A548" s="40"/>
      <c r="B548" s="21"/>
      <c r="C548" s="21"/>
    </row>
    <row r="549" spans="1:3" x14ac:dyDescent="0.2">
      <c r="A549" s="40"/>
      <c r="B549" s="21"/>
      <c r="C549" s="21"/>
    </row>
    <row r="550" spans="1:3" x14ac:dyDescent="0.2">
      <c r="A550" s="40"/>
      <c r="B550" s="21"/>
      <c r="C550" s="21"/>
    </row>
    <row r="551" spans="1:3" x14ac:dyDescent="0.2">
      <c r="A551" s="40"/>
      <c r="B551" s="21"/>
      <c r="C551" s="21"/>
    </row>
    <row r="552" spans="1:3" x14ac:dyDescent="0.2">
      <c r="A552" s="40"/>
      <c r="B552" s="21"/>
      <c r="C552" s="21"/>
    </row>
    <row r="553" spans="1:3" x14ac:dyDescent="0.2">
      <c r="A553" s="40"/>
      <c r="B553" s="21"/>
      <c r="C553" s="21"/>
    </row>
    <row r="554" spans="1:3" x14ac:dyDescent="0.2">
      <c r="A554" s="40"/>
      <c r="B554" s="21"/>
      <c r="C554" s="21"/>
    </row>
    <row r="555" spans="1:3" x14ac:dyDescent="0.2">
      <c r="A555" s="40"/>
      <c r="B555" s="21"/>
      <c r="C555" s="21"/>
    </row>
    <row r="556" spans="1:3" x14ac:dyDescent="0.2">
      <c r="A556" s="40"/>
      <c r="B556" s="21"/>
      <c r="C556" s="21"/>
    </row>
    <row r="557" spans="1:3" x14ac:dyDescent="0.2">
      <c r="A557" s="40"/>
      <c r="B557" s="21"/>
      <c r="C557" s="21"/>
    </row>
    <row r="558" spans="1:3" x14ac:dyDescent="0.2">
      <c r="A558" s="40"/>
      <c r="B558" s="21"/>
      <c r="C558" s="21"/>
    </row>
    <row r="559" spans="1:3" x14ac:dyDescent="0.2">
      <c r="A559" s="40"/>
      <c r="B559" s="21"/>
      <c r="C559" s="21"/>
    </row>
    <row r="560" spans="1:3" x14ac:dyDescent="0.2">
      <c r="A560" s="40"/>
      <c r="B560" s="21"/>
      <c r="C560" s="21"/>
    </row>
    <row r="561" spans="1:3" x14ac:dyDescent="0.2">
      <c r="A561" s="40"/>
      <c r="B561" s="21"/>
      <c r="C561" s="21"/>
    </row>
    <row r="562" spans="1:3" x14ac:dyDescent="0.2">
      <c r="A562" s="40"/>
      <c r="B562" s="21"/>
      <c r="C562" s="21"/>
    </row>
    <row r="563" spans="1:3" x14ac:dyDescent="0.2">
      <c r="A563" s="40"/>
      <c r="B563" s="21"/>
      <c r="C563" s="21"/>
    </row>
    <row r="564" spans="1:3" x14ac:dyDescent="0.2">
      <c r="A564" s="40"/>
      <c r="B564" s="21"/>
      <c r="C564" s="21"/>
    </row>
    <row r="565" spans="1:3" x14ac:dyDescent="0.2">
      <c r="A565" s="40"/>
      <c r="B565" s="21"/>
      <c r="C565" s="21"/>
    </row>
    <row r="566" spans="1:3" x14ac:dyDescent="0.2">
      <c r="A566" s="40"/>
      <c r="B566" s="21"/>
      <c r="C566" s="21"/>
    </row>
    <row r="567" spans="1:3" x14ac:dyDescent="0.2">
      <c r="A567" s="40"/>
      <c r="B567" s="21"/>
      <c r="C567" s="21"/>
    </row>
    <row r="568" spans="1:3" x14ac:dyDescent="0.2">
      <c r="A568" s="40"/>
      <c r="B568" s="21"/>
      <c r="C568" s="21"/>
    </row>
    <row r="569" spans="1:3" x14ac:dyDescent="0.2">
      <c r="A569" s="40"/>
      <c r="B569" s="21"/>
      <c r="C569" s="21"/>
    </row>
    <row r="570" spans="1:3" x14ac:dyDescent="0.2">
      <c r="A570" s="40"/>
      <c r="B570" s="21"/>
      <c r="C570" s="21"/>
    </row>
    <row r="571" spans="1:3" x14ac:dyDescent="0.2">
      <c r="A571" s="40"/>
      <c r="B571" s="21"/>
      <c r="C571" s="21"/>
    </row>
    <row r="572" spans="1:3" x14ac:dyDescent="0.2">
      <c r="A572" s="40"/>
      <c r="B572" s="21"/>
      <c r="C572" s="21"/>
    </row>
    <row r="573" spans="1:3" x14ac:dyDescent="0.2">
      <c r="A573" s="40"/>
      <c r="B573" s="21"/>
      <c r="C573" s="21"/>
    </row>
    <row r="574" spans="1:3" x14ac:dyDescent="0.2">
      <c r="A574" s="40"/>
      <c r="B574" s="21"/>
      <c r="C574" s="21"/>
    </row>
    <row r="575" spans="1:3" x14ac:dyDescent="0.2">
      <c r="A575" s="40"/>
      <c r="B575" s="21"/>
      <c r="C575" s="21"/>
    </row>
    <row r="576" spans="1:3" x14ac:dyDescent="0.2">
      <c r="A576" s="40"/>
      <c r="B576" s="21"/>
      <c r="C576" s="21"/>
    </row>
    <row r="577" spans="1:3" x14ac:dyDescent="0.2">
      <c r="A577" s="40"/>
      <c r="B577" s="21"/>
      <c r="C577" s="21"/>
    </row>
    <row r="578" spans="1:3" x14ac:dyDescent="0.2">
      <c r="A578" s="40"/>
      <c r="B578" s="21"/>
      <c r="C578" s="21"/>
    </row>
    <row r="579" spans="1:3" x14ac:dyDescent="0.2">
      <c r="A579" s="40"/>
      <c r="B579" s="21"/>
      <c r="C579" s="21"/>
    </row>
    <row r="580" spans="1:3" x14ac:dyDescent="0.2">
      <c r="A580" s="40"/>
      <c r="B580" s="21"/>
      <c r="C580" s="21"/>
    </row>
    <row r="581" spans="1:3" x14ac:dyDescent="0.2">
      <c r="A581" s="40"/>
      <c r="B581" s="21"/>
      <c r="C581" s="21"/>
    </row>
    <row r="582" spans="1:3" x14ac:dyDescent="0.2">
      <c r="A582" s="40"/>
      <c r="B582" s="21"/>
      <c r="C582" s="21"/>
    </row>
    <row r="583" spans="1:3" x14ac:dyDescent="0.2">
      <c r="A583" s="40"/>
      <c r="B583" s="21"/>
      <c r="C583" s="21"/>
    </row>
    <row r="584" spans="1:3" x14ac:dyDescent="0.2">
      <c r="A584" s="40"/>
      <c r="B584" s="21"/>
      <c r="C584" s="21"/>
    </row>
    <row r="585" spans="1:3" x14ac:dyDescent="0.2">
      <c r="A585" s="40"/>
      <c r="B585" s="21"/>
      <c r="C585" s="21"/>
    </row>
    <row r="586" spans="1:3" x14ac:dyDescent="0.2">
      <c r="A586" s="40"/>
      <c r="B586" s="21"/>
      <c r="C586" s="21"/>
    </row>
    <row r="587" spans="1:3" x14ac:dyDescent="0.2">
      <c r="A587" s="40"/>
      <c r="B587" s="21"/>
      <c r="C587" s="21"/>
    </row>
    <row r="588" spans="1:3" x14ac:dyDescent="0.2">
      <c r="A588" s="40"/>
      <c r="B588" s="21"/>
      <c r="C588" s="21"/>
    </row>
    <row r="589" spans="1:3" x14ac:dyDescent="0.2">
      <c r="A589" s="40"/>
      <c r="B589" s="21"/>
      <c r="C589" s="21"/>
    </row>
    <row r="590" spans="1:3" x14ac:dyDescent="0.2">
      <c r="A590" s="40"/>
      <c r="B590" s="21"/>
      <c r="C590" s="21"/>
    </row>
    <row r="591" spans="1:3" x14ac:dyDescent="0.2">
      <c r="A591" s="40"/>
      <c r="B591" s="21"/>
      <c r="C591" s="21"/>
    </row>
    <row r="592" spans="1:3" x14ac:dyDescent="0.2">
      <c r="A592" s="40"/>
      <c r="B592" s="21"/>
      <c r="C592" s="21"/>
    </row>
    <row r="593" spans="1:3" x14ac:dyDescent="0.2">
      <c r="A593" s="40"/>
      <c r="B593" s="21"/>
      <c r="C593" s="21"/>
    </row>
    <row r="594" spans="1:3" x14ac:dyDescent="0.2">
      <c r="A594" s="40"/>
      <c r="B594" s="21"/>
      <c r="C594" s="21"/>
    </row>
    <row r="595" spans="1:3" x14ac:dyDescent="0.2">
      <c r="A595" s="40"/>
      <c r="B595" s="21"/>
      <c r="C595" s="21"/>
    </row>
    <row r="596" spans="1:3" x14ac:dyDescent="0.2">
      <c r="A596" s="40"/>
      <c r="B596" s="21"/>
      <c r="C596" s="21"/>
    </row>
    <row r="597" spans="1:3" x14ac:dyDescent="0.2">
      <c r="A597" s="40"/>
      <c r="B597" s="21"/>
      <c r="C597" s="21"/>
    </row>
    <row r="598" spans="1:3" x14ac:dyDescent="0.2">
      <c r="A598" s="40"/>
      <c r="B598" s="21"/>
      <c r="C598" s="21"/>
    </row>
    <row r="599" spans="1:3" x14ac:dyDescent="0.2">
      <c r="A599" s="40"/>
      <c r="B599" s="21"/>
      <c r="C599" s="21"/>
    </row>
    <row r="600" spans="1:3" x14ac:dyDescent="0.2">
      <c r="A600" s="40"/>
      <c r="B600" s="21"/>
      <c r="C600" s="21"/>
    </row>
    <row r="601" spans="1:3" x14ac:dyDescent="0.2">
      <c r="A601" s="40"/>
      <c r="B601" s="21"/>
      <c r="C601" s="21"/>
    </row>
    <row r="602" spans="1:3" x14ac:dyDescent="0.2">
      <c r="A602" s="40"/>
      <c r="B602" s="21"/>
      <c r="C602" s="21"/>
    </row>
    <row r="603" spans="1:3" x14ac:dyDescent="0.2">
      <c r="A603" s="40"/>
      <c r="B603" s="21"/>
      <c r="C603" s="21"/>
    </row>
    <row r="604" spans="1:3" x14ac:dyDescent="0.2">
      <c r="A604" s="40"/>
      <c r="B604" s="21"/>
      <c r="C604" s="21"/>
    </row>
    <row r="605" spans="1:3" x14ac:dyDescent="0.2">
      <c r="A605" s="40"/>
      <c r="B605" s="21"/>
      <c r="C605" s="21"/>
    </row>
    <row r="606" spans="1:3" x14ac:dyDescent="0.2">
      <c r="A606" s="40"/>
      <c r="B606" s="21"/>
      <c r="C606" s="21"/>
    </row>
    <row r="607" spans="1:3" x14ac:dyDescent="0.2">
      <c r="A607" s="40"/>
      <c r="B607" s="21"/>
      <c r="C607" s="21"/>
    </row>
    <row r="608" spans="1:3" x14ac:dyDescent="0.2">
      <c r="A608" s="40"/>
      <c r="B608" s="21"/>
      <c r="C608" s="21"/>
    </row>
    <row r="609" spans="1:3" x14ac:dyDescent="0.2">
      <c r="A609" s="40"/>
      <c r="B609" s="21"/>
      <c r="C609" s="21"/>
    </row>
    <row r="610" spans="1:3" x14ac:dyDescent="0.2">
      <c r="A610" s="40"/>
      <c r="B610" s="21"/>
      <c r="C610" s="21"/>
    </row>
    <row r="611" spans="1:3" x14ac:dyDescent="0.2">
      <c r="A611" s="40"/>
      <c r="B611" s="21"/>
      <c r="C611" s="21"/>
    </row>
    <row r="612" spans="1:3" x14ac:dyDescent="0.2">
      <c r="A612" s="40"/>
      <c r="B612" s="21"/>
      <c r="C612" s="21"/>
    </row>
    <row r="613" spans="1:3" x14ac:dyDescent="0.2">
      <c r="A613" s="40"/>
      <c r="B613" s="21"/>
      <c r="C613" s="21"/>
    </row>
    <row r="614" spans="1:3" x14ac:dyDescent="0.2">
      <c r="A614" s="40"/>
      <c r="B614" s="21"/>
      <c r="C614" s="21"/>
    </row>
    <row r="615" spans="1:3" x14ac:dyDescent="0.2">
      <c r="A615" s="40"/>
      <c r="B615" s="21"/>
      <c r="C615" s="21"/>
    </row>
    <row r="616" spans="1:3" x14ac:dyDescent="0.2">
      <c r="A616" s="40"/>
      <c r="B616" s="21"/>
      <c r="C616" s="21"/>
    </row>
    <row r="617" spans="1:3" x14ac:dyDescent="0.2">
      <c r="A617" s="40"/>
      <c r="B617" s="21"/>
      <c r="C617" s="21"/>
    </row>
    <row r="618" spans="1:3" x14ac:dyDescent="0.2">
      <c r="A618" s="40"/>
      <c r="B618" s="21"/>
      <c r="C618" s="21"/>
    </row>
    <row r="619" spans="1:3" x14ac:dyDescent="0.2">
      <c r="A619" s="40"/>
      <c r="B619" s="21"/>
      <c r="C619" s="21"/>
    </row>
    <row r="620" spans="1:3" x14ac:dyDescent="0.2">
      <c r="A620" s="40"/>
      <c r="B620" s="21"/>
      <c r="C620" s="21"/>
    </row>
    <row r="621" spans="1:3" x14ac:dyDescent="0.2">
      <c r="A621" s="40"/>
      <c r="B621" s="21"/>
      <c r="C621" s="21"/>
    </row>
    <row r="622" spans="1:3" x14ac:dyDescent="0.2">
      <c r="A622" s="40"/>
      <c r="B622" s="21"/>
      <c r="C622" s="21"/>
    </row>
    <row r="623" spans="1:3" x14ac:dyDescent="0.2">
      <c r="A623" s="40"/>
      <c r="B623" s="21"/>
      <c r="C623" s="21"/>
    </row>
    <row r="624" spans="1:3" x14ac:dyDescent="0.2">
      <c r="A624" s="40"/>
      <c r="B624" s="21"/>
      <c r="C624" s="21"/>
    </row>
    <row r="625" spans="1:3" x14ac:dyDescent="0.2">
      <c r="A625" s="40"/>
      <c r="B625" s="21"/>
      <c r="C625" s="21"/>
    </row>
    <row r="626" spans="1:3" x14ac:dyDescent="0.2">
      <c r="A626" s="40"/>
      <c r="B626" s="21"/>
      <c r="C626" s="21"/>
    </row>
    <row r="627" spans="1:3" x14ac:dyDescent="0.2">
      <c r="A627" s="40"/>
      <c r="B627" s="21"/>
      <c r="C627" s="21"/>
    </row>
    <row r="628" spans="1:3" x14ac:dyDescent="0.2">
      <c r="A628" s="40"/>
      <c r="B628" s="21"/>
      <c r="C628" s="21"/>
    </row>
    <row r="629" spans="1:3" x14ac:dyDescent="0.2">
      <c r="A629" s="40"/>
      <c r="B629" s="21"/>
      <c r="C629" s="21"/>
    </row>
    <row r="630" spans="1:3" x14ac:dyDescent="0.2">
      <c r="A630" s="40"/>
      <c r="B630" s="21"/>
      <c r="C630" s="21"/>
    </row>
    <row r="631" spans="1:3" x14ac:dyDescent="0.2">
      <c r="A631" s="40"/>
      <c r="B631" s="21"/>
      <c r="C631" s="21"/>
    </row>
    <row r="632" spans="1:3" x14ac:dyDescent="0.2">
      <c r="A632" s="40"/>
      <c r="B632" s="21"/>
      <c r="C632" s="21"/>
    </row>
    <row r="633" spans="1:3" x14ac:dyDescent="0.2">
      <c r="A633" s="40"/>
      <c r="B633" s="21"/>
      <c r="C633" s="21"/>
    </row>
    <row r="634" spans="1:3" x14ac:dyDescent="0.2">
      <c r="A634" s="40"/>
      <c r="B634" s="21"/>
      <c r="C634" s="21"/>
    </row>
    <row r="635" spans="1:3" x14ac:dyDescent="0.2">
      <c r="A635" s="40"/>
      <c r="B635" s="21"/>
      <c r="C635" s="21"/>
    </row>
    <row r="636" spans="1:3" x14ac:dyDescent="0.2">
      <c r="A636" s="40"/>
      <c r="B636" s="21"/>
      <c r="C636" s="21"/>
    </row>
    <row r="637" spans="1:3" x14ac:dyDescent="0.2">
      <c r="A637" s="40"/>
      <c r="B637" s="21"/>
      <c r="C637" s="21"/>
    </row>
    <row r="638" spans="1:3" x14ac:dyDescent="0.2">
      <c r="A638" s="40"/>
      <c r="B638" s="21"/>
      <c r="C638" s="21"/>
    </row>
    <row r="639" spans="1:3" x14ac:dyDescent="0.2">
      <c r="A639" s="40"/>
      <c r="B639" s="21"/>
      <c r="C639" s="21"/>
    </row>
    <row r="640" spans="1:3" x14ac:dyDescent="0.2">
      <c r="A640" s="40"/>
      <c r="B640" s="21"/>
      <c r="C640" s="21"/>
    </row>
    <row r="641" spans="1:3" x14ac:dyDescent="0.2">
      <c r="A641" s="40"/>
      <c r="B641" s="21"/>
      <c r="C641" s="21"/>
    </row>
    <row r="642" spans="1:3" x14ac:dyDescent="0.2">
      <c r="A642" s="40"/>
      <c r="B642" s="21"/>
      <c r="C642" s="21"/>
    </row>
    <row r="643" spans="1:3" x14ac:dyDescent="0.2">
      <c r="A643" s="40"/>
      <c r="B643" s="21"/>
      <c r="C643" s="21"/>
    </row>
    <row r="644" spans="1:3" x14ac:dyDescent="0.2">
      <c r="A644" s="40"/>
      <c r="B644" s="21"/>
      <c r="C644" s="21"/>
    </row>
    <row r="645" spans="1:3" x14ac:dyDescent="0.2">
      <c r="A645" s="40"/>
      <c r="B645" s="21"/>
      <c r="C645" s="21"/>
    </row>
    <row r="646" spans="1:3" x14ac:dyDescent="0.2">
      <c r="A646" s="40"/>
      <c r="B646" s="21"/>
      <c r="C646" s="21"/>
    </row>
    <row r="647" spans="1:3" x14ac:dyDescent="0.2">
      <c r="A647" s="40"/>
      <c r="B647" s="21"/>
      <c r="C647" s="21"/>
    </row>
    <row r="648" spans="1:3" x14ac:dyDescent="0.2">
      <c r="A648" s="40"/>
      <c r="B648" s="21"/>
      <c r="C648" s="21"/>
    </row>
    <row r="649" spans="1:3" x14ac:dyDescent="0.2">
      <c r="A649" s="40"/>
      <c r="B649" s="21"/>
      <c r="C649" s="21"/>
    </row>
    <row r="650" spans="1:3" x14ac:dyDescent="0.2">
      <c r="A650" s="40"/>
      <c r="B650" s="21"/>
      <c r="C650" s="21"/>
    </row>
    <row r="651" spans="1:3" x14ac:dyDescent="0.2">
      <c r="A651" s="40"/>
      <c r="B651" s="21"/>
      <c r="C651" s="21"/>
    </row>
    <row r="652" spans="1:3" x14ac:dyDescent="0.2">
      <c r="A652" s="40"/>
      <c r="B652" s="21"/>
      <c r="C652" s="21"/>
    </row>
    <row r="653" spans="1:3" x14ac:dyDescent="0.2">
      <c r="A653" s="40"/>
      <c r="B653" s="21"/>
      <c r="C653" s="21"/>
    </row>
    <row r="654" spans="1:3" x14ac:dyDescent="0.2">
      <c r="A654" s="40"/>
      <c r="B654" s="21"/>
      <c r="C654" s="21"/>
    </row>
    <row r="655" spans="1:3" x14ac:dyDescent="0.2">
      <c r="A655" s="40"/>
      <c r="B655" s="21"/>
      <c r="C655" s="21"/>
    </row>
    <row r="656" spans="1:3" x14ac:dyDescent="0.2">
      <c r="A656" s="40"/>
      <c r="B656" s="21"/>
      <c r="C656" s="21"/>
    </row>
    <row r="657" spans="1:3" x14ac:dyDescent="0.2">
      <c r="A657" s="40"/>
      <c r="B657" s="21"/>
      <c r="C657" s="21"/>
    </row>
    <row r="658" spans="1:3" x14ac:dyDescent="0.2">
      <c r="A658" s="40"/>
      <c r="B658" s="21"/>
      <c r="C658" s="21"/>
    </row>
    <row r="659" spans="1:3" x14ac:dyDescent="0.2">
      <c r="A659" s="40"/>
      <c r="B659" s="21"/>
      <c r="C659" s="21"/>
    </row>
    <row r="660" spans="1:3" x14ac:dyDescent="0.2">
      <c r="A660" s="40"/>
      <c r="B660" s="21"/>
      <c r="C660" s="21"/>
    </row>
    <row r="661" spans="1:3" x14ac:dyDescent="0.2">
      <c r="A661" s="40"/>
      <c r="B661" s="21"/>
      <c r="C661" s="21"/>
    </row>
    <row r="662" spans="1:3" x14ac:dyDescent="0.2">
      <c r="A662" s="40"/>
      <c r="B662" s="21"/>
      <c r="C662" s="21"/>
    </row>
    <row r="663" spans="1:3" x14ac:dyDescent="0.2">
      <c r="A663" s="40"/>
      <c r="B663" s="21"/>
      <c r="C663" s="21"/>
    </row>
    <row r="664" spans="1:3" x14ac:dyDescent="0.2">
      <c r="A664" s="40"/>
      <c r="B664" s="21"/>
      <c r="C664" s="21"/>
    </row>
    <row r="665" spans="1:3" x14ac:dyDescent="0.2">
      <c r="A665" s="40"/>
      <c r="B665" s="21"/>
      <c r="C665" s="21"/>
    </row>
    <row r="666" spans="1:3" x14ac:dyDescent="0.2">
      <c r="A666" s="40"/>
      <c r="B666" s="21"/>
      <c r="C666" s="21"/>
    </row>
    <row r="667" spans="1:3" x14ac:dyDescent="0.2">
      <c r="A667" s="40"/>
      <c r="B667" s="21"/>
      <c r="C667" s="21"/>
    </row>
    <row r="668" spans="1:3" x14ac:dyDescent="0.2">
      <c r="A668" s="40"/>
      <c r="B668" s="21"/>
      <c r="C668" s="21"/>
    </row>
    <row r="669" spans="1:3" x14ac:dyDescent="0.2">
      <c r="A669" s="40"/>
      <c r="B669" s="21"/>
      <c r="C669" s="21"/>
    </row>
    <row r="670" spans="1:3" x14ac:dyDescent="0.2">
      <c r="A670" s="40"/>
      <c r="B670" s="21"/>
      <c r="C670" s="21"/>
    </row>
    <row r="671" spans="1:3" x14ac:dyDescent="0.2">
      <c r="A671" s="40"/>
      <c r="B671" s="21"/>
      <c r="C671" s="21"/>
    </row>
    <row r="672" spans="1:3" x14ac:dyDescent="0.2">
      <c r="A672" s="40"/>
      <c r="B672" s="21"/>
      <c r="C672" s="21"/>
    </row>
    <row r="673" spans="1:3" x14ac:dyDescent="0.2">
      <c r="A673" s="40"/>
      <c r="B673" s="21"/>
      <c r="C673" s="21"/>
    </row>
    <row r="674" spans="1:3" x14ac:dyDescent="0.2">
      <c r="A674" s="40"/>
      <c r="B674" s="21"/>
      <c r="C674" s="21"/>
    </row>
    <row r="675" spans="1:3" x14ac:dyDescent="0.2">
      <c r="A675" s="40"/>
      <c r="B675" s="21"/>
      <c r="C675" s="21"/>
    </row>
    <row r="676" spans="1:3" x14ac:dyDescent="0.2">
      <c r="A676" s="40"/>
      <c r="B676" s="21"/>
      <c r="C676" s="21"/>
    </row>
    <row r="677" spans="1:3" x14ac:dyDescent="0.2">
      <c r="A677" s="40"/>
      <c r="B677" s="21"/>
      <c r="C677" s="21"/>
    </row>
    <row r="678" spans="1:3" x14ac:dyDescent="0.2">
      <c r="A678" s="40"/>
      <c r="B678" s="21"/>
      <c r="C678" s="21"/>
    </row>
    <row r="679" spans="1:3" x14ac:dyDescent="0.2">
      <c r="A679" s="40"/>
      <c r="B679" s="21"/>
      <c r="C679" s="21"/>
    </row>
    <row r="680" spans="1:3" x14ac:dyDescent="0.2">
      <c r="A680" s="40"/>
      <c r="B680" s="21"/>
      <c r="C680" s="21"/>
    </row>
    <row r="681" spans="1:3" x14ac:dyDescent="0.2">
      <c r="A681" s="40"/>
      <c r="B681" s="21"/>
      <c r="C681" s="21"/>
    </row>
    <row r="682" spans="1:3" x14ac:dyDescent="0.2">
      <c r="A682" s="40"/>
      <c r="B682" s="21"/>
      <c r="C682" s="21"/>
    </row>
    <row r="683" spans="1:3" x14ac:dyDescent="0.2">
      <c r="A683" s="40"/>
      <c r="B683" s="21"/>
      <c r="C683" s="21"/>
    </row>
    <row r="684" spans="1:3" x14ac:dyDescent="0.2">
      <c r="A684" s="40"/>
      <c r="B684" s="21"/>
      <c r="C684" s="21"/>
    </row>
    <row r="685" spans="1:3" x14ac:dyDescent="0.2">
      <c r="A685" s="40"/>
      <c r="B685" s="21"/>
      <c r="C685" s="21"/>
    </row>
    <row r="686" spans="1:3" x14ac:dyDescent="0.2">
      <c r="A686" s="40"/>
      <c r="B686" s="21"/>
      <c r="C686" s="21"/>
    </row>
    <row r="687" spans="1:3" x14ac:dyDescent="0.2">
      <c r="A687" s="40"/>
      <c r="B687" s="21"/>
      <c r="C687" s="21"/>
    </row>
    <row r="688" spans="1:3" x14ac:dyDescent="0.2">
      <c r="A688" s="40"/>
      <c r="B688" s="21"/>
      <c r="C688" s="21"/>
    </row>
    <row r="689" spans="1:3" x14ac:dyDescent="0.2">
      <c r="A689" s="40"/>
      <c r="B689" s="21"/>
      <c r="C689" s="21"/>
    </row>
    <row r="690" spans="1:3" x14ac:dyDescent="0.2">
      <c r="A690" s="40"/>
      <c r="B690" s="21"/>
      <c r="C690" s="21"/>
    </row>
    <row r="691" spans="1:3" x14ac:dyDescent="0.2">
      <c r="A691" s="40"/>
      <c r="B691" s="21"/>
      <c r="C691" s="21"/>
    </row>
    <row r="692" spans="1:3" x14ac:dyDescent="0.2">
      <c r="A692" s="40"/>
      <c r="B692" s="21"/>
      <c r="C692" s="21"/>
    </row>
    <row r="693" spans="1:3" x14ac:dyDescent="0.2">
      <c r="A693" s="40"/>
      <c r="B693" s="21"/>
      <c r="C693" s="21"/>
    </row>
    <row r="694" spans="1:3" x14ac:dyDescent="0.2">
      <c r="A694" s="40"/>
      <c r="B694" s="21"/>
      <c r="C694" s="21"/>
    </row>
    <row r="695" spans="1:3" x14ac:dyDescent="0.2">
      <c r="A695" s="40"/>
      <c r="B695" s="21"/>
      <c r="C695" s="21"/>
    </row>
    <row r="696" spans="1:3" x14ac:dyDescent="0.2">
      <c r="A696" s="40"/>
      <c r="B696" s="21"/>
      <c r="C696" s="21"/>
    </row>
    <row r="697" spans="1:3" x14ac:dyDescent="0.2">
      <c r="A697" s="40"/>
      <c r="B697" s="21"/>
      <c r="C697" s="21"/>
    </row>
    <row r="698" spans="1:3" x14ac:dyDescent="0.2">
      <c r="A698" s="40"/>
      <c r="B698" s="21"/>
      <c r="C698" s="21"/>
    </row>
    <row r="699" spans="1:3" x14ac:dyDescent="0.2">
      <c r="A699" s="40"/>
      <c r="B699" s="21"/>
      <c r="C699" s="21"/>
    </row>
    <row r="700" spans="1:3" x14ac:dyDescent="0.2">
      <c r="A700" s="40"/>
      <c r="B700" s="21"/>
      <c r="C700" s="21"/>
    </row>
    <row r="701" spans="1:3" x14ac:dyDescent="0.2">
      <c r="A701" s="40"/>
      <c r="B701" s="21"/>
      <c r="C701" s="21"/>
    </row>
    <row r="702" spans="1:3" x14ac:dyDescent="0.2">
      <c r="A702" s="40"/>
      <c r="B702" s="21"/>
      <c r="C702" s="21"/>
    </row>
    <row r="703" spans="1:3" x14ac:dyDescent="0.2">
      <c r="A703" s="40"/>
      <c r="B703" s="21"/>
      <c r="C703" s="21"/>
    </row>
    <row r="704" spans="1:3" x14ac:dyDescent="0.2">
      <c r="A704" s="40"/>
      <c r="B704" s="21"/>
      <c r="C704" s="21"/>
    </row>
    <row r="705" spans="1:3" x14ac:dyDescent="0.2">
      <c r="A705" s="40"/>
      <c r="B705" s="21"/>
      <c r="C705" s="21"/>
    </row>
    <row r="706" spans="1:3" x14ac:dyDescent="0.2">
      <c r="A706" s="40"/>
      <c r="B706" s="21"/>
      <c r="C706" s="21"/>
    </row>
    <row r="707" spans="1:3" x14ac:dyDescent="0.2">
      <c r="A707" s="40"/>
      <c r="B707" s="21"/>
      <c r="C707" s="21"/>
    </row>
    <row r="708" spans="1:3" x14ac:dyDescent="0.2">
      <c r="A708" s="40"/>
      <c r="B708" s="21"/>
      <c r="C708" s="21"/>
    </row>
    <row r="709" spans="1:3" x14ac:dyDescent="0.2">
      <c r="A709" s="40"/>
      <c r="B709" s="21"/>
      <c r="C709" s="21"/>
    </row>
    <row r="710" spans="1:3" x14ac:dyDescent="0.2">
      <c r="A710" s="40"/>
      <c r="B710" s="21"/>
      <c r="C710" s="21"/>
    </row>
    <row r="711" spans="1:3" x14ac:dyDescent="0.2">
      <c r="A711" s="40"/>
      <c r="B711" s="21"/>
      <c r="C711" s="21"/>
    </row>
    <row r="712" spans="1:3" x14ac:dyDescent="0.2">
      <c r="A712" s="40"/>
      <c r="B712" s="21"/>
      <c r="C712" s="21"/>
    </row>
    <row r="713" spans="1:3" x14ac:dyDescent="0.2">
      <c r="A713" s="40"/>
      <c r="B713" s="21"/>
      <c r="C713" s="21"/>
    </row>
    <row r="714" spans="1:3" x14ac:dyDescent="0.2">
      <c r="A714" s="40"/>
      <c r="B714" s="21"/>
      <c r="C714" s="21"/>
    </row>
    <row r="715" spans="1:3" x14ac:dyDescent="0.2">
      <c r="A715" s="40"/>
      <c r="B715" s="21"/>
      <c r="C715" s="21"/>
    </row>
    <row r="716" spans="1:3" x14ac:dyDescent="0.2">
      <c r="A716" s="40"/>
      <c r="B716" s="21"/>
      <c r="C716" s="21"/>
    </row>
    <row r="717" spans="1:3" x14ac:dyDescent="0.2">
      <c r="A717" s="40"/>
      <c r="B717" s="21"/>
      <c r="C717" s="21"/>
    </row>
    <row r="718" spans="1:3" x14ac:dyDescent="0.2">
      <c r="A718" s="40"/>
      <c r="B718" s="21"/>
      <c r="C718" s="21"/>
    </row>
    <row r="719" spans="1:3" x14ac:dyDescent="0.2">
      <c r="A719" s="40"/>
      <c r="B719" s="21"/>
      <c r="C719" s="21"/>
    </row>
    <row r="720" spans="1:3" x14ac:dyDescent="0.2">
      <c r="A720" s="40"/>
      <c r="B720" s="21"/>
      <c r="C720" s="21"/>
    </row>
    <row r="721" spans="1:3" x14ac:dyDescent="0.2">
      <c r="A721" s="40"/>
      <c r="B721" s="21"/>
      <c r="C721" s="21"/>
    </row>
    <row r="722" spans="1:3" x14ac:dyDescent="0.2">
      <c r="A722" s="40"/>
      <c r="B722" s="21"/>
      <c r="C722" s="21"/>
    </row>
    <row r="723" spans="1:3" x14ac:dyDescent="0.2">
      <c r="A723" s="40"/>
      <c r="B723" s="21"/>
      <c r="C723" s="21"/>
    </row>
    <row r="724" spans="1:3" x14ac:dyDescent="0.2">
      <c r="A724" s="40"/>
      <c r="B724" s="21"/>
      <c r="C724" s="21"/>
    </row>
    <row r="725" spans="1:3" x14ac:dyDescent="0.2">
      <c r="A725" s="40"/>
      <c r="B725" s="21"/>
      <c r="C725" s="21"/>
    </row>
    <row r="726" spans="1:3" x14ac:dyDescent="0.2">
      <c r="A726" s="40"/>
      <c r="B726" s="21"/>
      <c r="C726" s="21"/>
    </row>
    <row r="727" spans="1:3" x14ac:dyDescent="0.2">
      <c r="A727" s="40"/>
      <c r="B727" s="21"/>
      <c r="C727" s="21"/>
    </row>
    <row r="728" spans="1:3" x14ac:dyDescent="0.2">
      <c r="A728" s="40"/>
      <c r="B728" s="21"/>
      <c r="C728" s="21"/>
    </row>
    <row r="729" spans="1:3" x14ac:dyDescent="0.2">
      <c r="A729" s="40"/>
      <c r="B729" s="21"/>
      <c r="C729" s="21"/>
    </row>
    <row r="730" spans="1:3" x14ac:dyDescent="0.2">
      <c r="A730" s="40"/>
      <c r="B730" s="21"/>
      <c r="C730" s="21"/>
    </row>
    <row r="731" spans="1:3" x14ac:dyDescent="0.2">
      <c r="A731" s="40"/>
      <c r="B731" s="21"/>
      <c r="C731" s="21"/>
    </row>
    <row r="732" spans="1:3" x14ac:dyDescent="0.2">
      <c r="A732" s="40"/>
      <c r="B732" s="21"/>
      <c r="C732" s="21"/>
    </row>
    <row r="733" spans="1:3" x14ac:dyDescent="0.2">
      <c r="A733" s="40"/>
      <c r="B733" s="21"/>
      <c r="C733" s="21"/>
    </row>
    <row r="734" spans="1:3" x14ac:dyDescent="0.2">
      <c r="A734" s="40"/>
      <c r="B734" s="21"/>
      <c r="C734" s="21"/>
    </row>
    <row r="735" spans="1:3" x14ac:dyDescent="0.2">
      <c r="A735" s="40"/>
      <c r="B735" s="21"/>
      <c r="C735" s="21"/>
    </row>
    <row r="736" spans="1:3" x14ac:dyDescent="0.2">
      <c r="A736" s="40"/>
      <c r="B736" s="21"/>
      <c r="C736" s="21"/>
    </row>
    <row r="737" spans="1:3" x14ac:dyDescent="0.2">
      <c r="A737" s="40"/>
      <c r="B737" s="21"/>
      <c r="C737" s="21"/>
    </row>
    <row r="738" spans="1:3" x14ac:dyDescent="0.2">
      <c r="A738" s="40"/>
      <c r="B738" s="21"/>
      <c r="C738" s="21"/>
    </row>
    <row r="739" spans="1:3" x14ac:dyDescent="0.2">
      <c r="A739" s="40"/>
      <c r="B739" s="21"/>
      <c r="C739" s="21"/>
    </row>
    <row r="740" spans="1:3" x14ac:dyDescent="0.2">
      <c r="A740" s="40"/>
      <c r="B740" s="21"/>
      <c r="C740" s="21"/>
    </row>
    <row r="741" spans="1:3" x14ac:dyDescent="0.2">
      <c r="A741" s="40"/>
      <c r="B741" s="21"/>
      <c r="C741" s="21"/>
    </row>
    <row r="742" spans="1:3" x14ac:dyDescent="0.2">
      <c r="A742" s="40"/>
      <c r="B742" s="21"/>
      <c r="C742" s="21"/>
    </row>
    <row r="743" spans="1:3" x14ac:dyDescent="0.2">
      <c r="A743" s="40"/>
      <c r="B743" s="21"/>
      <c r="C743" s="21"/>
    </row>
    <row r="744" spans="1:3" x14ac:dyDescent="0.2">
      <c r="A744" s="40"/>
      <c r="B744" s="21"/>
      <c r="C744" s="21"/>
    </row>
    <row r="745" spans="1:3" x14ac:dyDescent="0.2">
      <c r="A745" s="40"/>
      <c r="B745" s="21"/>
      <c r="C745" s="21"/>
    </row>
    <row r="746" spans="1:3" x14ac:dyDescent="0.2">
      <c r="A746" s="40"/>
      <c r="B746" s="21"/>
      <c r="C746" s="21"/>
    </row>
    <row r="747" spans="1:3" x14ac:dyDescent="0.2">
      <c r="A747" s="40"/>
      <c r="B747" s="21"/>
      <c r="C747" s="21"/>
    </row>
    <row r="748" spans="1:3" x14ac:dyDescent="0.2">
      <c r="A748" s="40"/>
      <c r="B748" s="21"/>
      <c r="C748" s="21"/>
    </row>
    <row r="749" spans="1:3" x14ac:dyDescent="0.2">
      <c r="A749" s="40"/>
      <c r="B749" s="21"/>
      <c r="C749" s="21"/>
    </row>
    <row r="750" spans="1:3" x14ac:dyDescent="0.2">
      <c r="A750" s="40"/>
      <c r="B750" s="21"/>
      <c r="C750" s="21"/>
    </row>
    <row r="751" spans="1:3" x14ac:dyDescent="0.2">
      <c r="A751" s="40"/>
      <c r="B751" s="21"/>
      <c r="C751" s="21"/>
    </row>
    <row r="752" spans="1:3" x14ac:dyDescent="0.2">
      <c r="A752" s="40"/>
      <c r="B752" s="21"/>
      <c r="C752" s="21"/>
    </row>
    <row r="753" spans="1:3" x14ac:dyDescent="0.2">
      <c r="A753" s="40"/>
      <c r="B753" s="21"/>
      <c r="C753" s="21"/>
    </row>
    <row r="754" spans="1:3" x14ac:dyDescent="0.2">
      <c r="A754" s="40"/>
      <c r="B754" s="21"/>
      <c r="C754" s="21"/>
    </row>
    <row r="755" spans="1:3" x14ac:dyDescent="0.2">
      <c r="A755" s="40"/>
      <c r="B755" s="21"/>
      <c r="C755" s="21"/>
    </row>
    <row r="756" spans="1:3" x14ac:dyDescent="0.2">
      <c r="A756" s="40"/>
      <c r="B756" s="21"/>
      <c r="C756" s="21"/>
    </row>
    <row r="757" spans="1:3" x14ac:dyDescent="0.2">
      <c r="A757" s="40"/>
      <c r="B757" s="21"/>
      <c r="C757" s="21"/>
    </row>
    <row r="758" spans="1:3" x14ac:dyDescent="0.2">
      <c r="A758" s="40"/>
      <c r="B758" s="21"/>
      <c r="C758" s="21"/>
    </row>
    <row r="759" spans="1:3" x14ac:dyDescent="0.2">
      <c r="A759" s="40"/>
      <c r="B759" s="21"/>
      <c r="C759" s="21"/>
    </row>
    <row r="760" spans="1:3" x14ac:dyDescent="0.2">
      <c r="A760" s="40"/>
      <c r="B760" s="21"/>
      <c r="C760" s="21"/>
    </row>
    <row r="761" spans="1:3" x14ac:dyDescent="0.2">
      <c r="A761" s="40"/>
      <c r="B761" s="21"/>
      <c r="C761" s="21"/>
    </row>
    <row r="762" spans="1:3" x14ac:dyDescent="0.2">
      <c r="A762" s="40"/>
      <c r="B762" s="21"/>
      <c r="C762" s="21"/>
    </row>
    <row r="763" spans="1:3" x14ac:dyDescent="0.2">
      <c r="A763" s="40"/>
      <c r="B763" s="21"/>
      <c r="C763" s="21"/>
    </row>
    <row r="764" spans="1:3" x14ac:dyDescent="0.2">
      <c r="A764" s="40"/>
      <c r="B764" s="21"/>
      <c r="C764" s="21"/>
    </row>
    <row r="765" spans="1:3" x14ac:dyDescent="0.2">
      <c r="A765" s="40"/>
      <c r="B765" s="21"/>
      <c r="C765" s="21"/>
    </row>
    <row r="766" spans="1:3" x14ac:dyDescent="0.2">
      <c r="A766" s="40"/>
      <c r="B766" s="21"/>
      <c r="C766" s="21"/>
    </row>
    <row r="767" spans="1:3" x14ac:dyDescent="0.2">
      <c r="A767" s="40"/>
      <c r="B767" s="21"/>
      <c r="C767" s="21"/>
    </row>
    <row r="768" spans="1:3" x14ac:dyDescent="0.2">
      <c r="A768" s="40"/>
      <c r="B768" s="21"/>
      <c r="C768" s="21"/>
    </row>
    <row r="769" spans="1:3" x14ac:dyDescent="0.2">
      <c r="A769" s="40"/>
      <c r="B769" s="21"/>
      <c r="C769" s="21"/>
    </row>
    <row r="770" spans="1:3" x14ac:dyDescent="0.2">
      <c r="A770" s="40"/>
      <c r="B770" s="21"/>
      <c r="C770" s="21"/>
    </row>
    <row r="771" spans="1:3" x14ac:dyDescent="0.2">
      <c r="A771" s="40"/>
      <c r="B771" s="21"/>
      <c r="C771" s="21"/>
    </row>
    <row r="772" spans="1:3" x14ac:dyDescent="0.2">
      <c r="A772" s="40"/>
      <c r="B772" s="21"/>
      <c r="C772" s="21"/>
    </row>
    <row r="773" spans="1:3" x14ac:dyDescent="0.2">
      <c r="A773" s="40"/>
      <c r="B773" s="21"/>
      <c r="C773" s="21"/>
    </row>
    <row r="774" spans="1:3" x14ac:dyDescent="0.2">
      <c r="A774" s="40"/>
      <c r="B774" s="21"/>
      <c r="C774" s="21"/>
    </row>
    <row r="775" spans="1:3" x14ac:dyDescent="0.2">
      <c r="A775" s="40"/>
      <c r="B775" s="21"/>
      <c r="C775" s="21"/>
    </row>
    <row r="776" spans="1:3" x14ac:dyDescent="0.2">
      <c r="A776" s="40"/>
      <c r="B776" s="21"/>
      <c r="C776" s="21"/>
    </row>
    <row r="777" spans="1:3" x14ac:dyDescent="0.2">
      <c r="A777" s="40"/>
      <c r="B777" s="21"/>
      <c r="C777" s="21"/>
    </row>
    <row r="778" spans="1:3" x14ac:dyDescent="0.2">
      <c r="A778" s="40"/>
      <c r="B778" s="21"/>
      <c r="C778" s="21"/>
    </row>
    <row r="779" spans="1:3" x14ac:dyDescent="0.2">
      <c r="A779" s="40"/>
      <c r="B779" s="21"/>
      <c r="C779" s="21"/>
    </row>
    <row r="780" spans="1:3" x14ac:dyDescent="0.2">
      <c r="A780" s="40"/>
      <c r="B780" s="21"/>
      <c r="C780" s="21"/>
    </row>
    <row r="781" spans="1:3" x14ac:dyDescent="0.2">
      <c r="A781" s="40"/>
      <c r="B781" s="21"/>
      <c r="C781" s="21"/>
    </row>
    <row r="782" spans="1:3" x14ac:dyDescent="0.2">
      <c r="A782" s="40"/>
      <c r="B782" s="21"/>
      <c r="C782" s="21"/>
    </row>
    <row r="783" spans="1:3" x14ac:dyDescent="0.2">
      <c r="A783" s="40"/>
      <c r="B783" s="21"/>
      <c r="C783" s="21"/>
    </row>
    <row r="784" spans="1:3" x14ac:dyDescent="0.2">
      <c r="A784" s="40"/>
      <c r="B784" s="21"/>
      <c r="C784" s="21"/>
    </row>
    <row r="785" spans="1:3" x14ac:dyDescent="0.2">
      <c r="A785" s="40"/>
      <c r="B785" s="21"/>
      <c r="C785" s="21"/>
    </row>
    <row r="786" spans="1:3" x14ac:dyDescent="0.2">
      <c r="A786" s="40"/>
      <c r="B786" s="21"/>
      <c r="C786" s="21"/>
    </row>
    <row r="787" spans="1:3" x14ac:dyDescent="0.2">
      <c r="A787" s="40"/>
      <c r="B787" s="21"/>
      <c r="C787" s="21"/>
    </row>
    <row r="788" spans="1:3" x14ac:dyDescent="0.2">
      <c r="A788" s="40"/>
      <c r="B788" s="21"/>
      <c r="C788" s="21"/>
    </row>
    <row r="789" spans="1:3" x14ac:dyDescent="0.2">
      <c r="A789" s="40"/>
      <c r="B789" s="21"/>
      <c r="C789" s="21"/>
    </row>
    <row r="790" spans="1:3" x14ac:dyDescent="0.2">
      <c r="A790" s="40"/>
      <c r="B790" s="21"/>
      <c r="C790" s="21"/>
    </row>
    <row r="791" spans="1:3" x14ac:dyDescent="0.2">
      <c r="A791" s="40"/>
      <c r="B791" s="21"/>
      <c r="C791" s="21"/>
    </row>
    <row r="792" spans="1:3" x14ac:dyDescent="0.2">
      <c r="A792" s="40"/>
      <c r="B792" s="21"/>
      <c r="C792" s="21"/>
    </row>
    <row r="793" spans="1:3" x14ac:dyDescent="0.2">
      <c r="A793" s="40"/>
      <c r="B793" s="21"/>
      <c r="C793" s="21"/>
    </row>
    <row r="794" spans="1:3" x14ac:dyDescent="0.2">
      <c r="A794" s="40"/>
      <c r="B794" s="21"/>
      <c r="C794" s="21"/>
    </row>
    <row r="795" spans="1:3" x14ac:dyDescent="0.2">
      <c r="A795" s="40"/>
      <c r="B795" s="21"/>
      <c r="C795" s="21"/>
    </row>
    <row r="796" spans="1:3" x14ac:dyDescent="0.2">
      <c r="A796" s="40"/>
      <c r="B796" s="21"/>
      <c r="C796" s="21"/>
    </row>
    <row r="797" spans="1:3" x14ac:dyDescent="0.2">
      <c r="A797" s="40"/>
      <c r="B797" s="21"/>
      <c r="C797" s="21"/>
    </row>
    <row r="798" spans="1:3" x14ac:dyDescent="0.2">
      <c r="A798" s="40"/>
      <c r="B798" s="21"/>
      <c r="C798" s="21"/>
    </row>
    <row r="799" spans="1:3" x14ac:dyDescent="0.2">
      <c r="A799" s="40"/>
      <c r="B799" s="21"/>
      <c r="C799" s="21"/>
    </row>
    <row r="800" spans="1:3" x14ac:dyDescent="0.2">
      <c r="A800" s="40"/>
      <c r="B800" s="21"/>
      <c r="C800" s="21"/>
    </row>
    <row r="801" spans="1:3" x14ac:dyDescent="0.2">
      <c r="A801" s="40"/>
      <c r="B801" s="21"/>
      <c r="C801" s="21"/>
    </row>
    <row r="802" spans="1:3" x14ac:dyDescent="0.2">
      <c r="A802" s="40"/>
      <c r="B802" s="21"/>
      <c r="C802" s="21"/>
    </row>
    <row r="803" spans="1:3" x14ac:dyDescent="0.2">
      <c r="A803" s="40"/>
      <c r="B803" s="21"/>
      <c r="C803" s="21"/>
    </row>
    <row r="804" spans="1:3" x14ac:dyDescent="0.2">
      <c r="A804" s="40"/>
      <c r="B804" s="21"/>
      <c r="C804" s="21"/>
    </row>
    <row r="805" spans="1:3" x14ac:dyDescent="0.2">
      <c r="A805" s="40"/>
      <c r="B805" s="21"/>
      <c r="C805" s="21"/>
    </row>
    <row r="806" spans="1:3" x14ac:dyDescent="0.2">
      <c r="A806" s="40"/>
      <c r="B806" s="21"/>
      <c r="C806" s="21"/>
    </row>
    <row r="807" spans="1:3" x14ac:dyDescent="0.2">
      <c r="A807" s="40"/>
      <c r="B807" s="21"/>
      <c r="C807" s="21"/>
    </row>
    <row r="808" spans="1:3" x14ac:dyDescent="0.2">
      <c r="A808" s="40"/>
      <c r="B808" s="21"/>
      <c r="C808" s="21"/>
    </row>
    <row r="809" spans="1:3" x14ac:dyDescent="0.2">
      <c r="A809" s="40"/>
      <c r="B809" s="21"/>
      <c r="C809" s="21"/>
    </row>
    <row r="810" spans="1:3" x14ac:dyDescent="0.2">
      <c r="A810" s="40"/>
      <c r="B810" s="21"/>
      <c r="C810" s="21"/>
    </row>
    <row r="811" spans="1:3" x14ac:dyDescent="0.2">
      <c r="A811" s="40"/>
      <c r="B811" s="21"/>
      <c r="C811" s="21"/>
    </row>
    <row r="812" spans="1:3" x14ac:dyDescent="0.2">
      <c r="A812" s="40"/>
      <c r="B812" s="21"/>
      <c r="C812" s="21"/>
    </row>
    <row r="813" spans="1:3" x14ac:dyDescent="0.2">
      <c r="A813" s="40"/>
      <c r="B813" s="21"/>
      <c r="C813" s="21"/>
    </row>
    <row r="814" spans="1:3" x14ac:dyDescent="0.2">
      <c r="A814" s="40"/>
      <c r="B814" s="21"/>
      <c r="C814" s="21"/>
    </row>
    <row r="815" spans="1:3" x14ac:dyDescent="0.2">
      <c r="A815" s="40"/>
      <c r="B815" s="21"/>
      <c r="C815" s="21"/>
    </row>
    <row r="816" spans="1:3" x14ac:dyDescent="0.2">
      <c r="A816" s="40"/>
      <c r="B816" s="21"/>
      <c r="C816" s="21"/>
    </row>
    <row r="817" spans="1:3" x14ac:dyDescent="0.2">
      <c r="A817" s="40"/>
      <c r="B817" s="21"/>
      <c r="C817" s="21"/>
    </row>
    <row r="818" spans="1:3" x14ac:dyDescent="0.2">
      <c r="A818" s="40"/>
      <c r="B818" s="21"/>
      <c r="C818" s="21"/>
    </row>
    <row r="819" spans="1:3" x14ac:dyDescent="0.2">
      <c r="A819" s="40"/>
      <c r="B819" s="21"/>
      <c r="C819" s="21"/>
    </row>
    <row r="820" spans="1:3" x14ac:dyDescent="0.2">
      <c r="A820" s="40"/>
      <c r="B820" s="21"/>
      <c r="C820" s="21"/>
    </row>
    <row r="821" spans="1:3" x14ac:dyDescent="0.2">
      <c r="A821" s="40"/>
      <c r="B821" s="21"/>
      <c r="C821" s="21"/>
    </row>
    <row r="822" spans="1:3" x14ac:dyDescent="0.2">
      <c r="A822" s="40"/>
      <c r="B822" s="21"/>
      <c r="C822" s="21"/>
    </row>
    <row r="823" spans="1:3" x14ac:dyDescent="0.2">
      <c r="A823" s="40"/>
      <c r="B823" s="21"/>
      <c r="C823" s="21"/>
    </row>
    <row r="824" spans="1:3" x14ac:dyDescent="0.2">
      <c r="A824" s="40"/>
      <c r="B824" s="21"/>
      <c r="C824" s="21"/>
    </row>
    <row r="825" spans="1:3" x14ac:dyDescent="0.2">
      <c r="A825" s="40"/>
      <c r="B825" s="21"/>
      <c r="C825" s="21"/>
    </row>
    <row r="826" spans="1:3" x14ac:dyDescent="0.2">
      <c r="A826" s="40"/>
      <c r="B826" s="21"/>
      <c r="C826" s="21"/>
    </row>
    <row r="827" spans="1:3" x14ac:dyDescent="0.2">
      <c r="A827" s="40"/>
      <c r="B827" s="21"/>
      <c r="C827" s="21"/>
    </row>
    <row r="828" spans="1:3" x14ac:dyDescent="0.2">
      <c r="A828" s="40"/>
      <c r="B828" s="21"/>
      <c r="C828" s="21"/>
    </row>
    <row r="829" spans="1:3" x14ac:dyDescent="0.2">
      <c r="A829" s="40"/>
      <c r="B829" s="21"/>
      <c r="C829" s="21"/>
    </row>
    <row r="830" spans="1:3" x14ac:dyDescent="0.2">
      <c r="A830" s="40"/>
      <c r="B830" s="21"/>
      <c r="C830" s="21"/>
    </row>
    <row r="831" spans="1:3" x14ac:dyDescent="0.2">
      <c r="A831" s="40"/>
      <c r="B831" s="21"/>
      <c r="C831" s="21"/>
    </row>
    <row r="832" spans="1:3" x14ac:dyDescent="0.2">
      <c r="A832" s="40"/>
      <c r="B832" s="21"/>
      <c r="C832" s="21"/>
    </row>
    <row r="833" spans="1:3" x14ac:dyDescent="0.2">
      <c r="A833" s="40"/>
      <c r="B833" s="21"/>
      <c r="C833" s="21"/>
    </row>
    <row r="834" spans="1:3" x14ac:dyDescent="0.2">
      <c r="A834" s="40"/>
      <c r="B834" s="21"/>
      <c r="C834" s="21"/>
    </row>
    <row r="835" spans="1:3" x14ac:dyDescent="0.2">
      <c r="A835" s="40"/>
      <c r="B835" s="21"/>
      <c r="C835" s="21"/>
    </row>
    <row r="836" spans="1:3" x14ac:dyDescent="0.2">
      <c r="A836" s="40"/>
      <c r="B836" s="21"/>
      <c r="C836" s="21"/>
    </row>
    <row r="837" spans="1:3" x14ac:dyDescent="0.2">
      <c r="A837" s="40"/>
      <c r="B837" s="21"/>
      <c r="C837" s="21"/>
    </row>
    <row r="838" spans="1:3" x14ac:dyDescent="0.2">
      <c r="A838" s="40"/>
      <c r="B838" s="21"/>
      <c r="C838" s="21"/>
    </row>
    <row r="839" spans="1:3" x14ac:dyDescent="0.2">
      <c r="A839" s="40"/>
      <c r="B839" s="21"/>
      <c r="C839" s="21"/>
    </row>
    <row r="840" spans="1:3" x14ac:dyDescent="0.2">
      <c r="A840" s="40"/>
      <c r="B840" s="21"/>
      <c r="C840" s="21"/>
    </row>
    <row r="841" spans="1:3" x14ac:dyDescent="0.2">
      <c r="A841" s="40"/>
      <c r="B841" s="21"/>
      <c r="C841" s="21"/>
    </row>
    <row r="842" spans="1:3" x14ac:dyDescent="0.2">
      <c r="A842" s="40"/>
      <c r="B842" s="21"/>
      <c r="C842" s="21"/>
    </row>
    <row r="843" spans="1:3" x14ac:dyDescent="0.2">
      <c r="A843" s="40"/>
      <c r="B843" s="21"/>
      <c r="C843" s="21"/>
    </row>
    <row r="844" spans="1:3" x14ac:dyDescent="0.2">
      <c r="A844" s="40"/>
      <c r="B844" s="21"/>
      <c r="C844" s="21"/>
    </row>
    <row r="845" spans="1:3" x14ac:dyDescent="0.2">
      <c r="A845" s="40"/>
      <c r="B845" s="21"/>
      <c r="C845" s="21"/>
    </row>
    <row r="846" spans="1:3" x14ac:dyDescent="0.2">
      <c r="A846" s="40"/>
      <c r="B846" s="21"/>
      <c r="C846" s="21"/>
    </row>
    <row r="847" spans="1:3" x14ac:dyDescent="0.2">
      <c r="A847" s="40"/>
      <c r="B847" s="21"/>
      <c r="C847" s="21"/>
    </row>
    <row r="848" spans="1:3" x14ac:dyDescent="0.2">
      <c r="A848" s="40"/>
      <c r="B848" s="21"/>
      <c r="C848" s="21"/>
    </row>
    <row r="849" spans="1:3" x14ac:dyDescent="0.2">
      <c r="A849" s="40"/>
      <c r="B849" s="21"/>
      <c r="C849" s="21"/>
    </row>
    <row r="850" spans="1:3" x14ac:dyDescent="0.2">
      <c r="A850" s="40"/>
      <c r="B850" s="21"/>
      <c r="C850" s="21"/>
    </row>
    <row r="851" spans="1:3" x14ac:dyDescent="0.2">
      <c r="A851" s="40"/>
      <c r="B851" s="21"/>
      <c r="C851" s="21"/>
    </row>
    <row r="852" spans="1:3" x14ac:dyDescent="0.2">
      <c r="A852" s="40"/>
      <c r="B852" s="21"/>
      <c r="C852" s="21"/>
    </row>
    <row r="853" spans="1:3" x14ac:dyDescent="0.2">
      <c r="A853" s="40"/>
      <c r="B853" s="21"/>
      <c r="C853" s="21"/>
    </row>
    <row r="854" spans="1:3" x14ac:dyDescent="0.2">
      <c r="A854" s="40"/>
      <c r="B854" s="21"/>
      <c r="C854" s="21"/>
    </row>
    <row r="855" spans="1:3" x14ac:dyDescent="0.2">
      <c r="A855" s="40"/>
      <c r="B855" s="21"/>
      <c r="C855" s="21"/>
    </row>
    <row r="856" spans="1:3" x14ac:dyDescent="0.2">
      <c r="A856" s="40"/>
      <c r="B856" s="21"/>
      <c r="C856" s="21"/>
    </row>
    <row r="857" spans="1:3" x14ac:dyDescent="0.2">
      <c r="A857" s="40"/>
      <c r="B857" s="21"/>
      <c r="C857" s="21"/>
    </row>
    <row r="858" spans="1:3" x14ac:dyDescent="0.2">
      <c r="A858" s="40"/>
      <c r="B858" s="21"/>
      <c r="C858" s="21"/>
    </row>
    <row r="859" spans="1:3" x14ac:dyDescent="0.2">
      <c r="A859" s="40"/>
      <c r="B859" s="21"/>
      <c r="C859" s="21"/>
    </row>
    <row r="860" spans="1:3" x14ac:dyDescent="0.2">
      <c r="A860" s="40"/>
      <c r="B860" s="21"/>
      <c r="C860" s="21"/>
    </row>
    <row r="861" spans="1:3" x14ac:dyDescent="0.2">
      <c r="A861" s="40"/>
      <c r="B861" s="21"/>
      <c r="C861" s="21"/>
    </row>
    <row r="862" spans="1:3" x14ac:dyDescent="0.2">
      <c r="A862" s="40"/>
      <c r="B862" s="21"/>
      <c r="C862" s="21"/>
    </row>
    <row r="863" spans="1:3" x14ac:dyDescent="0.2">
      <c r="A863" s="40"/>
      <c r="B863" s="21"/>
      <c r="C863" s="21"/>
    </row>
    <row r="864" spans="1:3" x14ac:dyDescent="0.2">
      <c r="A864" s="40"/>
      <c r="B864" s="21"/>
      <c r="C864" s="21"/>
    </row>
    <row r="865" spans="1:3" x14ac:dyDescent="0.2">
      <c r="A865" s="40"/>
      <c r="B865" s="21"/>
      <c r="C865" s="21"/>
    </row>
    <row r="866" spans="1:3" x14ac:dyDescent="0.2">
      <c r="A866" s="40"/>
      <c r="B866" s="21"/>
      <c r="C866" s="21"/>
    </row>
    <row r="867" spans="1:3" x14ac:dyDescent="0.2">
      <c r="A867" s="40"/>
      <c r="B867" s="21"/>
      <c r="C867" s="21"/>
    </row>
    <row r="868" spans="1:3" x14ac:dyDescent="0.2">
      <c r="A868" s="40"/>
      <c r="B868" s="21"/>
      <c r="C868" s="21"/>
    </row>
    <row r="869" spans="1:3" x14ac:dyDescent="0.2">
      <c r="A869" s="40"/>
      <c r="B869" s="21"/>
      <c r="C869" s="21"/>
    </row>
    <row r="870" spans="1:3" x14ac:dyDescent="0.2">
      <c r="A870" s="40"/>
      <c r="B870" s="21"/>
      <c r="C870" s="21"/>
    </row>
    <row r="871" spans="1:3" x14ac:dyDescent="0.2">
      <c r="A871" s="40"/>
      <c r="B871" s="21"/>
      <c r="C871" s="21"/>
    </row>
    <row r="872" spans="1:3" x14ac:dyDescent="0.2">
      <c r="A872" s="40"/>
      <c r="B872" s="21"/>
      <c r="C872" s="21"/>
    </row>
    <row r="873" spans="1:3" x14ac:dyDescent="0.2">
      <c r="A873" s="40"/>
      <c r="B873" s="21"/>
      <c r="C873" s="21"/>
    </row>
    <row r="874" spans="1:3" x14ac:dyDescent="0.2">
      <c r="A874" s="40"/>
      <c r="B874" s="21"/>
      <c r="C874" s="21"/>
    </row>
    <row r="875" spans="1:3" x14ac:dyDescent="0.2">
      <c r="A875" s="40"/>
      <c r="B875" s="21"/>
      <c r="C875" s="21"/>
    </row>
    <row r="876" spans="1:3" x14ac:dyDescent="0.2">
      <c r="A876" s="40"/>
      <c r="B876" s="21"/>
      <c r="C876" s="21"/>
    </row>
    <row r="877" spans="1:3" x14ac:dyDescent="0.2">
      <c r="A877" s="40"/>
      <c r="B877" s="21"/>
      <c r="C877" s="21"/>
    </row>
    <row r="878" spans="1:3" x14ac:dyDescent="0.2">
      <c r="A878" s="40"/>
      <c r="B878" s="21"/>
      <c r="C878" s="21"/>
    </row>
    <row r="879" spans="1:3" x14ac:dyDescent="0.2">
      <c r="A879" s="40"/>
      <c r="B879" s="21"/>
      <c r="C879" s="21"/>
    </row>
    <row r="880" spans="1:3" x14ac:dyDescent="0.2">
      <c r="A880" s="40"/>
      <c r="B880" s="21"/>
      <c r="C880" s="21"/>
    </row>
    <row r="881" spans="1:3" x14ac:dyDescent="0.2">
      <c r="A881" s="40"/>
      <c r="B881" s="21"/>
      <c r="C881" s="21"/>
    </row>
    <row r="882" spans="1:3" x14ac:dyDescent="0.2">
      <c r="A882" s="40"/>
      <c r="B882" s="21"/>
      <c r="C882" s="21"/>
    </row>
    <row r="883" spans="1:3" x14ac:dyDescent="0.2">
      <c r="A883" s="40"/>
      <c r="B883" s="21"/>
      <c r="C883" s="21"/>
    </row>
    <row r="884" spans="1:3" x14ac:dyDescent="0.2">
      <c r="A884" s="40"/>
      <c r="B884" s="21"/>
      <c r="C884" s="21"/>
    </row>
    <row r="885" spans="1:3" x14ac:dyDescent="0.2">
      <c r="A885" s="40"/>
      <c r="B885" s="21"/>
      <c r="C885" s="21"/>
    </row>
    <row r="886" spans="1:3" x14ac:dyDescent="0.2">
      <c r="A886" s="40"/>
      <c r="B886" s="21"/>
      <c r="C886" s="21"/>
    </row>
    <row r="887" spans="1:3" x14ac:dyDescent="0.2">
      <c r="A887" s="40"/>
      <c r="B887" s="21"/>
      <c r="C887" s="21"/>
    </row>
    <row r="888" spans="1:3" x14ac:dyDescent="0.2">
      <c r="A888" s="40"/>
      <c r="B888" s="21"/>
      <c r="C888" s="21"/>
    </row>
    <row r="889" spans="1:3" x14ac:dyDescent="0.2">
      <c r="A889" s="40"/>
      <c r="B889" s="21"/>
      <c r="C889" s="21"/>
    </row>
    <row r="890" spans="1:3" x14ac:dyDescent="0.2">
      <c r="A890" s="40"/>
      <c r="B890" s="21"/>
      <c r="C890" s="21"/>
    </row>
    <row r="891" spans="1:3" x14ac:dyDescent="0.2">
      <c r="A891" s="40"/>
      <c r="B891" s="21"/>
      <c r="C891" s="21"/>
    </row>
    <row r="892" spans="1:3" x14ac:dyDescent="0.2">
      <c r="A892" s="40"/>
      <c r="B892" s="21"/>
      <c r="C892" s="21"/>
    </row>
    <row r="893" spans="1:3" x14ac:dyDescent="0.2">
      <c r="A893" s="40"/>
      <c r="B893" s="21"/>
      <c r="C893" s="21"/>
    </row>
    <row r="894" spans="1:3" x14ac:dyDescent="0.2">
      <c r="A894" s="40"/>
      <c r="B894" s="21"/>
      <c r="C894" s="21"/>
    </row>
    <row r="895" spans="1:3" x14ac:dyDescent="0.2">
      <c r="A895" s="40"/>
      <c r="B895" s="21"/>
      <c r="C895" s="21"/>
    </row>
    <row r="896" spans="1:3" x14ac:dyDescent="0.2">
      <c r="A896" s="40"/>
      <c r="B896" s="21"/>
      <c r="C896" s="21"/>
    </row>
    <row r="897" spans="1:3" x14ac:dyDescent="0.2">
      <c r="A897" s="40"/>
      <c r="B897" s="21"/>
      <c r="C897" s="21"/>
    </row>
    <row r="898" spans="1:3" x14ac:dyDescent="0.2">
      <c r="A898" s="40"/>
      <c r="B898" s="21"/>
      <c r="C898" s="21"/>
    </row>
    <row r="899" spans="1:3" x14ac:dyDescent="0.2">
      <c r="A899" s="40"/>
      <c r="B899" s="21"/>
      <c r="C899" s="21"/>
    </row>
    <row r="900" spans="1:3" x14ac:dyDescent="0.2">
      <c r="A900" s="40"/>
      <c r="B900" s="21"/>
      <c r="C900" s="21"/>
    </row>
    <row r="901" spans="1:3" x14ac:dyDescent="0.2">
      <c r="A901" s="40"/>
      <c r="B901" s="21"/>
      <c r="C901" s="21"/>
    </row>
    <row r="902" spans="1:3" x14ac:dyDescent="0.2">
      <c r="A902" s="40"/>
      <c r="B902" s="21"/>
      <c r="C902" s="21"/>
    </row>
    <row r="903" spans="1:3" x14ac:dyDescent="0.2">
      <c r="A903" s="40"/>
      <c r="B903" s="21"/>
      <c r="C903" s="21"/>
    </row>
    <row r="904" spans="1:3" x14ac:dyDescent="0.2">
      <c r="A904" s="40"/>
      <c r="B904" s="21"/>
      <c r="C904" s="21"/>
    </row>
    <row r="905" spans="1:3" x14ac:dyDescent="0.2">
      <c r="A905" s="40"/>
      <c r="B905" s="21"/>
      <c r="C905" s="21"/>
    </row>
    <row r="906" spans="1:3" x14ac:dyDescent="0.2">
      <c r="A906" s="40"/>
      <c r="B906" s="21"/>
      <c r="C906" s="21"/>
    </row>
    <row r="907" spans="1:3" x14ac:dyDescent="0.2">
      <c r="A907" s="40"/>
      <c r="B907" s="21"/>
      <c r="C907" s="21"/>
    </row>
    <row r="908" spans="1:3" x14ac:dyDescent="0.2">
      <c r="A908" s="40"/>
      <c r="B908" s="21"/>
      <c r="C908" s="21"/>
    </row>
    <row r="909" spans="1:3" x14ac:dyDescent="0.2">
      <c r="A909" s="40"/>
      <c r="B909" s="21"/>
      <c r="C909" s="21"/>
    </row>
    <row r="910" spans="1:3" x14ac:dyDescent="0.2">
      <c r="A910" s="40"/>
      <c r="B910" s="21"/>
      <c r="C910" s="21"/>
    </row>
    <row r="911" spans="1:3" x14ac:dyDescent="0.2">
      <c r="A911" s="40"/>
      <c r="B911" s="21"/>
      <c r="C911" s="21"/>
    </row>
    <row r="912" spans="1:3" x14ac:dyDescent="0.2">
      <c r="A912" s="40"/>
      <c r="B912" s="21"/>
      <c r="C912" s="21"/>
    </row>
    <row r="913" spans="1:3" x14ac:dyDescent="0.2">
      <c r="A913" s="40"/>
      <c r="B913" s="21"/>
      <c r="C913" s="21"/>
    </row>
    <row r="914" spans="1:3" x14ac:dyDescent="0.2">
      <c r="A914" s="40"/>
      <c r="B914" s="21"/>
      <c r="C914" s="21"/>
    </row>
    <row r="915" spans="1:3" x14ac:dyDescent="0.2">
      <c r="A915" s="40"/>
      <c r="B915" s="21"/>
      <c r="C915" s="21"/>
    </row>
    <row r="916" spans="1:3" x14ac:dyDescent="0.2">
      <c r="A916" s="40"/>
      <c r="B916" s="21"/>
      <c r="C916" s="21"/>
    </row>
    <row r="917" spans="1:3" x14ac:dyDescent="0.2">
      <c r="A917" s="40"/>
      <c r="B917" s="21"/>
      <c r="C917" s="21"/>
    </row>
    <row r="918" spans="1:3" x14ac:dyDescent="0.2">
      <c r="A918" s="40"/>
      <c r="B918" s="21"/>
      <c r="C918" s="21"/>
    </row>
    <row r="919" spans="1:3" x14ac:dyDescent="0.2">
      <c r="A919" s="40"/>
      <c r="B919" s="21"/>
      <c r="C919" s="21"/>
    </row>
    <row r="920" spans="1:3" x14ac:dyDescent="0.2">
      <c r="A920" s="40"/>
      <c r="B920" s="21"/>
      <c r="C920" s="21"/>
    </row>
    <row r="921" spans="1:3" x14ac:dyDescent="0.2">
      <c r="A921" s="40"/>
      <c r="B921" s="21"/>
      <c r="C921" s="21"/>
    </row>
    <row r="922" spans="1:3" x14ac:dyDescent="0.2">
      <c r="A922" s="40"/>
      <c r="B922" s="21"/>
      <c r="C922" s="21"/>
    </row>
    <row r="923" spans="1:3" x14ac:dyDescent="0.2">
      <c r="A923" s="40"/>
      <c r="B923" s="21"/>
      <c r="C923" s="21"/>
    </row>
    <row r="924" spans="1:3" x14ac:dyDescent="0.2">
      <c r="A924" s="40"/>
      <c r="B924" s="21"/>
      <c r="C924" s="21"/>
    </row>
    <row r="925" spans="1:3" x14ac:dyDescent="0.2">
      <c r="A925" s="40"/>
      <c r="B925" s="21"/>
      <c r="C925" s="21"/>
    </row>
    <row r="926" spans="1:3" x14ac:dyDescent="0.2">
      <c r="A926" s="40"/>
      <c r="B926" s="21"/>
      <c r="C926" s="21"/>
    </row>
    <row r="927" spans="1:3" x14ac:dyDescent="0.2">
      <c r="A927" s="40"/>
      <c r="B927" s="21"/>
      <c r="C927" s="21"/>
    </row>
    <row r="928" spans="1:3" x14ac:dyDescent="0.2">
      <c r="A928" s="40"/>
      <c r="B928" s="21"/>
      <c r="C928" s="21"/>
    </row>
    <row r="929" spans="1:3" x14ac:dyDescent="0.2">
      <c r="A929" s="40"/>
      <c r="B929" s="21"/>
      <c r="C929" s="21"/>
    </row>
    <row r="930" spans="1:3" x14ac:dyDescent="0.2">
      <c r="A930" s="40"/>
      <c r="B930" s="21"/>
      <c r="C930" s="21"/>
    </row>
    <row r="931" spans="1:3" x14ac:dyDescent="0.2">
      <c r="A931" s="40"/>
      <c r="B931" s="21"/>
      <c r="C931" s="21"/>
    </row>
    <row r="932" spans="1:3" x14ac:dyDescent="0.2">
      <c r="A932" s="40"/>
      <c r="B932" s="21"/>
      <c r="C932" s="21"/>
    </row>
    <row r="933" spans="1:3" x14ac:dyDescent="0.2">
      <c r="A933" s="40"/>
      <c r="B933" s="21"/>
      <c r="C933" s="21"/>
    </row>
    <row r="934" spans="1:3" x14ac:dyDescent="0.2">
      <c r="A934" s="40"/>
      <c r="B934" s="21"/>
      <c r="C934" s="21"/>
    </row>
    <row r="935" spans="1:3" x14ac:dyDescent="0.2">
      <c r="A935" s="40"/>
      <c r="B935" s="21"/>
      <c r="C935" s="21"/>
    </row>
    <row r="936" spans="1:3" x14ac:dyDescent="0.2">
      <c r="A936" s="40"/>
      <c r="B936" s="21"/>
      <c r="C936" s="21"/>
    </row>
    <row r="937" spans="1:3" x14ac:dyDescent="0.2">
      <c r="A937" s="40"/>
      <c r="B937" s="21"/>
      <c r="C937" s="21"/>
    </row>
    <row r="938" spans="1:3" x14ac:dyDescent="0.2">
      <c r="A938" s="40"/>
      <c r="B938" s="21"/>
      <c r="C938" s="21"/>
    </row>
    <row r="939" spans="1:3" x14ac:dyDescent="0.2">
      <c r="A939" s="40"/>
      <c r="B939" s="21"/>
      <c r="C939" s="21"/>
    </row>
    <row r="940" spans="1:3" x14ac:dyDescent="0.2">
      <c r="A940" s="40"/>
      <c r="B940" s="21"/>
      <c r="C940" s="21"/>
    </row>
    <row r="941" spans="1:3" x14ac:dyDescent="0.2">
      <c r="A941" s="40"/>
      <c r="B941" s="21"/>
      <c r="C941" s="21"/>
    </row>
    <row r="942" spans="1:3" x14ac:dyDescent="0.2">
      <c r="A942" s="40"/>
      <c r="B942" s="21"/>
      <c r="C942" s="21"/>
    </row>
    <row r="943" spans="1:3" x14ac:dyDescent="0.2">
      <c r="A943" s="40"/>
      <c r="B943" s="21"/>
      <c r="C943" s="21"/>
    </row>
    <row r="944" spans="1:3" x14ac:dyDescent="0.2">
      <c r="A944" s="40"/>
      <c r="B944" s="21"/>
      <c r="C944" s="21"/>
    </row>
    <row r="945" spans="1:3" x14ac:dyDescent="0.2">
      <c r="A945" s="40"/>
      <c r="B945" s="21"/>
      <c r="C945" s="21"/>
    </row>
    <row r="946" spans="1:3" x14ac:dyDescent="0.2">
      <c r="A946" s="40"/>
      <c r="B946" s="21"/>
      <c r="C946" s="21"/>
    </row>
    <row r="947" spans="1:3" x14ac:dyDescent="0.2">
      <c r="A947" s="40"/>
      <c r="B947" s="21"/>
      <c r="C947" s="21"/>
    </row>
    <row r="948" spans="1:3" x14ac:dyDescent="0.2">
      <c r="A948" s="40"/>
      <c r="B948" s="21"/>
      <c r="C948" s="21"/>
    </row>
    <row r="949" spans="1:3" x14ac:dyDescent="0.2">
      <c r="A949" s="40"/>
      <c r="B949" s="21"/>
      <c r="C949" s="21"/>
    </row>
    <row r="950" spans="1:3" x14ac:dyDescent="0.2">
      <c r="A950" s="40"/>
      <c r="B950" s="21"/>
      <c r="C950" s="21"/>
    </row>
    <row r="951" spans="1:3" x14ac:dyDescent="0.2">
      <c r="A951" s="40"/>
      <c r="B951" s="21"/>
      <c r="C951" s="21"/>
    </row>
    <row r="952" spans="1:3" x14ac:dyDescent="0.2">
      <c r="A952" s="40"/>
      <c r="B952" s="21"/>
      <c r="C952" s="21"/>
    </row>
    <row r="953" spans="1:3" x14ac:dyDescent="0.2">
      <c r="A953" s="40"/>
      <c r="B953" s="21"/>
      <c r="C953" s="21"/>
    </row>
    <row r="954" spans="1:3" x14ac:dyDescent="0.2">
      <c r="A954" s="40"/>
      <c r="B954" s="21"/>
      <c r="C954" s="21"/>
    </row>
    <row r="955" spans="1:3" x14ac:dyDescent="0.2">
      <c r="A955" s="40"/>
      <c r="B955" s="21"/>
      <c r="C955" s="21"/>
    </row>
    <row r="956" spans="1:3" x14ac:dyDescent="0.2">
      <c r="A956" s="40"/>
      <c r="B956" s="21"/>
      <c r="C956" s="21"/>
    </row>
    <row r="957" spans="1:3" x14ac:dyDescent="0.2">
      <c r="A957" s="40"/>
      <c r="B957" s="21"/>
      <c r="C957" s="21"/>
    </row>
    <row r="958" spans="1:3" x14ac:dyDescent="0.2">
      <c r="A958" s="40"/>
      <c r="B958" s="21"/>
      <c r="C958" s="21"/>
    </row>
    <row r="959" spans="1:3" x14ac:dyDescent="0.2">
      <c r="A959" s="40"/>
      <c r="B959" s="21"/>
      <c r="C959" s="21"/>
    </row>
    <row r="960" spans="1:3" x14ac:dyDescent="0.2">
      <c r="A960" s="40"/>
      <c r="B960" s="21"/>
      <c r="C960" s="21"/>
    </row>
    <row r="961" spans="1:3" x14ac:dyDescent="0.2">
      <c r="A961" s="40"/>
      <c r="B961" s="21"/>
      <c r="C961" s="21"/>
    </row>
    <row r="962" spans="1:3" x14ac:dyDescent="0.2">
      <c r="A962" s="40"/>
      <c r="B962" s="21"/>
      <c r="C962" s="21"/>
    </row>
    <row r="963" spans="1:3" x14ac:dyDescent="0.2">
      <c r="A963" s="40"/>
      <c r="B963" s="21"/>
      <c r="C963" s="21"/>
    </row>
    <row r="964" spans="1:3" x14ac:dyDescent="0.2">
      <c r="A964" s="40"/>
      <c r="B964" s="21"/>
      <c r="C964" s="21"/>
    </row>
    <row r="965" spans="1:3" x14ac:dyDescent="0.2">
      <c r="A965" s="40"/>
      <c r="B965" s="21"/>
      <c r="C965" s="21"/>
    </row>
    <row r="966" spans="1:3" x14ac:dyDescent="0.2">
      <c r="A966" s="40"/>
      <c r="B966" s="21"/>
      <c r="C966" s="21"/>
    </row>
    <row r="967" spans="1:3" x14ac:dyDescent="0.2">
      <c r="A967" s="40"/>
      <c r="B967" s="21"/>
      <c r="C967" s="21"/>
    </row>
    <row r="968" spans="1:3" x14ac:dyDescent="0.2">
      <c r="A968" s="40"/>
      <c r="B968" s="21"/>
      <c r="C968" s="21"/>
    </row>
    <row r="969" spans="1:3" x14ac:dyDescent="0.2">
      <c r="A969" s="40"/>
      <c r="B969" s="21"/>
      <c r="C969" s="21"/>
    </row>
    <row r="970" spans="1:3" x14ac:dyDescent="0.2">
      <c r="A970" s="40"/>
      <c r="B970" s="21"/>
      <c r="C970" s="21"/>
    </row>
    <row r="971" spans="1:3" x14ac:dyDescent="0.2">
      <c r="A971" s="40"/>
      <c r="B971" s="21"/>
      <c r="C971" s="21"/>
    </row>
    <row r="972" spans="1:3" x14ac:dyDescent="0.2">
      <c r="A972" s="40"/>
      <c r="B972" s="21"/>
      <c r="C972" s="21"/>
    </row>
    <row r="973" spans="1:3" x14ac:dyDescent="0.2">
      <c r="A973" s="40"/>
      <c r="B973" s="21"/>
      <c r="C973" s="21"/>
    </row>
    <row r="974" spans="1:3" x14ac:dyDescent="0.2">
      <c r="A974" s="40"/>
      <c r="B974" s="21"/>
      <c r="C974" s="21"/>
    </row>
    <row r="975" spans="1:3" x14ac:dyDescent="0.2">
      <c r="A975" s="40"/>
      <c r="B975" s="21"/>
      <c r="C975" s="21"/>
    </row>
    <row r="976" spans="1:3" x14ac:dyDescent="0.2">
      <c r="A976" s="40"/>
      <c r="B976" s="21"/>
      <c r="C976" s="21"/>
    </row>
    <row r="977" spans="1:3" x14ac:dyDescent="0.2">
      <c r="A977" s="40"/>
      <c r="B977" s="21"/>
      <c r="C977" s="21"/>
    </row>
    <row r="978" spans="1:3" x14ac:dyDescent="0.2">
      <c r="A978" s="40"/>
      <c r="B978" s="21"/>
      <c r="C978" s="21"/>
    </row>
    <row r="979" spans="1:3" x14ac:dyDescent="0.2">
      <c r="A979" s="40"/>
      <c r="B979" s="21"/>
      <c r="C979" s="21"/>
    </row>
    <row r="980" spans="1:3" x14ac:dyDescent="0.2">
      <c r="A980" s="40"/>
      <c r="B980" s="21"/>
      <c r="C980" s="21"/>
    </row>
    <row r="981" spans="1:3" x14ac:dyDescent="0.2">
      <c r="A981" s="40"/>
      <c r="B981" s="21"/>
      <c r="C981" s="21"/>
    </row>
    <row r="982" spans="1:3" x14ac:dyDescent="0.2">
      <c r="A982" s="40"/>
      <c r="B982" s="21"/>
      <c r="C982" s="21"/>
    </row>
    <row r="983" spans="1:3" x14ac:dyDescent="0.2">
      <c r="A983" s="40"/>
      <c r="B983" s="21"/>
      <c r="C983" s="21"/>
    </row>
    <row r="984" spans="1:3" x14ac:dyDescent="0.2">
      <c r="A984" s="40"/>
      <c r="B984" s="21"/>
      <c r="C984" s="21"/>
    </row>
    <row r="985" spans="1:3" x14ac:dyDescent="0.2">
      <c r="A985" s="40"/>
      <c r="B985" s="21"/>
      <c r="C985" s="21"/>
    </row>
    <row r="986" spans="1:3" x14ac:dyDescent="0.2">
      <c r="A986" s="40"/>
      <c r="B986" s="21"/>
      <c r="C986" s="21"/>
    </row>
    <row r="987" spans="1:3" x14ac:dyDescent="0.2">
      <c r="A987" s="40"/>
      <c r="B987" s="21"/>
      <c r="C987" s="21"/>
    </row>
    <row r="988" spans="1:3" x14ac:dyDescent="0.2">
      <c r="A988" s="40"/>
      <c r="B988" s="21"/>
      <c r="C988" s="21"/>
    </row>
    <row r="989" spans="1:3" x14ac:dyDescent="0.2">
      <c r="A989" s="40"/>
      <c r="B989" s="21"/>
      <c r="C989" s="21"/>
    </row>
    <row r="990" spans="1:3" x14ac:dyDescent="0.2">
      <c r="A990" s="40"/>
      <c r="B990" s="21"/>
      <c r="C990" s="21"/>
    </row>
    <row r="991" spans="1:3" x14ac:dyDescent="0.2">
      <c r="A991" s="40"/>
      <c r="B991" s="21"/>
      <c r="C991" s="21"/>
    </row>
    <row r="992" spans="1:3" x14ac:dyDescent="0.2">
      <c r="A992" s="40"/>
      <c r="B992" s="21"/>
      <c r="C992" s="21"/>
    </row>
    <row r="993" spans="1:3" x14ac:dyDescent="0.2">
      <c r="A993" s="40"/>
      <c r="B993" s="21"/>
      <c r="C993" s="21"/>
    </row>
    <row r="994" spans="1:3" x14ac:dyDescent="0.2">
      <c r="A994" s="40"/>
      <c r="B994" s="21"/>
      <c r="C994" s="21"/>
    </row>
    <row r="995" spans="1:3" x14ac:dyDescent="0.2">
      <c r="A995" s="40"/>
      <c r="B995" s="21"/>
      <c r="C995" s="21"/>
    </row>
    <row r="996" spans="1:3" x14ac:dyDescent="0.2">
      <c r="A996" s="40"/>
      <c r="B996" s="21"/>
      <c r="C996" s="21"/>
    </row>
    <row r="997" spans="1:3" x14ac:dyDescent="0.2">
      <c r="A997" s="40"/>
      <c r="B997" s="21"/>
      <c r="C997" s="21"/>
    </row>
    <row r="998" spans="1:3" x14ac:dyDescent="0.2">
      <c r="A998" s="40"/>
      <c r="B998" s="21"/>
      <c r="C998" s="21"/>
    </row>
    <row r="999" spans="1:3" x14ac:dyDescent="0.2">
      <c r="A999" s="40"/>
      <c r="B999" s="21"/>
      <c r="C999" s="21"/>
    </row>
    <row r="1000" spans="1:3" x14ac:dyDescent="0.2">
      <c r="A1000" s="40"/>
      <c r="B1000" s="21"/>
      <c r="C1000" s="21"/>
    </row>
    <row r="1001" spans="1:3" x14ac:dyDescent="0.2">
      <c r="A1001" s="40"/>
      <c r="B1001" s="21"/>
      <c r="C1001" s="21"/>
    </row>
    <row r="1002" spans="1:3" x14ac:dyDescent="0.2">
      <c r="A1002" s="40"/>
      <c r="B1002" s="21"/>
      <c r="C1002" s="21"/>
    </row>
    <row r="1003" spans="1:3" x14ac:dyDescent="0.2">
      <c r="A1003" s="40"/>
      <c r="B1003" s="21"/>
      <c r="C1003" s="21"/>
    </row>
    <row r="1004" spans="1:3" x14ac:dyDescent="0.2">
      <c r="A1004" s="40"/>
      <c r="B1004" s="21"/>
      <c r="C1004" s="21"/>
    </row>
    <row r="1005" spans="1:3" x14ac:dyDescent="0.2">
      <c r="A1005" s="40"/>
      <c r="B1005" s="21"/>
      <c r="C1005" s="21"/>
    </row>
    <row r="1006" spans="1:3" x14ac:dyDescent="0.2">
      <c r="A1006" s="40"/>
      <c r="B1006" s="21"/>
      <c r="C1006" s="21"/>
    </row>
    <row r="1007" spans="1:3" x14ac:dyDescent="0.2">
      <c r="A1007" s="40"/>
      <c r="B1007" s="21"/>
      <c r="C1007" s="21"/>
    </row>
    <row r="1008" spans="1:3" x14ac:dyDescent="0.2">
      <c r="A1008" s="40"/>
      <c r="B1008" s="21"/>
      <c r="C1008" s="21"/>
    </row>
    <row r="1009" spans="1:3" x14ac:dyDescent="0.2">
      <c r="A1009" s="40"/>
      <c r="B1009" s="21"/>
      <c r="C1009" s="21"/>
    </row>
    <row r="1010" spans="1:3" x14ac:dyDescent="0.2">
      <c r="A1010" s="40"/>
      <c r="B1010" s="21"/>
      <c r="C1010" s="21"/>
    </row>
    <row r="1011" spans="1:3" x14ac:dyDescent="0.2">
      <c r="A1011" s="40"/>
      <c r="B1011" s="21"/>
      <c r="C1011" s="21"/>
    </row>
    <row r="1012" spans="1:3" x14ac:dyDescent="0.2">
      <c r="A1012" s="40"/>
      <c r="B1012" s="21"/>
      <c r="C1012" s="21"/>
    </row>
    <row r="1013" spans="1:3" x14ac:dyDescent="0.2">
      <c r="A1013" s="40"/>
      <c r="B1013" s="21"/>
      <c r="C1013" s="21"/>
    </row>
    <row r="1014" spans="1:3" x14ac:dyDescent="0.2">
      <c r="A1014" s="40"/>
      <c r="B1014" s="21"/>
      <c r="C1014" s="21"/>
    </row>
    <row r="1015" spans="1:3" x14ac:dyDescent="0.2">
      <c r="A1015" s="40"/>
      <c r="B1015" s="21"/>
      <c r="C1015" s="21"/>
    </row>
    <row r="1016" spans="1:3" x14ac:dyDescent="0.2">
      <c r="A1016" s="40"/>
      <c r="B1016" s="21"/>
      <c r="C1016" s="21"/>
    </row>
    <row r="1017" spans="1:3" x14ac:dyDescent="0.2">
      <c r="A1017" s="40"/>
      <c r="B1017" s="21"/>
      <c r="C1017" s="21"/>
    </row>
    <row r="1018" spans="1:3" x14ac:dyDescent="0.2">
      <c r="A1018" s="40"/>
      <c r="B1018" s="21"/>
      <c r="C1018" s="21"/>
    </row>
    <row r="1019" spans="1:3" x14ac:dyDescent="0.2">
      <c r="A1019" s="40"/>
      <c r="B1019" s="21"/>
      <c r="C1019" s="21"/>
    </row>
    <row r="1020" spans="1:3" x14ac:dyDescent="0.2">
      <c r="A1020" s="40"/>
      <c r="B1020" s="21"/>
      <c r="C1020" s="21"/>
    </row>
    <row r="1021" spans="1:3" x14ac:dyDescent="0.2">
      <c r="A1021" s="40"/>
      <c r="B1021" s="21"/>
      <c r="C1021" s="21"/>
    </row>
    <row r="1022" spans="1:3" x14ac:dyDescent="0.2">
      <c r="A1022" s="40"/>
      <c r="B1022" s="21"/>
      <c r="C1022" s="21"/>
    </row>
    <row r="1023" spans="1:3" x14ac:dyDescent="0.2">
      <c r="A1023" s="40"/>
      <c r="B1023" s="21"/>
      <c r="C1023" s="21"/>
    </row>
    <row r="1024" spans="1:3" x14ac:dyDescent="0.2">
      <c r="A1024" s="40"/>
      <c r="B1024" s="21"/>
      <c r="C1024" s="21"/>
    </row>
    <row r="1025" spans="1:3" x14ac:dyDescent="0.2">
      <c r="A1025" s="40"/>
      <c r="B1025" s="21"/>
      <c r="C1025" s="21"/>
    </row>
    <row r="1026" spans="1:3" x14ac:dyDescent="0.2">
      <c r="A1026" s="40"/>
      <c r="B1026" s="21"/>
      <c r="C1026" s="21"/>
    </row>
    <row r="1027" spans="1:3" x14ac:dyDescent="0.2">
      <c r="A1027" s="40"/>
      <c r="B1027" s="21"/>
      <c r="C1027" s="21"/>
    </row>
    <row r="1028" spans="1:3" x14ac:dyDescent="0.2">
      <c r="A1028" s="40"/>
      <c r="B1028" s="21"/>
      <c r="C1028" s="21"/>
    </row>
    <row r="1029" spans="1:3" x14ac:dyDescent="0.2">
      <c r="A1029" s="40"/>
      <c r="B1029" s="21"/>
      <c r="C1029" s="21"/>
    </row>
    <row r="1030" spans="1:3" x14ac:dyDescent="0.2">
      <c r="A1030" s="40"/>
      <c r="B1030" s="21"/>
      <c r="C1030" s="21"/>
    </row>
    <row r="1031" spans="1:3" x14ac:dyDescent="0.2">
      <c r="A1031" s="40"/>
      <c r="B1031" s="21"/>
      <c r="C1031" s="21"/>
    </row>
    <row r="1032" spans="1:3" x14ac:dyDescent="0.2">
      <c r="A1032" s="40"/>
      <c r="B1032" s="21"/>
      <c r="C1032" s="21"/>
    </row>
    <row r="1033" spans="1:3" x14ac:dyDescent="0.2">
      <c r="A1033" s="40"/>
      <c r="B1033" s="21"/>
      <c r="C1033" s="21"/>
    </row>
    <row r="1034" spans="1:3" x14ac:dyDescent="0.2">
      <c r="A1034" s="40"/>
      <c r="B1034" s="21"/>
      <c r="C1034" s="21"/>
    </row>
    <row r="1035" spans="1:3" x14ac:dyDescent="0.2">
      <c r="A1035" s="40"/>
      <c r="B1035" s="21"/>
      <c r="C1035" s="21"/>
    </row>
    <row r="1036" spans="1:3" x14ac:dyDescent="0.2">
      <c r="A1036" s="40"/>
      <c r="B1036" s="21"/>
      <c r="C1036" s="21"/>
    </row>
    <row r="1037" spans="1:3" x14ac:dyDescent="0.2">
      <c r="A1037" s="40"/>
      <c r="B1037" s="21"/>
      <c r="C1037" s="21"/>
    </row>
    <row r="1038" spans="1:3" x14ac:dyDescent="0.2">
      <c r="A1038" s="40"/>
      <c r="B1038" s="21"/>
      <c r="C1038" s="21"/>
    </row>
    <row r="1039" spans="1:3" x14ac:dyDescent="0.2">
      <c r="A1039" s="40"/>
      <c r="B1039" s="21"/>
      <c r="C1039" s="21"/>
    </row>
    <row r="1040" spans="1:3" x14ac:dyDescent="0.2">
      <c r="A1040" s="40"/>
      <c r="B1040" s="21"/>
      <c r="C1040" s="21"/>
    </row>
    <row r="1041" spans="1:3" x14ac:dyDescent="0.2">
      <c r="A1041" s="40"/>
      <c r="B1041" s="21"/>
      <c r="C1041" s="21"/>
    </row>
    <row r="1042" spans="1:3" x14ac:dyDescent="0.2">
      <c r="A1042" s="40"/>
      <c r="B1042" s="21"/>
      <c r="C1042" s="21"/>
    </row>
    <row r="1043" spans="1:3" x14ac:dyDescent="0.2">
      <c r="A1043" s="40"/>
      <c r="B1043" s="21"/>
      <c r="C1043" s="21"/>
    </row>
    <row r="1044" spans="1:3" x14ac:dyDescent="0.2">
      <c r="A1044" s="40"/>
      <c r="B1044" s="21"/>
      <c r="C1044" s="21"/>
    </row>
    <row r="1045" spans="1:3" x14ac:dyDescent="0.2">
      <c r="A1045" s="40"/>
      <c r="B1045" s="21"/>
      <c r="C1045" s="21"/>
    </row>
    <row r="1046" spans="1:3" x14ac:dyDescent="0.2">
      <c r="A1046" s="40"/>
      <c r="B1046" s="21"/>
      <c r="C1046" s="21"/>
    </row>
    <row r="1047" spans="1:3" x14ac:dyDescent="0.2">
      <c r="A1047" s="40"/>
      <c r="B1047" s="21"/>
      <c r="C1047" s="21"/>
    </row>
    <row r="1048" spans="1:3" x14ac:dyDescent="0.2">
      <c r="A1048" s="40"/>
      <c r="B1048" s="21"/>
      <c r="C1048" s="21"/>
    </row>
    <row r="1049" spans="1:3" x14ac:dyDescent="0.2">
      <c r="A1049" s="40"/>
      <c r="B1049" s="21"/>
      <c r="C1049" s="21"/>
    </row>
    <row r="1050" spans="1:3" x14ac:dyDescent="0.2">
      <c r="A1050" s="40"/>
      <c r="B1050" s="21"/>
      <c r="C1050" s="21"/>
    </row>
    <row r="1051" spans="1:3" x14ac:dyDescent="0.2">
      <c r="A1051" s="40"/>
      <c r="B1051" s="21"/>
      <c r="C1051" s="21"/>
    </row>
    <row r="1052" spans="1:3" x14ac:dyDescent="0.2">
      <c r="A1052" s="40"/>
      <c r="B1052" s="21"/>
      <c r="C1052" s="21"/>
    </row>
    <row r="1053" spans="1:3" x14ac:dyDescent="0.2">
      <c r="A1053" s="40"/>
      <c r="B1053" s="21"/>
      <c r="C1053" s="21"/>
    </row>
    <row r="1054" spans="1:3" x14ac:dyDescent="0.2">
      <c r="A1054" s="40"/>
      <c r="B1054" s="21"/>
      <c r="C1054" s="21"/>
    </row>
    <row r="1055" spans="1:3" x14ac:dyDescent="0.2">
      <c r="A1055" s="40"/>
      <c r="B1055" s="21"/>
      <c r="C1055" s="21"/>
    </row>
    <row r="1056" spans="1:3" x14ac:dyDescent="0.2">
      <c r="A1056" s="40"/>
      <c r="B1056" s="21"/>
      <c r="C1056" s="21"/>
    </row>
    <row r="1057" spans="1:3" x14ac:dyDescent="0.2">
      <c r="A1057" s="40"/>
      <c r="B1057" s="21"/>
      <c r="C1057" s="21"/>
    </row>
    <row r="1058" spans="1:3" x14ac:dyDescent="0.2">
      <c r="A1058" s="40"/>
      <c r="B1058" s="21"/>
      <c r="C1058" s="21"/>
    </row>
    <row r="1059" spans="1:3" x14ac:dyDescent="0.2">
      <c r="A1059" s="40"/>
      <c r="B1059" s="21"/>
      <c r="C1059" s="21"/>
    </row>
    <row r="1060" spans="1:3" x14ac:dyDescent="0.2">
      <c r="A1060" s="40"/>
      <c r="B1060" s="21"/>
      <c r="C1060" s="21"/>
    </row>
    <row r="1061" spans="1:3" x14ac:dyDescent="0.2">
      <c r="A1061" s="40"/>
      <c r="B1061" s="21"/>
      <c r="C1061" s="21"/>
    </row>
    <row r="1062" spans="1:3" x14ac:dyDescent="0.2">
      <c r="A1062" s="40"/>
      <c r="B1062" s="21"/>
      <c r="C1062" s="21"/>
    </row>
    <row r="1063" spans="1:3" x14ac:dyDescent="0.2">
      <c r="A1063" s="40"/>
      <c r="B1063" s="21"/>
      <c r="C1063" s="21"/>
    </row>
    <row r="1064" spans="1:3" x14ac:dyDescent="0.2">
      <c r="A1064" s="40"/>
      <c r="B1064" s="21"/>
      <c r="C1064" s="21"/>
    </row>
    <row r="1065" spans="1:3" x14ac:dyDescent="0.2">
      <c r="A1065" s="40"/>
      <c r="B1065" s="21"/>
      <c r="C1065" s="21"/>
    </row>
    <row r="1066" spans="1:3" x14ac:dyDescent="0.2">
      <c r="A1066" s="40"/>
      <c r="B1066" s="21"/>
      <c r="C1066" s="21"/>
    </row>
    <row r="1067" spans="1:3" x14ac:dyDescent="0.2">
      <c r="A1067" s="40"/>
      <c r="B1067" s="21"/>
      <c r="C1067" s="21"/>
    </row>
    <row r="1068" spans="1:3" x14ac:dyDescent="0.2">
      <c r="A1068" s="40"/>
      <c r="B1068" s="21"/>
      <c r="C1068" s="21"/>
    </row>
    <row r="1069" spans="1:3" x14ac:dyDescent="0.2">
      <c r="A1069" s="40"/>
      <c r="B1069" s="21"/>
      <c r="C1069" s="21"/>
    </row>
    <row r="1070" spans="1:3" x14ac:dyDescent="0.2">
      <c r="A1070" s="40"/>
      <c r="B1070" s="21"/>
      <c r="C1070" s="21"/>
    </row>
    <row r="1071" spans="1:3" x14ac:dyDescent="0.2">
      <c r="A1071" s="40"/>
      <c r="B1071" s="21"/>
      <c r="C1071" s="21"/>
    </row>
    <row r="1072" spans="1:3" x14ac:dyDescent="0.2">
      <c r="A1072" s="40"/>
      <c r="B1072" s="21"/>
      <c r="C1072" s="21"/>
    </row>
    <row r="1073" spans="1:3" x14ac:dyDescent="0.2">
      <c r="A1073" s="40"/>
      <c r="B1073" s="21"/>
      <c r="C1073" s="21"/>
    </row>
    <row r="1074" spans="1:3" x14ac:dyDescent="0.2">
      <c r="A1074" s="40"/>
      <c r="B1074" s="21"/>
      <c r="C1074" s="21"/>
    </row>
    <row r="1075" spans="1:3" x14ac:dyDescent="0.2">
      <c r="A1075" s="40"/>
      <c r="B1075" s="21"/>
      <c r="C1075" s="21"/>
    </row>
    <row r="1076" spans="1:3" x14ac:dyDescent="0.2">
      <c r="A1076" s="40"/>
      <c r="B1076" s="21"/>
      <c r="C1076" s="21"/>
    </row>
    <row r="1077" spans="1:3" x14ac:dyDescent="0.2">
      <c r="A1077" s="40"/>
      <c r="B1077" s="21"/>
      <c r="C1077" s="21"/>
    </row>
    <row r="1078" spans="1:3" x14ac:dyDescent="0.2">
      <c r="A1078" s="40"/>
      <c r="B1078" s="21"/>
      <c r="C1078" s="21"/>
    </row>
    <row r="1079" spans="1:3" x14ac:dyDescent="0.2">
      <c r="A1079" s="40"/>
      <c r="B1079" s="21"/>
      <c r="C1079" s="21"/>
    </row>
    <row r="1080" spans="1:3" x14ac:dyDescent="0.2">
      <c r="A1080" s="40"/>
      <c r="B1080" s="21"/>
      <c r="C1080" s="21"/>
    </row>
    <row r="1081" spans="1:3" x14ac:dyDescent="0.2">
      <c r="A1081" s="40"/>
      <c r="B1081" s="21"/>
      <c r="C1081" s="21"/>
    </row>
    <row r="1082" spans="1:3" x14ac:dyDescent="0.2">
      <c r="A1082" s="40"/>
      <c r="B1082" s="21"/>
      <c r="C1082" s="21"/>
    </row>
    <row r="1083" spans="1:3" x14ac:dyDescent="0.2">
      <c r="A1083" s="40"/>
      <c r="B1083" s="21"/>
      <c r="C1083" s="21"/>
    </row>
    <row r="1084" spans="1:3" x14ac:dyDescent="0.2">
      <c r="A1084" s="40"/>
      <c r="B1084" s="21"/>
      <c r="C1084" s="21"/>
    </row>
    <row r="1085" spans="1:3" x14ac:dyDescent="0.2">
      <c r="A1085" s="40"/>
      <c r="B1085" s="21"/>
      <c r="C1085" s="21"/>
    </row>
    <row r="1086" spans="1:3" x14ac:dyDescent="0.2">
      <c r="A1086" s="40"/>
      <c r="B1086" s="21"/>
      <c r="C1086" s="21"/>
    </row>
    <row r="1087" spans="1:3" x14ac:dyDescent="0.2">
      <c r="A1087" s="40"/>
      <c r="B1087" s="21"/>
      <c r="C1087" s="21"/>
    </row>
    <row r="1088" spans="1:3" x14ac:dyDescent="0.2">
      <c r="A1088" s="40"/>
      <c r="B1088" s="21"/>
      <c r="C1088" s="21"/>
    </row>
    <row r="1089" spans="1:3" x14ac:dyDescent="0.2">
      <c r="A1089" s="40"/>
      <c r="B1089" s="21"/>
      <c r="C1089" s="21"/>
    </row>
    <row r="1090" spans="1:3" x14ac:dyDescent="0.2">
      <c r="A1090" s="40"/>
      <c r="B1090" s="21"/>
      <c r="C1090" s="21"/>
    </row>
    <row r="1091" spans="1:3" x14ac:dyDescent="0.2">
      <c r="A1091" s="40"/>
      <c r="B1091" s="21"/>
      <c r="C1091" s="21"/>
    </row>
    <row r="1092" spans="1:3" x14ac:dyDescent="0.2">
      <c r="A1092" s="40"/>
      <c r="B1092" s="21"/>
      <c r="C1092" s="21"/>
    </row>
    <row r="1093" spans="1:3" x14ac:dyDescent="0.2">
      <c r="A1093" s="40"/>
      <c r="B1093" s="21"/>
      <c r="C1093" s="21"/>
    </row>
    <row r="1094" spans="1:3" x14ac:dyDescent="0.2">
      <c r="A1094" s="40"/>
      <c r="B1094" s="21"/>
      <c r="C1094" s="21"/>
    </row>
    <row r="1095" spans="1:3" x14ac:dyDescent="0.2">
      <c r="A1095" s="40"/>
      <c r="B1095" s="21"/>
      <c r="C1095" s="21"/>
    </row>
    <row r="1096" spans="1:3" x14ac:dyDescent="0.2">
      <c r="A1096" s="40"/>
      <c r="B1096" s="21"/>
      <c r="C1096" s="21"/>
    </row>
    <row r="1097" spans="1:3" x14ac:dyDescent="0.2">
      <c r="A1097" s="40"/>
      <c r="B1097" s="21"/>
      <c r="C1097" s="21"/>
    </row>
    <row r="1098" spans="1:3" x14ac:dyDescent="0.2">
      <c r="A1098" s="40"/>
      <c r="B1098" s="21"/>
      <c r="C1098" s="21"/>
    </row>
    <row r="1099" spans="1:3" x14ac:dyDescent="0.2">
      <c r="A1099" s="40"/>
      <c r="B1099" s="21"/>
      <c r="C1099" s="21"/>
    </row>
    <row r="1100" spans="1:3" x14ac:dyDescent="0.2">
      <c r="A1100" s="40"/>
      <c r="B1100" s="21"/>
      <c r="C1100" s="21"/>
    </row>
    <row r="1101" spans="1:3" x14ac:dyDescent="0.2">
      <c r="A1101" s="40"/>
      <c r="B1101" s="21"/>
      <c r="C1101" s="21"/>
    </row>
    <row r="1102" spans="1:3" x14ac:dyDescent="0.2">
      <c r="A1102" s="40"/>
      <c r="B1102" s="21"/>
      <c r="C1102" s="21"/>
    </row>
    <row r="1103" spans="1:3" x14ac:dyDescent="0.2">
      <c r="A1103" s="40"/>
      <c r="B1103" s="21"/>
      <c r="C1103" s="21"/>
    </row>
    <row r="1104" spans="1:3" x14ac:dyDescent="0.2">
      <c r="A1104" s="40"/>
      <c r="B1104" s="21"/>
      <c r="C1104" s="21"/>
    </row>
    <row r="1105" spans="1:3" x14ac:dyDescent="0.2">
      <c r="A1105" s="40"/>
      <c r="B1105" s="21"/>
      <c r="C1105" s="21"/>
    </row>
    <row r="1106" spans="1:3" x14ac:dyDescent="0.2">
      <c r="A1106" s="40"/>
      <c r="B1106" s="21"/>
      <c r="C1106" s="21"/>
    </row>
    <row r="1107" spans="1:3" x14ac:dyDescent="0.2">
      <c r="A1107" s="40"/>
      <c r="B1107" s="21"/>
      <c r="C1107" s="21"/>
    </row>
    <row r="1108" spans="1:3" x14ac:dyDescent="0.2">
      <c r="A1108" s="40"/>
      <c r="B1108" s="21"/>
      <c r="C1108" s="21"/>
    </row>
    <row r="1109" spans="1:3" x14ac:dyDescent="0.2">
      <c r="A1109" s="40"/>
      <c r="B1109" s="21"/>
      <c r="C1109" s="21"/>
    </row>
    <row r="1110" spans="1:3" x14ac:dyDescent="0.2">
      <c r="A1110" s="40"/>
      <c r="B1110" s="21"/>
      <c r="C1110" s="21"/>
    </row>
    <row r="1111" spans="1:3" x14ac:dyDescent="0.2">
      <c r="A1111" s="40"/>
      <c r="B1111" s="21"/>
      <c r="C1111" s="21"/>
    </row>
    <row r="1112" spans="1:3" x14ac:dyDescent="0.2">
      <c r="A1112" s="40"/>
      <c r="B1112" s="21"/>
      <c r="C1112" s="21"/>
    </row>
    <row r="1113" spans="1:3" x14ac:dyDescent="0.2">
      <c r="A1113" s="40"/>
      <c r="B1113" s="21"/>
      <c r="C1113" s="21"/>
    </row>
    <row r="1114" spans="1:3" x14ac:dyDescent="0.2">
      <c r="A1114" s="40"/>
      <c r="B1114" s="21"/>
      <c r="C1114" s="21"/>
    </row>
    <row r="1115" spans="1:3" x14ac:dyDescent="0.2">
      <c r="A1115" s="40"/>
      <c r="B1115" s="21"/>
      <c r="C1115" s="21"/>
    </row>
    <row r="1116" spans="1:3" x14ac:dyDescent="0.2">
      <c r="A1116" s="40"/>
      <c r="B1116" s="21"/>
      <c r="C1116" s="21"/>
    </row>
    <row r="1117" spans="1:3" x14ac:dyDescent="0.2">
      <c r="A1117" s="40"/>
      <c r="B1117" s="21"/>
      <c r="C1117" s="21"/>
    </row>
    <row r="1118" spans="1:3" x14ac:dyDescent="0.2">
      <c r="A1118" s="40"/>
      <c r="B1118" s="21"/>
      <c r="C1118" s="21"/>
    </row>
    <row r="1119" spans="1:3" x14ac:dyDescent="0.2">
      <c r="A1119" s="40"/>
      <c r="B1119" s="21"/>
      <c r="C1119" s="21"/>
    </row>
    <row r="1120" spans="1:3" x14ac:dyDescent="0.2">
      <c r="A1120" s="40"/>
      <c r="B1120" s="21"/>
      <c r="C1120" s="21"/>
    </row>
    <row r="1121" spans="1:3" x14ac:dyDescent="0.2">
      <c r="A1121" s="40"/>
      <c r="B1121" s="21"/>
      <c r="C1121" s="21"/>
    </row>
    <row r="1122" spans="1:3" x14ac:dyDescent="0.2">
      <c r="A1122" s="40"/>
      <c r="B1122" s="21"/>
      <c r="C1122" s="21"/>
    </row>
    <row r="1123" spans="1:3" x14ac:dyDescent="0.2">
      <c r="A1123" s="40"/>
      <c r="B1123" s="21"/>
      <c r="C1123" s="21"/>
    </row>
    <row r="1124" spans="1:3" x14ac:dyDescent="0.2">
      <c r="A1124" s="40"/>
      <c r="B1124" s="21"/>
      <c r="C1124" s="21"/>
    </row>
    <row r="1125" spans="1:3" x14ac:dyDescent="0.2">
      <c r="A1125" s="40"/>
      <c r="B1125" s="21"/>
      <c r="C1125" s="21"/>
    </row>
    <row r="1126" spans="1:3" x14ac:dyDescent="0.2">
      <c r="A1126" s="40"/>
      <c r="B1126" s="21"/>
      <c r="C1126" s="21"/>
    </row>
    <row r="1127" spans="1:3" x14ac:dyDescent="0.2">
      <c r="A1127" s="40"/>
      <c r="B1127" s="21"/>
      <c r="C1127" s="21"/>
    </row>
    <row r="1128" spans="1:3" x14ac:dyDescent="0.2">
      <c r="A1128" s="40"/>
      <c r="B1128" s="21"/>
      <c r="C1128" s="21"/>
    </row>
    <row r="1129" spans="1:3" x14ac:dyDescent="0.2">
      <c r="A1129" s="40"/>
      <c r="B1129" s="21"/>
      <c r="C1129" s="21"/>
    </row>
    <row r="1130" spans="1:3" x14ac:dyDescent="0.2">
      <c r="A1130" s="40"/>
      <c r="B1130" s="21"/>
      <c r="C1130" s="21"/>
    </row>
    <row r="1131" spans="1:3" x14ac:dyDescent="0.2">
      <c r="A1131" s="40"/>
      <c r="B1131" s="21"/>
      <c r="C1131" s="21"/>
    </row>
    <row r="1132" spans="1:3" x14ac:dyDescent="0.2">
      <c r="A1132" s="40"/>
      <c r="B1132" s="21"/>
      <c r="C1132" s="21"/>
    </row>
    <row r="1133" spans="1:3" x14ac:dyDescent="0.2">
      <c r="A1133" s="40"/>
      <c r="B1133" s="21"/>
      <c r="C1133" s="21"/>
    </row>
    <row r="1134" spans="1:3" x14ac:dyDescent="0.2">
      <c r="A1134" s="40"/>
      <c r="B1134" s="21"/>
      <c r="C1134" s="21"/>
    </row>
    <row r="1135" spans="1:3" x14ac:dyDescent="0.2">
      <c r="A1135" s="40"/>
      <c r="B1135" s="21"/>
      <c r="C1135" s="21"/>
    </row>
    <row r="1136" spans="1:3" x14ac:dyDescent="0.2">
      <c r="A1136" s="40"/>
      <c r="B1136" s="21"/>
      <c r="C1136" s="21"/>
    </row>
    <row r="1137" spans="1:3" x14ac:dyDescent="0.2">
      <c r="A1137" s="40"/>
      <c r="B1137" s="21"/>
      <c r="C1137" s="21"/>
    </row>
    <row r="1138" spans="1:3" x14ac:dyDescent="0.2">
      <c r="A1138" s="40"/>
      <c r="B1138" s="21"/>
      <c r="C1138" s="21"/>
    </row>
    <row r="1139" spans="1:3" x14ac:dyDescent="0.2">
      <c r="A1139" s="40"/>
      <c r="B1139" s="21"/>
      <c r="C1139" s="21"/>
    </row>
    <row r="1140" spans="1:3" x14ac:dyDescent="0.2">
      <c r="A1140" s="40"/>
      <c r="B1140" s="21"/>
      <c r="C1140" s="21"/>
    </row>
    <row r="1141" spans="1:3" x14ac:dyDescent="0.2">
      <c r="A1141" s="40"/>
      <c r="B1141" s="21"/>
      <c r="C1141" s="21"/>
    </row>
    <row r="1142" spans="1:3" x14ac:dyDescent="0.2">
      <c r="A1142" s="40"/>
      <c r="B1142" s="21"/>
      <c r="C1142" s="21"/>
    </row>
    <row r="1143" spans="1:3" x14ac:dyDescent="0.2">
      <c r="A1143" s="40"/>
      <c r="B1143" s="21"/>
      <c r="C1143" s="21"/>
    </row>
    <row r="1144" spans="1:3" x14ac:dyDescent="0.2">
      <c r="A1144" s="40"/>
      <c r="B1144" s="21"/>
      <c r="C1144" s="21"/>
    </row>
    <row r="1145" spans="1:3" x14ac:dyDescent="0.2">
      <c r="A1145" s="40"/>
      <c r="B1145" s="21"/>
      <c r="C1145" s="21"/>
    </row>
    <row r="1146" spans="1:3" x14ac:dyDescent="0.2">
      <c r="A1146" s="40"/>
      <c r="B1146" s="21"/>
      <c r="C1146" s="21"/>
    </row>
    <row r="1147" spans="1:3" x14ac:dyDescent="0.2">
      <c r="A1147" s="40"/>
      <c r="B1147" s="21"/>
      <c r="C1147" s="21"/>
    </row>
    <row r="1148" spans="1:3" x14ac:dyDescent="0.2">
      <c r="A1148" s="40"/>
      <c r="B1148" s="21"/>
      <c r="C1148" s="21"/>
    </row>
    <row r="1149" spans="1:3" x14ac:dyDescent="0.2">
      <c r="A1149" s="40"/>
      <c r="B1149" s="21"/>
      <c r="C1149" s="21"/>
    </row>
    <row r="1150" spans="1:3" x14ac:dyDescent="0.2">
      <c r="A1150" s="40"/>
      <c r="B1150" s="21"/>
      <c r="C1150" s="21"/>
    </row>
    <row r="1151" spans="1:3" x14ac:dyDescent="0.2">
      <c r="A1151" s="40"/>
      <c r="B1151" s="21"/>
      <c r="C1151" s="21"/>
    </row>
    <row r="1152" spans="1:3" x14ac:dyDescent="0.2">
      <c r="A1152" s="40"/>
      <c r="B1152" s="21"/>
      <c r="C1152" s="21"/>
    </row>
    <row r="1153" spans="1:3" x14ac:dyDescent="0.2">
      <c r="A1153" s="40"/>
      <c r="B1153" s="21"/>
      <c r="C1153" s="21"/>
    </row>
    <row r="1154" spans="1:3" x14ac:dyDescent="0.2">
      <c r="A1154" s="40"/>
      <c r="B1154" s="21"/>
      <c r="C1154" s="21"/>
    </row>
    <row r="1155" spans="1:3" x14ac:dyDescent="0.2">
      <c r="A1155" s="40"/>
      <c r="B1155" s="21"/>
      <c r="C1155" s="21"/>
    </row>
    <row r="1156" spans="1:3" x14ac:dyDescent="0.2">
      <c r="A1156" s="40"/>
      <c r="B1156" s="21"/>
      <c r="C1156" s="21"/>
    </row>
    <row r="1157" spans="1:3" x14ac:dyDescent="0.2">
      <c r="A1157" s="40"/>
      <c r="B1157" s="21"/>
      <c r="C1157" s="21"/>
    </row>
    <row r="1158" spans="1:3" x14ac:dyDescent="0.2">
      <c r="A1158" s="40"/>
      <c r="B1158" s="21"/>
      <c r="C1158" s="21"/>
    </row>
    <row r="1159" spans="1:3" x14ac:dyDescent="0.2">
      <c r="A1159" s="40"/>
      <c r="B1159" s="21"/>
      <c r="C1159" s="21"/>
    </row>
    <row r="1160" spans="1:3" x14ac:dyDescent="0.2">
      <c r="A1160" s="40"/>
      <c r="B1160" s="21"/>
      <c r="C1160" s="21"/>
    </row>
    <row r="1161" spans="1:3" x14ac:dyDescent="0.2">
      <c r="A1161" s="40"/>
      <c r="B1161" s="21"/>
      <c r="C1161" s="21"/>
    </row>
    <row r="1162" spans="1:3" x14ac:dyDescent="0.2">
      <c r="A1162" s="40"/>
      <c r="B1162" s="21"/>
      <c r="C1162" s="21"/>
    </row>
    <row r="1163" spans="1:3" x14ac:dyDescent="0.2">
      <c r="A1163" s="40"/>
      <c r="B1163" s="21"/>
      <c r="C1163" s="21"/>
    </row>
    <row r="1164" spans="1:3" x14ac:dyDescent="0.2">
      <c r="A1164" s="40"/>
      <c r="B1164" s="21"/>
      <c r="C1164" s="21"/>
    </row>
    <row r="1165" spans="1:3" x14ac:dyDescent="0.2">
      <c r="A1165" s="40"/>
      <c r="B1165" s="21"/>
      <c r="C1165" s="21"/>
    </row>
    <row r="1166" spans="1:3" x14ac:dyDescent="0.2">
      <c r="A1166" s="40"/>
      <c r="B1166" s="21"/>
      <c r="C1166" s="21"/>
    </row>
    <row r="1167" spans="1:3" x14ac:dyDescent="0.2">
      <c r="A1167" s="40"/>
      <c r="B1167" s="21"/>
      <c r="C1167" s="21"/>
    </row>
    <row r="1168" spans="1:3" x14ac:dyDescent="0.2">
      <c r="A1168" s="40"/>
      <c r="B1168" s="21"/>
      <c r="C1168" s="21"/>
    </row>
    <row r="1169" spans="1:3" x14ac:dyDescent="0.2">
      <c r="A1169" s="40"/>
      <c r="B1169" s="21"/>
      <c r="C1169" s="21"/>
    </row>
    <row r="1170" spans="1:3" x14ac:dyDescent="0.2">
      <c r="A1170" s="40"/>
      <c r="B1170" s="21"/>
      <c r="C1170" s="21"/>
    </row>
    <row r="1171" spans="1:3" x14ac:dyDescent="0.2">
      <c r="A1171" s="40"/>
      <c r="B1171" s="21"/>
      <c r="C1171" s="21"/>
    </row>
    <row r="1172" spans="1:3" x14ac:dyDescent="0.2">
      <c r="A1172" s="40"/>
      <c r="B1172" s="21"/>
      <c r="C1172" s="21"/>
    </row>
    <row r="1173" spans="1:3" x14ac:dyDescent="0.2">
      <c r="A1173" s="40"/>
      <c r="B1173" s="21"/>
      <c r="C1173" s="21"/>
    </row>
    <row r="1174" spans="1:3" x14ac:dyDescent="0.2">
      <c r="A1174" s="40"/>
      <c r="B1174" s="21"/>
      <c r="C1174" s="21"/>
    </row>
    <row r="1175" spans="1:3" x14ac:dyDescent="0.2">
      <c r="A1175" s="40"/>
      <c r="B1175" s="21"/>
      <c r="C1175" s="21"/>
    </row>
    <row r="1176" spans="1:3" x14ac:dyDescent="0.2">
      <c r="A1176" s="40"/>
      <c r="B1176" s="21"/>
      <c r="C1176" s="21"/>
    </row>
    <row r="1177" spans="1:3" x14ac:dyDescent="0.2">
      <c r="A1177" s="40"/>
      <c r="B1177" s="21"/>
      <c r="C1177" s="21"/>
    </row>
    <row r="1178" spans="1:3" x14ac:dyDescent="0.2">
      <c r="A1178" s="40"/>
      <c r="B1178" s="21"/>
      <c r="C1178" s="21"/>
    </row>
    <row r="1179" spans="1:3" x14ac:dyDescent="0.2">
      <c r="A1179" s="40"/>
      <c r="B1179" s="21"/>
      <c r="C1179" s="21"/>
    </row>
    <row r="1180" spans="1:3" x14ac:dyDescent="0.2">
      <c r="A1180" s="40"/>
      <c r="B1180" s="21"/>
      <c r="C1180" s="21"/>
    </row>
    <row r="1181" spans="1:3" x14ac:dyDescent="0.2">
      <c r="A1181" s="40"/>
      <c r="B1181" s="21"/>
      <c r="C1181" s="21"/>
    </row>
    <row r="1182" spans="1:3" x14ac:dyDescent="0.2">
      <c r="A1182" s="40"/>
      <c r="B1182" s="21"/>
      <c r="C1182" s="21"/>
    </row>
    <row r="1183" spans="1:3" x14ac:dyDescent="0.2">
      <c r="A1183" s="40"/>
      <c r="B1183" s="21"/>
      <c r="C1183" s="21"/>
    </row>
    <row r="1184" spans="1:3" x14ac:dyDescent="0.2">
      <c r="A1184" s="40"/>
      <c r="B1184" s="21"/>
      <c r="C1184" s="21"/>
    </row>
    <row r="1185" spans="1:3" x14ac:dyDescent="0.2">
      <c r="A1185" s="40"/>
      <c r="B1185" s="21"/>
      <c r="C1185" s="21"/>
    </row>
    <row r="1186" spans="1:3" x14ac:dyDescent="0.2">
      <c r="A1186" s="40"/>
      <c r="B1186" s="21"/>
      <c r="C1186" s="21"/>
    </row>
    <row r="1187" spans="1:3" x14ac:dyDescent="0.2">
      <c r="A1187" s="40"/>
      <c r="B1187" s="21"/>
      <c r="C1187" s="21"/>
    </row>
    <row r="1188" spans="1:3" x14ac:dyDescent="0.2">
      <c r="A1188" s="40"/>
      <c r="B1188" s="21"/>
      <c r="C1188" s="21"/>
    </row>
    <row r="1189" spans="1:3" x14ac:dyDescent="0.2">
      <c r="A1189" s="40"/>
      <c r="B1189" s="21"/>
      <c r="C1189" s="21"/>
    </row>
    <row r="1190" spans="1:3" x14ac:dyDescent="0.2">
      <c r="A1190" s="40"/>
      <c r="B1190" s="21"/>
      <c r="C1190" s="21"/>
    </row>
    <row r="1191" spans="1:3" x14ac:dyDescent="0.2">
      <c r="A1191" s="40"/>
      <c r="B1191" s="21"/>
      <c r="C1191" s="21"/>
    </row>
    <row r="1192" spans="1:3" x14ac:dyDescent="0.2">
      <c r="A1192" s="40"/>
      <c r="B1192" s="21"/>
      <c r="C1192" s="21"/>
    </row>
    <row r="1193" spans="1:3" x14ac:dyDescent="0.2">
      <c r="A1193" s="40"/>
      <c r="B1193" s="21"/>
      <c r="C1193" s="21"/>
    </row>
    <row r="1194" spans="1:3" x14ac:dyDescent="0.2">
      <c r="A1194" s="40"/>
      <c r="B1194" s="21"/>
      <c r="C1194" s="21"/>
    </row>
    <row r="1195" spans="1:3" x14ac:dyDescent="0.2">
      <c r="A1195" s="40"/>
      <c r="B1195" s="21"/>
      <c r="C1195" s="21"/>
    </row>
    <row r="1196" spans="1:3" x14ac:dyDescent="0.2">
      <c r="A1196" s="40"/>
      <c r="B1196" s="21"/>
      <c r="C1196" s="21"/>
    </row>
    <row r="1197" spans="1:3" x14ac:dyDescent="0.2">
      <c r="A1197" s="40"/>
      <c r="B1197" s="21"/>
      <c r="C1197" s="21"/>
    </row>
    <row r="1198" spans="1:3" x14ac:dyDescent="0.2">
      <c r="A1198" s="40"/>
      <c r="B1198" s="21"/>
      <c r="C1198" s="21"/>
    </row>
    <row r="1199" spans="1:3" x14ac:dyDescent="0.2">
      <c r="A1199" s="40"/>
      <c r="B1199" s="21"/>
      <c r="C1199" s="21"/>
    </row>
    <row r="1200" spans="1:3" x14ac:dyDescent="0.2">
      <c r="A1200" s="40"/>
      <c r="B1200" s="21"/>
      <c r="C1200" s="21"/>
    </row>
    <row r="1201" spans="1:3" x14ac:dyDescent="0.2">
      <c r="A1201" s="40"/>
      <c r="B1201" s="21"/>
      <c r="C1201" s="21"/>
    </row>
    <row r="1202" spans="1:3" x14ac:dyDescent="0.2">
      <c r="A1202" s="40"/>
      <c r="B1202" s="21"/>
      <c r="C1202" s="21"/>
    </row>
    <row r="1203" spans="1:3" x14ac:dyDescent="0.2">
      <c r="A1203" s="40"/>
      <c r="B1203" s="21"/>
      <c r="C1203" s="21"/>
    </row>
    <row r="1204" spans="1:3" x14ac:dyDescent="0.2">
      <c r="A1204" s="40"/>
      <c r="B1204" s="21"/>
      <c r="C1204" s="21"/>
    </row>
    <row r="1205" spans="1:3" x14ac:dyDescent="0.2">
      <c r="A1205" s="40"/>
      <c r="B1205" s="21"/>
      <c r="C1205" s="21"/>
    </row>
    <row r="1206" spans="1:3" x14ac:dyDescent="0.2">
      <c r="A1206" s="40"/>
      <c r="B1206" s="21"/>
      <c r="C1206" s="21"/>
    </row>
    <row r="1207" spans="1:3" x14ac:dyDescent="0.2">
      <c r="A1207" s="40"/>
      <c r="B1207" s="21"/>
      <c r="C1207" s="21"/>
    </row>
    <row r="1208" spans="1:3" x14ac:dyDescent="0.2">
      <c r="A1208" s="40"/>
      <c r="B1208" s="21"/>
      <c r="C1208" s="21"/>
    </row>
    <row r="1209" spans="1:3" x14ac:dyDescent="0.2">
      <c r="A1209" s="40"/>
      <c r="B1209" s="21"/>
      <c r="C1209" s="21"/>
    </row>
    <row r="1210" spans="1:3" x14ac:dyDescent="0.2">
      <c r="A1210" s="40"/>
      <c r="B1210" s="21"/>
      <c r="C1210" s="21"/>
    </row>
    <row r="1211" spans="1:3" x14ac:dyDescent="0.2">
      <c r="A1211" s="40"/>
      <c r="B1211" s="21"/>
      <c r="C1211" s="21"/>
    </row>
    <row r="1212" spans="1:3" x14ac:dyDescent="0.2">
      <c r="A1212" s="40"/>
      <c r="B1212" s="21"/>
      <c r="C1212" s="21"/>
    </row>
    <row r="1213" spans="1:3" x14ac:dyDescent="0.2">
      <c r="A1213" s="40"/>
      <c r="B1213" s="21"/>
      <c r="C1213" s="21"/>
    </row>
    <row r="1214" spans="1:3" x14ac:dyDescent="0.2">
      <c r="A1214" s="40"/>
      <c r="B1214" s="21"/>
      <c r="C1214" s="21"/>
    </row>
    <row r="1215" spans="1:3" x14ac:dyDescent="0.2">
      <c r="A1215" s="40"/>
      <c r="B1215" s="21"/>
      <c r="C1215" s="21"/>
    </row>
    <row r="1216" spans="1:3" x14ac:dyDescent="0.2">
      <c r="A1216" s="40"/>
      <c r="B1216" s="21"/>
      <c r="C1216" s="21"/>
    </row>
    <row r="1217" spans="1:3" x14ac:dyDescent="0.2">
      <c r="A1217" s="40"/>
      <c r="B1217" s="21"/>
      <c r="C1217" s="21"/>
    </row>
    <row r="1218" spans="1:3" x14ac:dyDescent="0.2">
      <c r="A1218" s="40"/>
      <c r="B1218" s="21"/>
      <c r="C1218" s="21"/>
    </row>
    <row r="1219" spans="1:3" x14ac:dyDescent="0.2">
      <c r="A1219" s="40"/>
      <c r="B1219" s="21"/>
      <c r="C1219" s="21"/>
    </row>
    <row r="1220" spans="1:3" x14ac:dyDescent="0.2">
      <c r="A1220" s="40"/>
      <c r="B1220" s="21"/>
      <c r="C1220" s="21"/>
    </row>
    <row r="1221" spans="1:3" x14ac:dyDescent="0.2">
      <c r="A1221" s="40"/>
      <c r="B1221" s="21"/>
      <c r="C1221" s="21"/>
    </row>
    <row r="1222" spans="1:3" x14ac:dyDescent="0.2">
      <c r="A1222" s="40"/>
      <c r="B1222" s="21"/>
      <c r="C1222" s="21"/>
    </row>
    <row r="1223" spans="1:3" x14ac:dyDescent="0.2">
      <c r="A1223" s="40"/>
      <c r="B1223" s="21"/>
      <c r="C1223" s="21"/>
    </row>
    <row r="1224" spans="1:3" x14ac:dyDescent="0.2">
      <c r="A1224" s="40"/>
      <c r="B1224" s="21"/>
      <c r="C1224" s="21"/>
    </row>
    <row r="1225" spans="1:3" x14ac:dyDescent="0.2">
      <c r="A1225" s="40"/>
      <c r="B1225" s="21"/>
      <c r="C1225" s="21"/>
    </row>
    <row r="1226" spans="1:3" x14ac:dyDescent="0.2">
      <c r="A1226" s="40"/>
      <c r="B1226" s="21"/>
      <c r="C1226" s="21"/>
    </row>
    <row r="1227" spans="1:3" x14ac:dyDescent="0.2">
      <c r="A1227" s="40"/>
      <c r="B1227" s="21"/>
      <c r="C1227" s="21"/>
    </row>
    <row r="1228" spans="1:3" x14ac:dyDescent="0.2">
      <c r="A1228" s="40"/>
      <c r="B1228" s="21"/>
      <c r="C1228" s="21"/>
    </row>
    <row r="1229" spans="1:3" x14ac:dyDescent="0.2">
      <c r="A1229" s="40"/>
      <c r="B1229" s="21"/>
      <c r="C1229" s="21"/>
    </row>
    <row r="1230" spans="1:3" x14ac:dyDescent="0.2">
      <c r="A1230" s="40"/>
      <c r="B1230" s="21"/>
      <c r="C1230" s="21"/>
    </row>
    <row r="1231" spans="1:3" x14ac:dyDescent="0.2">
      <c r="A1231" s="40"/>
      <c r="B1231" s="21"/>
      <c r="C1231" s="21"/>
    </row>
    <row r="1232" spans="1:3" x14ac:dyDescent="0.2">
      <c r="A1232" s="40"/>
      <c r="B1232" s="21"/>
      <c r="C1232" s="21"/>
    </row>
    <row r="1233" spans="1:3" x14ac:dyDescent="0.2">
      <c r="A1233" s="40"/>
      <c r="B1233" s="21"/>
      <c r="C1233" s="21"/>
    </row>
    <row r="1234" spans="1:3" x14ac:dyDescent="0.2">
      <c r="A1234" s="40"/>
      <c r="B1234" s="21"/>
      <c r="C1234" s="21"/>
    </row>
    <row r="1235" spans="1:3" x14ac:dyDescent="0.2">
      <c r="A1235" s="40"/>
      <c r="B1235" s="21"/>
      <c r="C1235" s="21"/>
    </row>
    <row r="1236" spans="1:3" x14ac:dyDescent="0.2">
      <c r="A1236" s="40"/>
      <c r="B1236" s="21"/>
      <c r="C1236" s="21"/>
    </row>
    <row r="1237" spans="1:3" x14ac:dyDescent="0.2">
      <c r="A1237" s="40"/>
      <c r="B1237" s="21"/>
      <c r="C1237" s="21"/>
    </row>
    <row r="1238" spans="1:3" x14ac:dyDescent="0.2">
      <c r="A1238" s="40"/>
      <c r="B1238" s="21"/>
      <c r="C1238" s="21"/>
    </row>
    <row r="1239" spans="1:3" x14ac:dyDescent="0.2">
      <c r="A1239" s="40"/>
      <c r="B1239" s="21"/>
      <c r="C1239" s="21"/>
    </row>
    <row r="1240" spans="1:3" x14ac:dyDescent="0.2">
      <c r="A1240" s="40"/>
      <c r="B1240" s="21"/>
      <c r="C1240" s="21"/>
    </row>
    <row r="1241" spans="1:3" x14ac:dyDescent="0.2">
      <c r="A1241" s="40"/>
      <c r="B1241" s="21"/>
      <c r="C1241" s="21"/>
    </row>
    <row r="1242" spans="1:3" x14ac:dyDescent="0.2">
      <c r="A1242" s="40"/>
      <c r="B1242" s="21"/>
      <c r="C1242" s="21"/>
    </row>
    <row r="1243" spans="1:3" x14ac:dyDescent="0.2">
      <c r="A1243" s="40"/>
      <c r="B1243" s="21"/>
      <c r="C1243" s="21"/>
    </row>
    <row r="1244" spans="1:3" x14ac:dyDescent="0.2">
      <c r="A1244" s="40"/>
      <c r="B1244" s="21"/>
      <c r="C1244" s="21"/>
    </row>
    <row r="1245" spans="1:3" x14ac:dyDescent="0.2">
      <c r="A1245" s="40"/>
      <c r="B1245" s="21"/>
      <c r="C1245" s="21"/>
    </row>
    <row r="1246" spans="1:3" x14ac:dyDescent="0.2">
      <c r="A1246" s="40"/>
      <c r="B1246" s="21"/>
      <c r="C1246" s="21"/>
    </row>
    <row r="1247" spans="1:3" x14ac:dyDescent="0.2">
      <c r="A1247" s="40"/>
      <c r="B1247" s="21"/>
      <c r="C1247" s="21"/>
    </row>
    <row r="1248" spans="1:3" x14ac:dyDescent="0.2">
      <c r="A1248" s="40"/>
      <c r="B1248" s="21"/>
      <c r="C1248" s="21"/>
    </row>
    <row r="1249" spans="1:3" x14ac:dyDescent="0.2">
      <c r="A1249" s="40"/>
      <c r="B1249" s="21"/>
      <c r="C1249" s="21"/>
    </row>
    <row r="1250" spans="1:3" x14ac:dyDescent="0.2">
      <c r="A1250" s="40"/>
      <c r="B1250" s="21"/>
      <c r="C1250" s="21"/>
    </row>
    <row r="1251" spans="1:3" x14ac:dyDescent="0.2">
      <c r="A1251" s="40"/>
      <c r="B1251" s="21"/>
      <c r="C1251" s="21"/>
    </row>
    <row r="1252" spans="1:3" x14ac:dyDescent="0.2">
      <c r="A1252" s="40"/>
      <c r="B1252" s="21"/>
      <c r="C1252" s="21"/>
    </row>
    <row r="1253" spans="1:3" x14ac:dyDescent="0.2">
      <c r="A1253" s="40"/>
      <c r="B1253" s="21"/>
      <c r="C1253" s="21"/>
    </row>
    <row r="1254" spans="1:3" x14ac:dyDescent="0.2">
      <c r="A1254" s="40"/>
      <c r="B1254" s="21"/>
      <c r="C1254" s="21"/>
    </row>
    <row r="1255" spans="1:3" x14ac:dyDescent="0.2">
      <c r="A1255" s="40"/>
      <c r="B1255" s="21"/>
      <c r="C1255" s="21"/>
    </row>
    <row r="1256" spans="1:3" x14ac:dyDescent="0.2">
      <c r="A1256" s="40"/>
      <c r="B1256" s="21"/>
      <c r="C1256" s="21"/>
    </row>
    <row r="1257" spans="1:3" x14ac:dyDescent="0.2">
      <c r="A1257" s="40"/>
      <c r="B1257" s="21"/>
      <c r="C1257" s="21"/>
    </row>
    <row r="1258" spans="1:3" x14ac:dyDescent="0.2">
      <c r="A1258" s="40"/>
      <c r="B1258" s="21"/>
      <c r="C1258" s="21"/>
    </row>
    <row r="1259" spans="1:3" x14ac:dyDescent="0.2">
      <c r="A1259" s="40"/>
      <c r="B1259" s="21"/>
      <c r="C1259" s="21"/>
    </row>
    <row r="1260" spans="1:3" x14ac:dyDescent="0.2">
      <c r="A1260" s="40"/>
      <c r="B1260" s="21"/>
      <c r="C1260" s="21"/>
    </row>
    <row r="1261" spans="1:3" x14ac:dyDescent="0.2">
      <c r="A1261" s="40"/>
      <c r="B1261" s="21"/>
      <c r="C1261" s="21"/>
    </row>
    <row r="1262" spans="1:3" x14ac:dyDescent="0.2">
      <c r="A1262" s="40"/>
      <c r="B1262" s="21"/>
      <c r="C1262" s="21"/>
    </row>
    <row r="1263" spans="1:3" x14ac:dyDescent="0.2">
      <c r="A1263" s="40"/>
      <c r="B1263" s="21"/>
      <c r="C1263" s="21"/>
    </row>
    <row r="1264" spans="1:3" x14ac:dyDescent="0.2">
      <c r="A1264" s="40"/>
      <c r="B1264" s="21"/>
      <c r="C1264" s="21"/>
    </row>
    <row r="1265" spans="1:3" x14ac:dyDescent="0.2">
      <c r="A1265" s="40"/>
      <c r="B1265" s="21"/>
      <c r="C1265" s="21"/>
    </row>
    <row r="1266" spans="1:3" x14ac:dyDescent="0.2">
      <c r="A1266" s="40"/>
      <c r="B1266" s="21"/>
      <c r="C1266" s="21"/>
    </row>
    <row r="1267" spans="1:3" x14ac:dyDescent="0.2">
      <c r="A1267" s="40"/>
      <c r="B1267" s="21"/>
      <c r="C1267" s="21"/>
    </row>
    <row r="1268" spans="1:3" x14ac:dyDescent="0.2">
      <c r="A1268" s="40"/>
      <c r="B1268" s="21"/>
      <c r="C1268" s="21"/>
    </row>
    <row r="1269" spans="1:3" x14ac:dyDescent="0.2">
      <c r="A1269" s="40"/>
      <c r="B1269" s="21"/>
      <c r="C1269" s="21"/>
    </row>
    <row r="1270" spans="1:3" x14ac:dyDescent="0.2">
      <c r="A1270" s="40"/>
      <c r="B1270" s="21"/>
      <c r="C1270" s="21"/>
    </row>
    <row r="1271" spans="1:3" x14ac:dyDescent="0.2">
      <c r="A1271" s="40"/>
      <c r="B1271" s="21"/>
      <c r="C1271" s="21"/>
    </row>
    <row r="1272" spans="1:3" x14ac:dyDescent="0.2">
      <c r="A1272" s="40"/>
      <c r="B1272" s="21"/>
      <c r="C1272" s="21"/>
    </row>
    <row r="1273" spans="1:3" x14ac:dyDescent="0.2">
      <c r="A1273" s="40"/>
      <c r="B1273" s="21"/>
      <c r="C1273" s="21"/>
    </row>
    <row r="1274" spans="1:3" x14ac:dyDescent="0.2">
      <c r="A1274" s="40"/>
      <c r="B1274" s="21"/>
      <c r="C1274" s="21"/>
    </row>
    <row r="1275" spans="1:3" x14ac:dyDescent="0.2">
      <c r="A1275" s="40"/>
      <c r="B1275" s="21"/>
      <c r="C1275" s="21"/>
    </row>
    <row r="1276" spans="1:3" x14ac:dyDescent="0.2">
      <c r="A1276" s="40"/>
      <c r="B1276" s="21"/>
      <c r="C1276" s="21"/>
    </row>
    <row r="1277" spans="1:3" x14ac:dyDescent="0.2">
      <c r="A1277" s="40"/>
      <c r="B1277" s="21"/>
      <c r="C1277" s="21"/>
    </row>
    <row r="1278" spans="1:3" x14ac:dyDescent="0.2">
      <c r="A1278" s="40"/>
      <c r="B1278" s="21"/>
      <c r="C1278" s="21"/>
    </row>
    <row r="1279" spans="1:3" x14ac:dyDescent="0.2">
      <c r="A1279" s="40"/>
      <c r="B1279" s="21"/>
      <c r="C1279" s="21"/>
    </row>
    <row r="1280" spans="1:3" x14ac:dyDescent="0.2">
      <c r="A1280" s="40"/>
      <c r="B1280" s="21"/>
      <c r="C1280" s="21"/>
    </row>
    <row r="1281" spans="1:3" x14ac:dyDescent="0.2">
      <c r="A1281" s="40"/>
      <c r="B1281" s="21"/>
      <c r="C1281" s="21"/>
    </row>
    <row r="1282" spans="1:3" x14ac:dyDescent="0.2">
      <c r="A1282" s="40"/>
      <c r="B1282" s="21"/>
      <c r="C1282" s="21"/>
    </row>
    <row r="1283" spans="1:3" x14ac:dyDescent="0.2">
      <c r="A1283" s="40"/>
      <c r="B1283" s="21"/>
      <c r="C1283" s="21"/>
    </row>
    <row r="1284" spans="1:3" x14ac:dyDescent="0.2">
      <c r="A1284" s="40"/>
      <c r="B1284" s="21"/>
      <c r="C1284" s="21"/>
    </row>
    <row r="1285" spans="1:3" x14ac:dyDescent="0.2">
      <c r="A1285" s="40"/>
      <c r="B1285" s="21"/>
      <c r="C1285" s="21"/>
    </row>
    <row r="1286" spans="1:3" x14ac:dyDescent="0.2">
      <c r="A1286" s="40"/>
      <c r="B1286" s="21"/>
      <c r="C1286" s="21"/>
    </row>
    <row r="1287" spans="1:3" x14ac:dyDescent="0.2">
      <c r="A1287" s="40"/>
      <c r="B1287" s="21"/>
      <c r="C1287" s="21"/>
    </row>
    <row r="1288" spans="1:3" x14ac:dyDescent="0.2">
      <c r="A1288" s="40"/>
      <c r="B1288" s="21"/>
      <c r="C1288" s="21"/>
    </row>
    <row r="1289" spans="1:3" x14ac:dyDescent="0.2">
      <c r="A1289" s="40"/>
      <c r="B1289" s="21"/>
      <c r="C1289" s="21"/>
    </row>
    <row r="1290" spans="1:3" x14ac:dyDescent="0.2">
      <c r="A1290" s="40"/>
      <c r="B1290" s="21"/>
      <c r="C1290" s="21"/>
    </row>
    <row r="1291" spans="1:3" x14ac:dyDescent="0.2">
      <c r="A1291" s="40"/>
      <c r="B1291" s="21"/>
      <c r="C1291" s="21"/>
    </row>
    <row r="1292" spans="1:3" x14ac:dyDescent="0.2">
      <c r="A1292" s="40"/>
      <c r="B1292" s="21"/>
      <c r="C1292" s="21"/>
    </row>
    <row r="1293" spans="1:3" x14ac:dyDescent="0.2">
      <c r="A1293" s="40"/>
      <c r="B1293" s="21"/>
      <c r="C1293" s="21"/>
    </row>
    <row r="1294" spans="1:3" x14ac:dyDescent="0.2">
      <c r="A1294" s="40"/>
      <c r="B1294" s="21"/>
      <c r="C1294" s="21"/>
    </row>
    <row r="1295" spans="1:3" x14ac:dyDescent="0.2">
      <c r="A1295" s="40"/>
      <c r="B1295" s="21"/>
      <c r="C1295" s="21"/>
    </row>
    <row r="1296" spans="1:3" x14ac:dyDescent="0.2">
      <c r="A1296" s="40"/>
      <c r="B1296" s="21"/>
      <c r="C1296" s="21"/>
    </row>
    <row r="1297" spans="1:3" x14ac:dyDescent="0.2">
      <c r="A1297" s="40"/>
      <c r="B1297" s="21"/>
      <c r="C1297" s="21"/>
    </row>
    <row r="1298" spans="1:3" x14ac:dyDescent="0.2">
      <c r="A1298" s="40"/>
      <c r="B1298" s="21"/>
      <c r="C1298" s="21"/>
    </row>
    <row r="1299" spans="1:3" x14ac:dyDescent="0.2">
      <c r="A1299" s="40"/>
      <c r="B1299" s="21"/>
      <c r="C1299" s="21"/>
    </row>
    <row r="1300" spans="1:3" x14ac:dyDescent="0.2">
      <c r="A1300" s="40"/>
      <c r="B1300" s="21"/>
      <c r="C1300" s="21"/>
    </row>
    <row r="1301" spans="1:3" x14ac:dyDescent="0.2">
      <c r="A1301" s="40"/>
      <c r="B1301" s="21"/>
      <c r="C1301" s="21"/>
    </row>
    <row r="1302" spans="1:3" x14ac:dyDescent="0.2">
      <c r="A1302" s="40"/>
      <c r="B1302" s="21"/>
      <c r="C1302" s="21"/>
    </row>
    <row r="1303" spans="1:3" x14ac:dyDescent="0.2">
      <c r="A1303" s="40"/>
      <c r="B1303" s="21"/>
      <c r="C1303" s="21"/>
    </row>
    <row r="1304" spans="1:3" x14ac:dyDescent="0.2">
      <c r="A1304" s="40"/>
      <c r="B1304" s="21"/>
      <c r="C1304" s="21"/>
    </row>
    <row r="1305" spans="1:3" x14ac:dyDescent="0.2">
      <c r="A1305" s="40"/>
      <c r="B1305" s="21"/>
      <c r="C1305" s="21"/>
    </row>
    <row r="1306" spans="1:3" x14ac:dyDescent="0.2">
      <c r="A1306" s="40"/>
      <c r="B1306" s="21"/>
      <c r="C1306" s="21"/>
    </row>
    <row r="1307" spans="1:3" x14ac:dyDescent="0.2">
      <c r="A1307" s="40"/>
      <c r="B1307" s="21"/>
      <c r="C1307" s="21"/>
    </row>
    <row r="1308" spans="1:3" x14ac:dyDescent="0.2">
      <c r="A1308" s="40"/>
      <c r="B1308" s="21"/>
      <c r="C1308" s="21"/>
    </row>
    <row r="1309" spans="1:3" x14ac:dyDescent="0.2">
      <c r="A1309" s="40"/>
      <c r="B1309" s="21"/>
      <c r="C1309" s="21"/>
    </row>
    <row r="1310" spans="1:3" x14ac:dyDescent="0.2">
      <c r="A1310" s="40"/>
      <c r="B1310" s="21"/>
      <c r="C1310" s="21"/>
    </row>
    <row r="1311" spans="1:3" x14ac:dyDescent="0.2">
      <c r="A1311" s="40"/>
      <c r="B1311" s="21"/>
      <c r="C1311" s="21"/>
    </row>
    <row r="1312" spans="1:3" x14ac:dyDescent="0.2">
      <c r="A1312" s="40"/>
      <c r="B1312" s="21"/>
      <c r="C1312" s="21"/>
    </row>
    <row r="1313" spans="1:3" x14ac:dyDescent="0.2">
      <c r="A1313" s="40"/>
      <c r="B1313" s="21"/>
      <c r="C1313" s="21"/>
    </row>
    <row r="1314" spans="1:3" x14ac:dyDescent="0.2">
      <c r="A1314" s="40"/>
      <c r="B1314" s="21"/>
      <c r="C1314" s="21"/>
    </row>
    <row r="1315" spans="1:3" x14ac:dyDescent="0.2">
      <c r="A1315" s="40"/>
      <c r="B1315" s="21"/>
      <c r="C1315" s="21"/>
    </row>
    <row r="1316" spans="1:3" x14ac:dyDescent="0.2">
      <c r="A1316" s="40"/>
      <c r="B1316" s="21"/>
      <c r="C1316" s="21"/>
    </row>
    <row r="1317" spans="1:3" x14ac:dyDescent="0.2">
      <c r="A1317" s="40"/>
      <c r="B1317" s="21"/>
      <c r="C1317" s="21"/>
    </row>
    <row r="1318" spans="1:3" x14ac:dyDescent="0.2">
      <c r="A1318" s="40"/>
      <c r="B1318" s="21"/>
      <c r="C1318" s="21"/>
    </row>
    <row r="1319" spans="1:3" x14ac:dyDescent="0.2">
      <c r="A1319" s="40"/>
      <c r="B1319" s="21"/>
      <c r="C1319" s="21"/>
    </row>
    <row r="1320" spans="1:3" x14ac:dyDescent="0.2">
      <c r="A1320" s="40"/>
      <c r="B1320" s="21"/>
      <c r="C1320" s="21"/>
    </row>
    <row r="1321" spans="1:3" x14ac:dyDescent="0.2">
      <c r="A1321" s="40"/>
      <c r="B1321" s="21"/>
      <c r="C1321" s="21"/>
    </row>
    <row r="1322" spans="1:3" x14ac:dyDescent="0.2">
      <c r="A1322" s="40"/>
      <c r="B1322" s="21"/>
      <c r="C1322" s="21"/>
    </row>
    <row r="1323" spans="1:3" x14ac:dyDescent="0.2">
      <c r="A1323" s="40"/>
      <c r="B1323" s="21"/>
      <c r="C1323" s="21"/>
    </row>
    <row r="1324" spans="1:3" x14ac:dyDescent="0.2">
      <c r="A1324" s="40"/>
      <c r="B1324" s="21"/>
      <c r="C1324" s="21"/>
    </row>
    <row r="1325" spans="1:3" x14ac:dyDescent="0.2">
      <c r="A1325" s="40"/>
      <c r="B1325" s="21"/>
      <c r="C1325" s="21"/>
    </row>
    <row r="1326" spans="1:3" x14ac:dyDescent="0.2">
      <c r="A1326" s="40"/>
      <c r="B1326" s="21"/>
      <c r="C1326" s="21"/>
    </row>
    <row r="1327" spans="1:3" x14ac:dyDescent="0.2">
      <c r="A1327" s="40"/>
      <c r="B1327" s="21"/>
      <c r="C1327" s="21"/>
    </row>
    <row r="1328" spans="1:3" x14ac:dyDescent="0.2">
      <c r="A1328" s="40"/>
      <c r="B1328" s="21"/>
      <c r="C1328" s="21"/>
    </row>
    <row r="1329" spans="1:3" x14ac:dyDescent="0.2">
      <c r="A1329" s="40"/>
      <c r="B1329" s="21"/>
      <c r="C1329" s="21"/>
    </row>
    <row r="1330" spans="1:3" x14ac:dyDescent="0.2">
      <c r="A1330" s="40"/>
      <c r="B1330" s="21"/>
      <c r="C1330" s="21"/>
    </row>
    <row r="1331" spans="1:3" x14ac:dyDescent="0.2">
      <c r="A1331" s="40"/>
      <c r="B1331" s="21"/>
      <c r="C1331" s="21"/>
    </row>
    <row r="1332" spans="1:3" x14ac:dyDescent="0.2">
      <c r="A1332" s="40"/>
      <c r="B1332" s="21"/>
      <c r="C1332" s="21"/>
    </row>
    <row r="1333" spans="1:3" x14ac:dyDescent="0.2">
      <c r="A1333" s="40"/>
      <c r="B1333" s="21"/>
      <c r="C1333" s="21"/>
    </row>
    <row r="1334" spans="1:3" x14ac:dyDescent="0.2">
      <c r="A1334" s="40"/>
      <c r="B1334" s="21"/>
      <c r="C1334" s="21"/>
    </row>
    <row r="1335" spans="1:3" x14ac:dyDescent="0.2">
      <c r="A1335" s="40"/>
      <c r="B1335" s="21"/>
      <c r="C1335" s="21"/>
    </row>
    <row r="1336" spans="1:3" x14ac:dyDescent="0.2">
      <c r="A1336" s="40"/>
      <c r="B1336" s="21"/>
      <c r="C1336" s="21"/>
    </row>
    <row r="1337" spans="1:3" x14ac:dyDescent="0.2">
      <c r="A1337" s="40"/>
      <c r="B1337" s="21"/>
      <c r="C1337" s="21"/>
    </row>
    <row r="1338" spans="1:3" x14ac:dyDescent="0.2">
      <c r="A1338" s="40"/>
      <c r="B1338" s="21"/>
      <c r="C1338" s="21"/>
    </row>
    <row r="1339" spans="1:3" x14ac:dyDescent="0.2">
      <c r="A1339" s="40"/>
      <c r="B1339" s="21"/>
      <c r="C1339" s="21"/>
    </row>
    <row r="1340" spans="1:3" x14ac:dyDescent="0.2">
      <c r="A1340" s="40"/>
      <c r="B1340" s="21"/>
      <c r="C1340" s="21"/>
    </row>
    <row r="1341" spans="1:3" x14ac:dyDescent="0.2">
      <c r="A1341" s="40"/>
      <c r="B1341" s="21"/>
      <c r="C1341" s="21"/>
    </row>
    <row r="1342" spans="1:3" x14ac:dyDescent="0.2">
      <c r="A1342" s="40"/>
      <c r="B1342" s="21"/>
      <c r="C1342" s="21"/>
    </row>
    <row r="1343" spans="1:3" x14ac:dyDescent="0.2">
      <c r="A1343" s="40"/>
      <c r="B1343" s="21"/>
      <c r="C1343" s="21"/>
    </row>
    <row r="1344" spans="1:3" x14ac:dyDescent="0.2">
      <c r="A1344" s="40"/>
      <c r="B1344" s="21"/>
      <c r="C1344" s="21"/>
    </row>
    <row r="1345" spans="1:3" x14ac:dyDescent="0.2">
      <c r="A1345" s="40"/>
      <c r="B1345" s="21"/>
      <c r="C1345" s="21"/>
    </row>
    <row r="1346" spans="1:3" x14ac:dyDescent="0.2">
      <c r="A1346" s="40"/>
      <c r="B1346" s="21"/>
      <c r="C1346" s="21"/>
    </row>
    <row r="1347" spans="1:3" x14ac:dyDescent="0.2">
      <c r="A1347" s="40"/>
      <c r="B1347" s="21"/>
      <c r="C1347" s="21"/>
    </row>
    <row r="1348" spans="1:3" x14ac:dyDescent="0.2">
      <c r="A1348" s="40"/>
      <c r="B1348" s="21"/>
      <c r="C1348" s="21"/>
    </row>
    <row r="1349" spans="1:3" x14ac:dyDescent="0.2">
      <c r="A1349" s="40"/>
      <c r="B1349" s="21"/>
      <c r="C1349" s="21"/>
    </row>
    <row r="1350" spans="1:3" x14ac:dyDescent="0.2">
      <c r="A1350" s="40"/>
      <c r="B1350" s="21"/>
      <c r="C1350" s="21"/>
    </row>
    <row r="1351" spans="1:3" x14ac:dyDescent="0.2">
      <c r="A1351" s="40"/>
      <c r="B1351" s="21"/>
      <c r="C1351" s="21"/>
    </row>
    <row r="1352" spans="1:3" x14ac:dyDescent="0.2">
      <c r="A1352" s="40"/>
      <c r="B1352" s="21"/>
      <c r="C1352" s="21"/>
    </row>
    <row r="1353" spans="1:3" x14ac:dyDescent="0.2">
      <c r="A1353" s="40"/>
      <c r="B1353" s="21"/>
      <c r="C1353" s="21"/>
    </row>
    <row r="1354" spans="1:3" x14ac:dyDescent="0.2">
      <c r="A1354" s="40"/>
      <c r="B1354" s="21"/>
      <c r="C1354" s="21"/>
    </row>
    <row r="1355" spans="1:3" x14ac:dyDescent="0.2">
      <c r="A1355" s="40"/>
      <c r="B1355" s="21"/>
      <c r="C1355" s="21"/>
    </row>
    <row r="1356" spans="1:3" x14ac:dyDescent="0.2">
      <c r="A1356" s="40"/>
      <c r="B1356" s="21"/>
      <c r="C1356" s="21"/>
    </row>
    <row r="1357" spans="1:3" x14ac:dyDescent="0.2">
      <c r="A1357" s="40"/>
      <c r="B1357" s="21"/>
      <c r="C1357" s="21"/>
    </row>
    <row r="1358" spans="1:3" x14ac:dyDescent="0.2">
      <c r="A1358" s="40"/>
      <c r="B1358" s="21"/>
      <c r="C1358" s="21"/>
    </row>
    <row r="1359" spans="1:3" x14ac:dyDescent="0.2">
      <c r="A1359" s="40"/>
      <c r="B1359" s="21"/>
      <c r="C1359" s="21"/>
    </row>
    <row r="1360" spans="1:3" x14ac:dyDescent="0.2">
      <c r="A1360" s="40"/>
      <c r="B1360" s="21"/>
      <c r="C1360" s="21"/>
    </row>
    <row r="1361" spans="1:3" x14ac:dyDescent="0.2">
      <c r="A1361" s="40"/>
      <c r="B1361" s="21"/>
      <c r="C1361" s="21"/>
    </row>
    <row r="1362" spans="1:3" x14ac:dyDescent="0.2">
      <c r="A1362" s="40"/>
      <c r="B1362" s="21"/>
      <c r="C1362" s="21"/>
    </row>
    <row r="1363" spans="1:3" x14ac:dyDescent="0.2">
      <c r="A1363" s="40"/>
      <c r="B1363" s="21"/>
      <c r="C1363" s="21"/>
    </row>
    <row r="1364" spans="1:3" x14ac:dyDescent="0.2">
      <c r="A1364" s="40"/>
      <c r="B1364" s="21"/>
      <c r="C1364" s="21"/>
    </row>
    <row r="1365" spans="1:3" x14ac:dyDescent="0.2">
      <c r="A1365" s="40"/>
      <c r="B1365" s="21"/>
      <c r="C1365" s="21"/>
    </row>
    <row r="1366" spans="1:3" x14ac:dyDescent="0.2">
      <c r="A1366" s="40"/>
      <c r="B1366" s="21"/>
      <c r="C1366" s="21"/>
    </row>
    <row r="1367" spans="1:3" x14ac:dyDescent="0.2">
      <c r="A1367" s="40"/>
      <c r="B1367" s="21"/>
      <c r="C1367" s="21"/>
    </row>
    <row r="1368" spans="1:3" x14ac:dyDescent="0.2">
      <c r="A1368" s="40"/>
      <c r="B1368" s="21"/>
      <c r="C1368" s="21"/>
    </row>
    <row r="1369" spans="1:3" x14ac:dyDescent="0.2">
      <c r="A1369" s="40"/>
      <c r="B1369" s="21"/>
      <c r="C1369" s="21"/>
    </row>
    <row r="1370" spans="1:3" x14ac:dyDescent="0.2">
      <c r="A1370" s="40"/>
      <c r="B1370" s="21"/>
      <c r="C1370" s="21"/>
    </row>
    <row r="1371" spans="1:3" x14ac:dyDescent="0.2">
      <c r="A1371" s="40"/>
      <c r="B1371" s="21"/>
      <c r="C1371" s="21"/>
    </row>
    <row r="1372" spans="1:3" x14ac:dyDescent="0.2">
      <c r="A1372" s="40"/>
      <c r="B1372" s="21"/>
      <c r="C1372" s="21"/>
    </row>
    <row r="1373" spans="1:3" x14ac:dyDescent="0.2">
      <c r="A1373" s="40"/>
      <c r="B1373" s="21"/>
      <c r="C1373" s="21"/>
    </row>
    <row r="1374" spans="1:3" x14ac:dyDescent="0.2">
      <c r="A1374" s="40"/>
      <c r="B1374" s="21"/>
      <c r="C1374" s="21"/>
    </row>
    <row r="1375" spans="1:3" x14ac:dyDescent="0.2">
      <c r="A1375" s="40"/>
      <c r="B1375" s="21"/>
      <c r="C1375" s="21"/>
    </row>
    <row r="1376" spans="1:3" x14ac:dyDescent="0.2">
      <c r="A1376" s="40"/>
      <c r="B1376" s="21"/>
      <c r="C1376" s="21"/>
    </row>
    <row r="1377" spans="1:3" x14ac:dyDescent="0.2">
      <c r="A1377" s="40"/>
      <c r="B1377" s="21"/>
      <c r="C1377" s="21"/>
    </row>
    <row r="1378" spans="1:3" x14ac:dyDescent="0.2">
      <c r="A1378" s="40"/>
      <c r="B1378" s="21"/>
      <c r="C1378" s="21"/>
    </row>
    <row r="1379" spans="1:3" x14ac:dyDescent="0.2">
      <c r="A1379" s="40"/>
      <c r="B1379" s="21"/>
      <c r="C1379" s="21"/>
    </row>
    <row r="1380" spans="1:3" x14ac:dyDescent="0.2">
      <c r="A1380" s="40"/>
      <c r="B1380" s="21"/>
      <c r="C1380" s="21"/>
    </row>
    <row r="1381" spans="1:3" x14ac:dyDescent="0.2">
      <c r="A1381" s="40"/>
      <c r="B1381" s="21"/>
      <c r="C1381" s="21"/>
    </row>
    <row r="1382" spans="1:3" x14ac:dyDescent="0.2">
      <c r="A1382" s="40"/>
      <c r="B1382" s="21"/>
      <c r="C1382" s="21"/>
    </row>
    <row r="1383" spans="1:3" x14ac:dyDescent="0.2">
      <c r="A1383" s="40"/>
      <c r="B1383" s="21"/>
      <c r="C1383" s="21"/>
    </row>
    <row r="1384" spans="1:3" x14ac:dyDescent="0.2">
      <c r="A1384" s="40"/>
      <c r="B1384" s="21"/>
      <c r="C1384" s="21"/>
    </row>
    <row r="1385" spans="1:3" x14ac:dyDescent="0.2">
      <c r="A1385" s="40"/>
      <c r="B1385" s="21"/>
      <c r="C1385" s="21"/>
    </row>
    <row r="1386" spans="1:3" x14ac:dyDescent="0.2">
      <c r="A1386" s="40"/>
      <c r="B1386" s="21"/>
      <c r="C1386" s="21"/>
    </row>
    <row r="1387" spans="1:3" x14ac:dyDescent="0.2">
      <c r="A1387" s="40"/>
      <c r="B1387" s="21"/>
      <c r="C1387" s="21"/>
    </row>
    <row r="1388" spans="1:3" x14ac:dyDescent="0.2">
      <c r="A1388" s="40"/>
      <c r="B1388" s="21"/>
      <c r="C1388" s="21"/>
    </row>
    <row r="1389" spans="1:3" x14ac:dyDescent="0.2">
      <c r="A1389" s="40"/>
      <c r="B1389" s="21"/>
      <c r="C1389" s="21"/>
    </row>
    <row r="1390" spans="1:3" x14ac:dyDescent="0.2">
      <c r="A1390" s="40"/>
      <c r="B1390" s="21"/>
      <c r="C1390" s="21"/>
    </row>
    <row r="1391" spans="1:3" x14ac:dyDescent="0.2">
      <c r="A1391" s="40"/>
      <c r="B1391" s="21"/>
      <c r="C1391" s="21"/>
    </row>
    <row r="1392" spans="1:3" x14ac:dyDescent="0.2">
      <c r="A1392" s="40"/>
      <c r="B1392" s="21"/>
      <c r="C1392" s="21"/>
    </row>
    <row r="1393" spans="1:3" x14ac:dyDescent="0.2">
      <c r="A1393" s="40"/>
      <c r="B1393" s="21"/>
      <c r="C1393" s="21"/>
    </row>
    <row r="1394" spans="1:3" x14ac:dyDescent="0.2">
      <c r="A1394" s="40"/>
      <c r="B1394" s="21"/>
      <c r="C1394" s="21"/>
    </row>
    <row r="1395" spans="1:3" x14ac:dyDescent="0.2">
      <c r="A1395" s="40"/>
      <c r="B1395" s="21"/>
      <c r="C1395" s="21"/>
    </row>
    <row r="1396" spans="1:3" x14ac:dyDescent="0.2">
      <c r="A1396" s="40"/>
      <c r="B1396" s="21"/>
      <c r="C1396" s="21"/>
    </row>
    <row r="1397" spans="1:3" x14ac:dyDescent="0.2">
      <c r="A1397" s="40"/>
      <c r="B1397" s="21"/>
      <c r="C1397" s="21"/>
    </row>
    <row r="1398" spans="1:3" x14ac:dyDescent="0.2">
      <c r="A1398" s="40"/>
      <c r="B1398" s="21"/>
      <c r="C1398" s="21"/>
    </row>
    <row r="1399" spans="1:3" x14ac:dyDescent="0.2">
      <c r="A1399" s="40"/>
      <c r="B1399" s="21"/>
      <c r="C1399" s="21"/>
    </row>
    <row r="1400" spans="1:3" x14ac:dyDescent="0.2">
      <c r="A1400" s="40"/>
      <c r="B1400" s="21"/>
      <c r="C1400" s="21"/>
    </row>
    <row r="1401" spans="1:3" x14ac:dyDescent="0.2">
      <c r="A1401" s="40"/>
      <c r="B1401" s="21"/>
      <c r="C1401" s="21"/>
    </row>
    <row r="1402" spans="1:3" x14ac:dyDescent="0.2">
      <c r="A1402" s="40"/>
      <c r="B1402" s="21"/>
      <c r="C1402" s="21"/>
    </row>
    <row r="1403" spans="1:3" x14ac:dyDescent="0.2">
      <c r="A1403" s="40"/>
      <c r="B1403" s="21"/>
      <c r="C1403" s="21"/>
    </row>
    <row r="1404" spans="1:3" x14ac:dyDescent="0.2">
      <c r="A1404" s="40"/>
      <c r="B1404" s="21"/>
      <c r="C1404" s="21"/>
    </row>
    <row r="1405" spans="1:3" x14ac:dyDescent="0.2">
      <c r="A1405" s="40"/>
      <c r="B1405" s="21"/>
      <c r="C1405" s="21"/>
    </row>
    <row r="1406" spans="1:3" x14ac:dyDescent="0.2">
      <c r="A1406" s="40"/>
      <c r="B1406" s="21"/>
      <c r="C1406" s="21"/>
    </row>
    <row r="1407" spans="1:3" x14ac:dyDescent="0.2">
      <c r="A1407" s="40"/>
      <c r="B1407" s="21"/>
      <c r="C1407" s="21"/>
    </row>
    <row r="1408" spans="1:3" x14ac:dyDescent="0.2">
      <c r="A1408" s="40"/>
      <c r="B1408" s="21"/>
      <c r="C1408" s="21"/>
    </row>
    <row r="1409" spans="1:3" x14ac:dyDescent="0.2">
      <c r="A1409" s="40"/>
      <c r="B1409" s="21"/>
      <c r="C1409" s="21"/>
    </row>
    <row r="1410" spans="1:3" x14ac:dyDescent="0.2">
      <c r="A1410" s="40"/>
      <c r="B1410" s="21"/>
      <c r="C1410" s="21"/>
    </row>
    <row r="1411" spans="1:3" x14ac:dyDescent="0.2">
      <c r="A1411" s="40"/>
      <c r="B1411" s="21"/>
      <c r="C1411" s="21"/>
    </row>
    <row r="1412" spans="1:3" x14ac:dyDescent="0.2">
      <c r="A1412" s="40"/>
      <c r="B1412" s="21"/>
      <c r="C1412" s="21"/>
    </row>
    <row r="1413" spans="1:3" x14ac:dyDescent="0.2">
      <c r="A1413" s="40"/>
      <c r="B1413" s="21"/>
      <c r="C1413" s="21"/>
    </row>
    <row r="1414" spans="1:3" x14ac:dyDescent="0.2">
      <c r="A1414" s="40"/>
      <c r="B1414" s="21"/>
      <c r="C1414" s="21"/>
    </row>
    <row r="1415" spans="1:3" x14ac:dyDescent="0.2">
      <c r="A1415" s="40"/>
      <c r="B1415" s="21"/>
      <c r="C1415" s="21"/>
    </row>
    <row r="1416" spans="1:3" x14ac:dyDescent="0.2">
      <c r="A1416" s="40"/>
      <c r="B1416" s="21"/>
      <c r="C1416" s="21"/>
    </row>
    <row r="1417" spans="1:3" x14ac:dyDescent="0.2">
      <c r="A1417" s="40"/>
      <c r="B1417" s="21"/>
      <c r="C1417" s="21"/>
    </row>
    <row r="1418" spans="1:3" x14ac:dyDescent="0.2">
      <c r="A1418" s="40"/>
      <c r="B1418" s="21"/>
      <c r="C1418" s="21"/>
    </row>
    <row r="1419" spans="1:3" x14ac:dyDescent="0.2">
      <c r="A1419" s="40"/>
      <c r="B1419" s="21"/>
      <c r="C1419" s="21"/>
    </row>
    <row r="1420" spans="1:3" x14ac:dyDescent="0.2">
      <c r="A1420" s="40"/>
      <c r="B1420" s="21"/>
      <c r="C1420" s="21"/>
    </row>
    <row r="1421" spans="1:3" x14ac:dyDescent="0.2">
      <c r="A1421" s="40"/>
      <c r="B1421" s="21"/>
      <c r="C1421" s="21"/>
    </row>
    <row r="1422" spans="1:3" x14ac:dyDescent="0.2">
      <c r="A1422" s="40"/>
      <c r="B1422" s="21"/>
      <c r="C1422" s="21"/>
    </row>
    <row r="1423" spans="1:3" x14ac:dyDescent="0.2">
      <c r="A1423" s="40"/>
      <c r="B1423" s="21"/>
      <c r="C1423" s="21"/>
    </row>
    <row r="1424" spans="1:3" x14ac:dyDescent="0.2">
      <c r="A1424" s="40"/>
      <c r="B1424" s="21"/>
      <c r="C1424" s="21"/>
    </row>
    <row r="1425" spans="1:3" x14ac:dyDescent="0.2">
      <c r="A1425" s="40"/>
      <c r="B1425" s="21"/>
      <c r="C1425" s="21"/>
    </row>
    <row r="1426" spans="1:3" x14ac:dyDescent="0.2">
      <c r="A1426" s="40"/>
      <c r="B1426" s="21"/>
      <c r="C1426" s="21"/>
    </row>
    <row r="1427" spans="1:3" x14ac:dyDescent="0.2">
      <c r="A1427" s="40"/>
      <c r="B1427" s="21"/>
      <c r="C1427" s="21"/>
    </row>
    <row r="1428" spans="1:3" x14ac:dyDescent="0.2">
      <c r="A1428" s="40"/>
      <c r="B1428" s="21"/>
      <c r="C1428" s="21"/>
    </row>
    <row r="1429" spans="1:3" x14ac:dyDescent="0.2">
      <c r="A1429" s="40"/>
      <c r="B1429" s="21"/>
      <c r="C1429" s="21"/>
    </row>
    <row r="1430" spans="1:3" x14ac:dyDescent="0.2">
      <c r="A1430" s="40"/>
      <c r="B1430" s="21"/>
      <c r="C1430" s="21"/>
    </row>
    <row r="1431" spans="1:3" x14ac:dyDescent="0.2">
      <c r="A1431" s="40"/>
      <c r="B1431" s="21"/>
      <c r="C1431" s="21"/>
    </row>
    <row r="1432" spans="1:3" x14ac:dyDescent="0.2">
      <c r="A1432" s="40"/>
      <c r="B1432" s="21"/>
      <c r="C1432" s="21"/>
    </row>
    <row r="1433" spans="1:3" x14ac:dyDescent="0.2">
      <c r="A1433" s="40"/>
      <c r="B1433" s="21"/>
      <c r="C1433" s="21"/>
    </row>
    <row r="1434" spans="1:3" x14ac:dyDescent="0.2">
      <c r="A1434" s="40"/>
      <c r="B1434" s="21"/>
      <c r="C1434" s="21"/>
    </row>
    <row r="1435" spans="1:3" x14ac:dyDescent="0.2">
      <c r="A1435" s="40"/>
      <c r="B1435" s="21"/>
      <c r="C1435" s="21"/>
    </row>
    <row r="1436" spans="1:3" x14ac:dyDescent="0.2">
      <c r="A1436" s="40"/>
      <c r="B1436" s="21"/>
      <c r="C1436" s="21"/>
    </row>
    <row r="1437" spans="1:3" x14ac:dyDescent="0.2">
      <c r="A1437" s="40"/>
      <c r="B1437" s="21"/>
      <c r="C1437" s="21"/>
    </row>
    <row r="1438" spans="1:3" x14ac:dyDescent="0.2">
      <c r="A1438" s="40"/>
      <c r="B1438" s="21"/>
      <c r="C1438" s="21"/>
    </row>
    <row r="1439" spans="1:3" x14ac:dyDescent="0.2">
      <c r="A1439" s="40"/>
      <c r="B1439" s="21"/>
      <c r="C1439" s="21"/>
    </row>
    <row r="1440" spans="1:3" x14ac:dyDescent="0.2">
      <c r="A1440" s="40"/>
      <c r="B1440" s="21"/>
      <c r="C1440" s="21"/>
    </row>
    <row r="1441" spans="1:3" x14ac:dyDescent="0.2">
      <c r="A1441" s="40"/>
      <c r="B1441" s="21"/>
      <c r="C1441" s="21"/>
    </row>
    <row r="1442" spans="1:3" x14ac:dyDescent="0.2">
      <c r="A1442" s="40"/>
      <c r="B1442" s="21"/>
      <c r="C1442" s="21"/>
    </row>
    <row r="1443" spans="1:3" x14ac:dyDescent="0.2">
      <c r="A1443" s="40"/>
      <c r="B1443" s="21"/>
      <c r="C1443" s="21"/>
    </row>
    <row r="1444" spans="1:3" x14ac:dyDescent="0.2">
      <c r="A1444" s="40"/>
      <c r="B1444" s="21"/>
      <c r="C1444" s="21"/>
    </row>
    <row r="1445" spans="1:3" x14ac:dyDescent="0.2">
      <c r="A1445" s="40"/>
      <c r="B1445" s="21"/>
      <c r="C1445" s="21"/>
    </row>
    <row r="1446" spans="1:3" x14ac:dyDescent="0.2">
      <c r="A1446" s="40"/>
      <c r="B1446" s="21"/>
      <c r="C1446" s="21"/>
    </row>
    <row r="1447" spans="1:3" x14ac:dyDescent="0.2">
      <c r="A1447" s="40"/>
      <c r="B1447" s="21"/>
      <c r="C1447" s="21"/>
    </row>
    <row r="1448" spans="1:3" x14ac:dyDescent="0.2">
      <c r="A1448" s="40"/>
      <c r="B1448" s="21"/>
      <c r="C1448" s="21"/>
    </row>
    <row r="1449" spans="1:3" x14ac:dyDescent="0.2">
      <c r="A1449" s="40"/>
      <c r="B1449" s="21"/>
      <c r="C1449" s="21"/>
    </row>
    <row r="1450" spans="1:3" x14ac:dyDescent="0.2">
      <c r="A1450" s="40"/>
      <c r="B1450" s="21"/>
      <c r="C1450" s="21"/>
    </row>
    <row r="1451" spans="1:3" x14ac:dyDescent="0.2">
      <c r="A1451" s="40"/>
      <c r="B1451" s="21"/>
      <c r="C1451" s="21"/>
    </row>
    <row r="1452" spans="1:3" x14ac:dyDescent="0.2">
      <c r="A1452" s="40"/>
      <c r="B1452" s="21"/>
      <c r="C1452" s="21"/>
    </row>
    <row r="1453" spans="1:3" x14ac:dyDescent="0.2">
      <c r="A1453" s="40"/>
      <c r="B1453" s="21"/>
      <c r="C1453" s="21"/>
    </row>
    <row r="1454" spans="1:3" x14ac:dyDescent="0.2">
      <c r="A1454" s="40"/>
      <c r="B1454" s="21"/>
      <c r="C1454" s="21"/>
    </row>
    <row r="1455" spans="1:3" x14ac:dyDescent="0.2">
      <c r="A1455" s="40"/>
      <c r="B1455" s="21"/>
      <c r="C1455" s="21"/>
    </row>
    <row r="1456" spans="1:3" x14ac:dyDescent="0.2">
      <c r="A1456" s="40"/>
      <c r="B1456" s="21"/>
      <c r="C1456" s="21"/>
    </row>
    <row r="1457" spans="1:3" x14ac:dyDescent="0.2">
      <c r="A1457" s="40"/>
      <c r="B1457" s="21"/>
      <c r="C1457" s="21"/>
    </row>
    <row r="1458" spans="1:3" x14ac:dyDescent="0.2">
      <c r="A1458" s="40"/>
      <c r="B1458" s="21"/>
      <c r="C1458" s="21"/>
    </row>
    <row r="1459" spans="1:3" x14ac:dyDescent="0.2">
      <c r="A1459" s="40"/>
      <c r="B1459" s="21"/>
      <c r="C1459" s="21"/>
    </row>
    <row r="1460" spans="1:3" x14ac:dyDescent="0.2">
      <c r="A1460" s="40"/>
      <c r="B1460" s="21"/>
      <c r="C1460" s="21"/>
    </row>
    <row r="1461" spans="1:3" x14ac:dyDescent="0.2">
      <c r="A1461" s="40"/>
      <c r="B1461" s="21"/>
      <c r="C1461" s="21"/>
    </row>
    <row r="1462" spans="1:3" x14ac:dyDescent="0.2">
      <c r="A1462" s="40"/>
      <c r="B1462" s="21"/>
      <c r="C1462" s="21"/>
    </row>
    <row r="1463" spans="1:3" x14ac:dyDescent="0.2">
      <c r="A1463" s="40"/>
      <c r="B1463" s="21"/>
      <c r="C1463" s="21"/>
    </row>
    <row r="1464" spans="1:3" x14ac:dyDescent="0.2">
      <c r="A1464" s="40"/>
      <c r="B1464" s="21"/>
      <c r="C1464" s="21"/>
    </row>
    <row r="1465" spans="1:3" x14ac:dyDescent="0.2">
      <c r="A1465" s="40"/>
      <c r="B1465" s="21"/>
      <c r="C1465" s="21"/>
    </row>
    <row r="1466" spans="1:3" x14ac:dyDescent="0.2">
      <c r="A1466" s="40"/>
      <c r="B1466" s="21"/>
      <c r="C1466" s="21"/>
    </row>
    <row r="1467" spans="1:3" x14ac:dyDescent="0.2">
      <c r="A1467" s="40"/>
      <c r="B1467" s="21"/>
      <c r="C1467" s="21"/>
    </row>
    <row r="1468" spans="1:3" x14ac:dyDescent="0.2">
      <c r="A1468" s="40"/>
      <c r="B1468" s="21"/>
      <c r="C1468" s="21"/>
    </row>
    <row r="1469" spans="1:3" x14ac:dyDescent="0.2">
      <c r="A1469" s="40"/>
      <c r="B1469" s="21"/>
      <c r="C1469" s="21"/>
    </row>
    <row r="1470" spans="1:3" x14ac:dyDescent="0.2">
      <c r="A1470" s="40"/>
      <c r="B1470" s="21"/>
      <c r="C1470" s="21"/>
    </row>
    <row r="1471" spans="1:3" x14ac:dyDescent="0.2">
      <c r="A1471" s="40"/>
      <c r="B1471" s="21"/>
      <c r="C1471" s="21"/>
    </row>
    <row r="1472" spans="1:3" x14ac:dyDescent="0.2">
      <c r="A1472" s="40"/>
      <c r="B1472" s="21"/>
      <c r="C1472" s="21"/>
    </row>
    <row r="1473" spans="1:3" x14ac:dyDescent="0.2">
      <c r="A1473" s="40"/>
      <c r="B1473" s="21"/>
      <c r="C1473" s="21"/>
    </row>
    <row r="1474" spans="1:3" x14ac:dyDescent="0.2">
      <c r="A1474" s="40"/>
      <c r="B1474" s="21"/>
      <c r="C1474" s="21"/>
    </row>
    <row r="1475" spans="1:3" x14ac:dyDescent="0.2">
      <c r="A1475" s="40"/>
      <c r="B1475" s="21"/>
      <c r="C1475" s="21"/>
    </row>
    <row r="1476" spans="1:3" x14ac:dyDescent="0.2">
      <c r="A1476" s="40"/>
      <c r="B1476" s="21"/>
      <c r="C1476" s="21"/>
    </row>
    <row r="1477" spans="1:3" x14ac:dyDescent="0.2">
      <c r="A1477" s="40"/>
      <c r="B1477" s="21"/>
      <c r="C1477" s="21"/>
    </row>
    <row r="1478" spans="1:3" x14ac:dyDescent="0.2">
      <c r="A1478" s="40"/>
      <c r="B1478" s="21"/>
      <c r="C1478" s="21"/>
    </row>
    <row r="1479" spans="1:3" x14ac:dyDescent="0.2">
      <c r="A1479" s="40"/>
      <c r="B1479" s="21"/>
      <c r="C1479" s="21"/>
    </row>
    <row r="1480" spans="1:3" x14ac:dyDescent="0.2">
      <c r="A1480" s="40"/>
      <c r="B1480" s="21"/>
      <c r="C1480" s="21"/>
    </row>
    <row r="1481" spans="1:3" x14ac:dyDescent="0.2">
      <c r="A1481" s="40"/>
      <c r="B1481" s="21"/>
      <c r="C1481" s="21"/>
    </row>
    <row r="1482" spans="1:3" x14ac:dyDescent="0.2">
      <c r="A1482" s="40"/>
      <c r="B1482" s="21"/>
      <c r="C1482" s="21"/>
    </row>
    <row r="1483" spans="1:3" x14ac:dyDescent="0.2">
      <c r="A1483" s="40"/>
      <c r="B1483" s="21"/>
      <c r="C1483" s="21"/>
    </row>
    <row r="1484" spans="1:3" x14ac:dyDescent="0.2">
      <c r="A1484" s="40"/>
      <c r="B1484" s="21"/>
      <c r="C1484" s="21"/>
    </row>
    <row r="1485" spans="1:3" x14ac:dyDescent="0.2">
      <c r="A1485" s="40"/>
      <c r="B1485" s="21"/>
      <c r="C1485" s="21"/>
    </row>
    <row r="1486" spans="1:3" x14ac:dyDescent="0.2">
      <c r="A1486" s="40"/>
      <c r="B1486" s="21"/>
      <c r="C1486" s="21"/>
    </row>
    <row r="1487" spans="1:3" x14ac:dyDescent="0.2">
      <c r="A1487" s="40"/>
      <c r="B1487" s="21"/>
      <c r="C1487" s="21"/>
    </row>
    <row r="1488" spans="1:3" x14ac:dyDescent="0.2">
      <c r="A1488" s="40"/>
      <c r="B1488" s="21"/>
      <c r="C1488" s="21"/>
    </row>
    <row r="1489" spans="1:3" x14ac:dyDescent="0.2">
      <c r="A1489" s="40"/>
      <c r="B1489" s="21"/>
      <c r="C1489" s="21"/>
    </row>
    <row r="1490" spans="1:3" x14ac:dyDescent="0.2">
      <c r="A1490" s="40"/>
      <c r="B1490" s="21"/>
      <c r="C1490" s="21"/>
    </row>
    <row r="1491" spans="1:3" x14ac:dyDescent="0.2">
      <c r="A1491" s="40"/>
      <c r="B1491" s="21"/>
      <c r="C1491" s="21"/>
    </row>
    <row r="1492" spans="1:3" x14ac:dyDescent="0.2">
      <c r="A1492" s="40"/>
      <c r="B1492" s="21"/>
      <c r="C1492" s="21"/>
    </row>
    <row r="1493" spans="1:3" x14ac:dyDescent="0.2">
      <c r="A1493" s="40"/>
      <c r="B1493" s="21"/>
      <c r="C1493" s="21"/>
    </row>
    <row r="1494" spans="1:3" x14ac:dyDescent="0.2">
      <c r="A1494" s="40"/>
      <c r="B1494" s="21"/>
      <c r="C1494" s="21"/>
    </row>
    <row r="1495" spans="1:3" x14ac:dyDescent="0.2">
      <c r="A1495" s="40"/>
      <c r="B1495" s="21"/>
      <c r="C1495" s="21"/>
    </row>
    <row r="1496" spans="1:3" x14ac:dyDescent="0.2">
      <c r="A1496" s="40"/>
      <c r="B1496" s="21"/>
      <c r="C1496" s="21"/>
    </row>
    <row r="1497" spans="1:3" x14ac:dyDescent="0.2">
      <c r="A1497" s="40"/>
      <c r="B1497" s="21"/>
      <c r="C1497" s="21"/>
    </row>
    <row r="1498" spans="1:3" x14ac:dyDescent="0.2">
      <c r="A1498" s="40"/>
      <c r="B1498" s="21"/>
      <c r="C1498" s="21"/>
    </row>
    <row r="1499" spans="1:3" x14ac:dyDescent="0.2">
      <c r="A1499" s="40"/>
      <c r="B1499" s="21"/>
      <c r="C1499" s="21"/>
    </row>
    <row r="1500" spans="1:3" x14ac:dyDescent="0.2">
      <c r="A1500" s="40"/>
      <c r="B1500" s="21"/>
      <c r="C1500" s="21"/>
    </row>
    <row r="1501" spans="1:3" x14ac:dyDescent="0.2">
      <c r="A1501" s="40"/>
      <c r="B1501" s="21"/>
      <c r="C1501" s="21"/>
    </row>
    <row r="1502" spans="1:3" x14ac:dyDescent="0.2">
      <c r="A1502" s="40"/>
      <c r="B1502" s="21"/>
      <c r="C1502" s="21"/>
    </row>
    <row r="1503" spans="1:3" x14ac:dyDescent="0.2">
      <c r="A1503" s="40"/>
      <c r="B1503" s="21"/>
      <c r="C1503" s="21"/>
    </row>
    <row r="1504" spans="1:3" x14ac:dyDescent="0.2">
      <c r="A1504" s="40"/>
      <c r="B1504" s="21"/>
      <c r="C1504" s="21"/>
    </row>
    <row r="1505" spans="1:3" x14ac:dyDescent="0.2">
      <c r="A1505" s="40"/>
      <c r="B1505" s="21"/>
      <c r="C1505" s="21"/>
    </row>
    <row r="1506" spans="1:3" x14ac:dyDescent="0.2">
      <c r="A1506" s="40"/>
      <c r="B1506" s="21"/>
      <c r="C1506" s="21"/>
    </row>
    <row r="1507" spans="1:3" x14ac:dyDescent="0.2">
      <c r="A1507" s="40"/>
      <c r="B1507" s="21"/>
      <c r="C1507" s="21"/>
    </row>
    <row r="1508" spans="1:3" x14ac:dyDescent="0.2">
      <c r="A1508" s="40"/>
      <c r="B1508" s="21"/>
      <c r="C1508" s="21"/>
    </row>
    <row r="1509" spans="1:3" x14ac:dyDescent="0.2">
      <c r="A1509" s="40"/>
      <c r="B1509" s="21"/>
      <c r="C1509" s="21"/>
    </row>
    <row r="1510" spans="1:3" x14ac:dyDescent="0.2">
      <c r="A1510" s="40"/>
      <c r="B1510" s="21"/>
      <c r="C1510" s="21"/>
    </row>
    <row r="1511" spans="1:3" x14ac:dyDescent="0.2">
      <c r="A1511" s="40"/>
      <c r="B1511" s="21"/>
      <c r="C1511" s="21"/>
    </row>
    <row r="1512" spans="1:3" x14ac:dyDescent="0.2">
      <c r="A1512" s="40"/>
      <c r="B1512" s="21"/>
      <c r="C1512" s="21"/>
    </row>
    <row r="1513" spans="1:3" x14ac:dyDescent="0.2">
      <c r="A1513" s="40"/>
      <c r="B1513" s="21"/>
      <c r="C1513" s="21"/>
    </row>
    <row r="1514" spans="1:3" x14ac:dyDescent="0.2">
      <c r="A1514" s="40"/>
      <c r="B1514" s="21"/>
      <c r="C1514" s="21"/>
    </row>
    <row r="1515" spans="1:3" x14ac:dyDescent="0.2">
      <c r="A1515" s="40"/>
      <c r="B1515" s="21"/>
      <c r="C1515" s="21"/>
    </row>
    <row r="1516" spans="1:3" x14ac:dyDescent="0.2">
      <c r="A1516" s="40"/>
      <c r="B1516" s="21"/>
      <c r="C1516" s="21"/>
    </row>
    <row r="1517" spans="1:3" x14ac:dyDescent="0.2">
      <c r="A1517" s="40"/>
      <c r="B1517" s="21"/>
      <c r="C1517" s="21"/>
    </row>
    <row r="1518" spans="1:3" x14ac:dyDescent="0.2">
      <c r="A1518" s="40"/>
      <c r="B1518" s="21"/>
      <c r="C1518" s="21"/>
    </row>
    <row r="1519" spans="1:3" x14ac:dyDescent="0.2">
      <c r="A1519" s="40"/>
      <c r="B1519" s="21"/>
      <c r="C1519" s="21"/>
    </row>
    <row r="1520" spans="1:3" x14ac:dyDescent="0.2">
      <c r="A1520" s="40"/>
      <c r="B1520" s="21"/>
      <c r="C1520" s="21"/>
    </row>
    <row r="1521" spans="1:3" x14ac:dyDescent="0.2">
      <c r="A1521" s="40"/>
      <c r="B1521" s="21"/>
      <c r="C1521" s="21"/>
    </row>
    <row r="1522" spans="1:3" x14ac:dyDescent="0.2">
      <c r="A1522" s="40"/>
      <c r="B1522" s="21"/>
      <c r="C1522" s="21"/>
    </row>
    <row r="1523" spans="1:3" x14ac:dyDescent="0.2">
      <c r="A1523" s="40"/>
      <c r="B1523" s="21"/>
      <c r="C1523" s="21"/>
    </row>
    <row r="1524" spans="1:3" x14ac:dyDescent="0.2">
      <c r="A1524" s="40"/>
      <c r="B1524" s="21"/>
      <c r="C1524" s="21"/>
    </row>
    <row r="1525" spans="1:3" x14ac:dyDescent="0.2">
      <c r="A1525" s="40"/>
      <c r="B1525" s="21"/>
      <c r="C1525" s="21"/>
    </row>
    <row r="1526" spans="1:3" x14ac:dyDescent="0.2">
      <c r="A1526" s="40"/>
      <c r="B1526" s="21"/>
      <c r="C1526" s="21"/>
    </row>
    <row r="1527" spans="1:3" x14ac:dyDescent="0.2">
      <c r="A1527" s="40"/>
      <c r="B1527" s="21"/>
      <c r="C1527" s="21"/>
    </row>
    <row r="1528" spans="1:3" x14ac:dyDescent="0.2">
      <c r="A1528" s="40"/>
      <c r="B1528" s="21"/>
      <c r="C1528" s="21"/>
    </row>
    <row r="1529" spans="1:3" x14ac:dyDescent="0.2">
      <c r="A1529" s="40"/>
      <c r="B1529" s="21"/>
      <c r="C1529" s="21"/>
    </row>
    <row r="1530" spans="1:3" x14ac:dyDescent="0.2">
      <c r="A1530" s="40"/>
      <c r="B1530" s="21"/>
      <c r="C1530" s="21"/>
    </row>
    <row r="1531" spans="1:3" x14ac:dyDescent="0.2">
      <c r="A1531" s="40"/>
      <c r="B1531" s="21"/>
      <c r="C1531" s="21"/>
    </row>
    <row r="1532" spans="1:3" x14ac:dyDescent="0.2">
      <c r="A1532" s="40"/>
      <c r="B1532" s="21"/>
      <c r="C1532" s="21"/>
    </row>
    <row r="1533" spans="1:3" x14ac:dyDescent="0.2">
      <c r="A1533" s="40"/>
      <c r="B1533" s="21"/>
      <c r="C1533" s="21"/>
    </row>
    <row r="1534" spans="1:3" x14ac:dyDescent="0.2">
      <c r="A1534" s="40"/>
      <c r="B1534" s="21"/>
      <c r="C1534" s="21"/>
    </row>
    <row r="1535" spans="1:3" x14ac:dyDescent="0.2">
      <c r="A1535" s="40"/>
      <c r="B1535" s="21"/>
      <c r="C1535" s="21"/>
    </row>
    <row r="1536" spans="1:3" x14ac:dyDescent="0.2">
      <c r="A1536" s="40"/>
      <c r="B1536" s="21"/>
      <c r="C1536" s="21"/>
    </row>
    <row r="1537" spans="1:3" x14ac:dyDescent="0.2">
      <c r="A1537" s="40"/>
      <c r="B1537" s="21"/>
      <c r="C1537" s="21"/>
    </row>
    <row r="1538" spans="1:3" x14ac:dyDescent="0.2">
      <c r="A1538" s="40"/>
      <c r="B1538" s="21"/>
      <c r="C1538" s="21"/>
    </row>
    <row r="1539" spans="1:3" x14ac:dyDescent="0.2">
      <c r="A1539" s="40"/>
      <c r="B1539" s="21"/>
      <c r="C1539" s="21"/>
    </row>
    <row r="1540" spans="1:3" x14ac:dyDescent="0.2">
      <c r="A1540" s="40"/>
      <c r="B1540" s="21"/>
      <c r="C1540" s="21"/>
    </row>
    <row r="1541" spans="1:3" x14ac:dyDescent="0.2">
      <c r="A1541" s="40"/>
      <c r="B1541" s="21"/>
      <c r="C1541" s="21"/>
    </row>
    <row r="1542" spans="1:3" x14ac:dyDescent="0.2">
      <c r="A1542" s="40"/>
      <c r="B1542" s="21"/>
      <c r="C1542" s="21"/>
    </row>
    <row r="1543" spans="1:3" x14ac:dyDescent="0.2">
      <c r="A1543" s="40"/>
      <c r="B1543" s="21"/>
      <c r="C1543" s="21"/>
    </row>
    <row r="1544" spans="1:3" x14ac:dyDescent="0.2">
      <c r="A1544" s="40"/>
      <c r="B1544" s="21"/>
      <c r="C1544" s="21"/>
    </row>
    <row r="1545" spans="1:3" x14ac:dyDescent="0.2">
      <c r="A1545" s="40"/>
      <c r="B1545" s="21"/>
      <c r="C1545" s="21"/>
    </row>
    <row r="1546" spans="1:3" x14ac:dyDescent="0.2">
      <c r="A1546" s="40"/>
      <c r="B1546" s="21"/>
      <c r="C1546" s="21"/>
    </row>
    <row r="1547" spans="1:3" x14ac:dyDescent="0.2">
      <c r="A1547" s="40"/>
      <c r="B1547" s="21"/>
      <c r="C1547" s="21"/>
    </row>
    <row r="1548" spans="1:3" x14ac:dyDescent="0.2">
      <c r="A1548" s="40"/>
      <c r="B1548" s="21"/>
      <c r="C1548" s="21"/>
    </row>
    <row r="1549" spans="1:3" x14ac:dyDescent="0.2">
      <c r="A1549" s="40"/>
      <c r="B1549" s="21"/>
      <c r="C1549" s="21"/>
    </row>
    <row r="1550" spans="1:3" x14ac:dyDescent="0.2">
      <c r="A1550" s="40"/>
      <c r="B1550" s="21"/>
      <c r="C1550" s="21"/>
    </row>
    <row r="1551" spans="1:3" x14ac:dyDescent="0.2">
      <c r="A1551" s="40"/>
      <c r="B1551" s="21"/>
      <c r="C1551" s="21"/>
    </row>
    <row r="1552" spans="1:3" x14ac:dyDescent="0.2">
      <c r="A1552" s="40"/>
      <c r="B1552" s="21"/>
      <c r="C1552" s="21"/>
    </row>
    <row r="1553" spans="1:3" x14ac:dyDescent="0.2">
      <c r="A1553" s="40"/>
      <c r="B1553" s="21"/>
      <c r="C1553" s="21"/>
    </row>
    <row r="1554" spans="1:3" x14ac:dyDescent="0.2">
      <c r="A1554" s="40"/>
      <c r="B1554" s="21"/>
      <c r="C1554" s="21"/>
    </row>
    <row r="1555" spans="1:3" x14ac:dyDescent="0.2">
      <c r="A1555" s="40"/>
      <c r="B1555" s="21"/>
      <c r="C1555" s="21"/>
    </row>
    <row r="1556" spans="1:3" x14ac:dyDescent="0.2">
      <c r="A1556" s="40"/>
      <c r="B1556" s="21"/>
      <c r="C1556" s="21"/>
    </row>
    <row r="1557" spans="1:3" x14ac:dyDescent="0.2">
      <c r="A1557" s="40"/>
      <c r="B1557" s="21"/>
      <c r="C1557" s="21"/>
    </row>
    <row r="1558" spans="1:3" x14ac:dyDescent="0.2">
      <c r="A1558" s="40"/>
      <c r="B1558" s="21"/>
      <c r="C1558" s="21"/>
    </row>
    <row r="1559" spans="1:3" x14ac:dyDescent="0.2">
      <c r="A1559" s="40"/>
      <c r="B1559" s="21"/>
      <c r="C1559" s="21"/>
    </row>
    <row r="1560" spans="1:3" x14ac:dyDescent="0.2">
      <c r="A1560" s="40"/>
      <c r="B1560" s="21"/>
      <c r="C1560" s="21"/>
    </row>
    <row r="1561" spans="1:3" x14ac:dyDescent="0.2">
      <c r="A1561" s="40"/>
      <c r="B1561" s="21"/>
      <c r="C1561" s="21"/>
    </row>
    <row r="1562" spans="1:3" x14ac:dyDescent="0.2">
      <c r="A1562" s="40"/>
      <c r="B1562" s="21"/>
      <c r="C1562" s="21"/>
    </row>
    <row r="1563" spans="1:3" x14ac:dyDescent="0.2">
      <c r="A1563" s="40"/>
      <c r="B1563" s="21"/>
      <c r="C1563" s="21"/>
    </row>
    <row r="1564" spans="1:3" x14ac:dyDescent="0.2">
      <c r="A1564" s="40"/>
      <c r="B1564" s="21"/>
      <c r="C1564" s="21"/>
    </row>
    <row r="1565" spans="1:3" x14ac:dyDescent="0.2">
      <c r="A1565" s="40"/>
      <c r="B1565" s="21"/>
      <c r="C1565" s="21"/>
    </row>
    <row r="1566" spans="1:3" x14ac:dyDescent="0.2">
      <c r="A1566" s="40"/>
      <c r="B1566" s="21"/>
      <c r="C1566" s="21"/>
    </row>
    <row r="1567" spans="1:3" x14ac:dyDescent="0.2">
      <c r="A1567" s="40"/>
      <c r="B1567" s="21"/>
      <c r="C1567" s="21"/>
    </row>
    <row r="1568" spans="1:3" x14ac:dyDescent="0.2">
      <c r="A1568" s="40"/>
      <c r="B1568" s="21"/>
      <c r="C1568" s="21"/>
    </row>
    <row r="1569" spans="1:3" x14ac:dyDescent="0.2">
      <c r="A1569" s="40"/>
      <c r="B1569" s="21"/>
      <c r="C1569" s="21"/>
    </row>
    <row r="1570" spans="1:3" x14ac:dyDescent="0.2">
      <c r="A1570" s="40"/>
      <c r="B1570" s="21"/>
      <c r="C1570" s="21"/>
    </row>
    <row r="1571" spans="1:3" x14ac:dyDescent="0.2">
      <c r="A1571" s="40"/>
      <c r="B1571" s="21"/>
      <c r="C1571" s="21"/>
    </row>
    <row r="1572" spans="1:3" x14ac:dyDescent="0.2">
      <c r="A1572" s="40"/>
      <c r="B1572" s="21"/>
      <c r="C1572" s="21"/>
    </row>
    <row r="1573" spans="1:3" x14ac:dyDescent="0.2">
      <c r="A1573" s="40"/>
      <c r="B1573" s="21"/>
      <c r="C1573" s="21"/>
    </row>
    <row r="1574" spans="1:3" x14ac:dyDescent="0.2">
      <c r="A1574" s="40"/>
      <c r="B1574" s="21"/>
      <c r="C1574" s="21"/>
    </row>
    <row r="1575" spans="1:3" x14ac:dyDescent="0.2">
      <c r="A1575" s="40"/>
      <c r="B1575" s="21"/>
      <c r="C1575" s="21"/>
    </row>
    <row r="1576" spans="1:3" x14ac:dyDescent="0.2">
      <c r="A1576" s="40"/>
      <c r="B1576" s="21"/>
      <c r="C1576" s="21"/>
    </row>
    <row r="1577" spans="1:3" x14ac:dyDescent="0.2">
      <c r="A1577" s="40"/>
      <c r="B1577" s="21"/>
      <c r="C1577" s="21"/>
    </row>
    <row r="1578" spans="1:3" x14ac:dyDescent="0.2">
      <c r="A1578" s="40"/>
      <c r="B1578" s="21"/>
      <c r="C1578" s="21"/>
    </row>
    <row r="1579" spans="1:3" x14ac:dyDescent="0.2">
      <c r="A1579" s="40"/>
      <c r="B1579" s="21"/>
      <c r="C1579" s="21"/>
    </row>
    <row r="1580" spans="1:3" x14ac:dyDescent="0.2">
      <c r="A1580" s="40"/>
      <c r="B1580" s="21"/>
      <c r="C1580" s="21"/>
    </row>
    <row r="1581" spans="1:3" x14ac:dyDescent="0.2">
      <c r="A1581" s="40"/>
      <c r="B1581" s="21"/>
      <c r="C1581" s="21"/>
    </row>
    <row r="1582" spans="1:3" x14ac:dyDescent="0.2">
      <c r="A1582" s="40"/>
      <c r="B1582" s="21"/>
      <c r="C1582" s="21"/>
    </row>
    <row r="1583" spans="1:3" x14ac:dyDescent="0.2">
      <c r="A1583" s="40"/>
      <c r="B1583" s="21"/>
      <c r="C1583" s="21"/>
    </row>
    <row r="1584" spans="1:3" x14ac:dyDescent="0.2">
      <c r="A1584" s="40"/>
      <c r="B1584" s="21"/>
      <c r="C1584" s="21"/>
    </row>
    <row r="1585" spans="1:3" x14ac:dyDescent="0.2">
      <c r="A1585" s="40"/>
      <c r="B1585" s="21"/>
      <c r="C1585" s="21"/>
    </row>
    <row r="1586" spans="1:3" x14ac:dyDescent="0.2">
      <c r="A1586" s="40"/>
      <c r="B1586" s="21"/>
      <c r="C1586" s="21"/>
    </row>
    <row r="1587" spans="1:3" x14ac:dyDescent="0.2">
      <c r="A1587" s="40"/>
      <c r="B1587" s="21"/>
      <c r="C1587" s="21"/>
    </row>
    <row r="1588" spans="1:3" x14ac:dyDescent="0.2">
      <c r="A1588" s="40"/>
      <c r="B1588" s="21"/>
      <c r="C1588" s="21"/>
    </row>
    <row r="1589" spans="1:3" x14ac:dyDescent="0.2">
      <c r="A1589" s="40"/>
      <c r="B1589" s="21"/>
      <c r="C1589" s="21"/>
    </row>
    <row r="1590" spans="1:3" x14ac:dyDescent="0.2">
      <c r="A1590" s="40"/>
      <c r="B1590" s="21"/>
      <c r="C1590" s="21"/>
    </row>
    <row r="1591" spans="1:3" x14ac:dyDescent="0.2">
      <c r="A1591" s="40"/>
      <c r="B1591" s="21"/>
      <c r="C1591" s="21"/>
    </row>
    <row r="1592" spans="1:3" x14ac:dyDescent="0.2">
      <c r="A1592" s="40"/>
      <c r="B1592" s="21"/>
      <c r="C1592" s="21"/>
    </row>
    <row r="1593" spans="1:3" x14ac:dyDescent="0.2">
      <c r="A1593" s="40"/>
      <c r="B1593" s="21"/>
      <c r="C1593" s="21"/>
    </row>
    <row r="1594" spans="1:3" x14ac:dyDescent="0.2">
      <c r="A1594" s="40"/>
      <c r="B1594" s="21"/>
      <c r="C1594" s="21"/>
    </row>
    <row r="1595" spans="1:3" x14ac:dyDescent="0.2">
      <c r="A1595" s="40"/>
      <c r="B1595" s="21"/>
      <c r="C1595" s="21"/>
    </row>
    <row r="1596" spans="1:3" x14ac:dyDescent="0.2">
      <c r="A1596" s="40"/>
      <c r="B1596" s="21"/>
      <c r="C1596" s="21"/>
    </row>
    <row r="1597" spans="1:3" x14ac:dyDescent="0.2">
      <c r="A1597" s="40"/>
      <c r="B1597" s="21"/>
      <c r="C1597" s="21"/>
    </row>
    <row r="1598" spans="1:3" x14ac:dyDescent="0.2">
      <c r="A1598" s="40"/>
      <c r="B1598" s="21"/>
      <c r="C1598" s="21"/>
    </row>
    <row r="1599" spans="1:3" x14ac:dyDescent="0.2">
      <c r="A1599" s="40"/>
      <c r="B1599" s="21"/>
      <c r="C1599" s="21"/>
    </row>
    <row r="1600" spans="1:3" x14ac:dyDescent="0.2">
      <c r="A1600" s="40"/>
      <c r="B1600" s="21"/>
      <c r="C1600" s="21"/>
    </row>
    <row r="1601" spans="1:3" x14ac:dyDescent="0.2">
      <c r="A1601" s="40"/>
      <c r="B1601" s="21"/>
      <c r="C1601" s="21"/>
    </row>
    <row r="1602" spans="1:3" x14ac:dyDescent="0.2">
      <c r="A1602" s="40"/>
      <c r="B1602" s="21"/>
      <c r="C1602" s="21"/>
    </row>
    <row r="1603" spans="1:3" x14ac:dyDescent="0.2">
      <c r="A1603" s="40"/>
      <c r="B1603" s="21"/>
      <c r="C1603" s="21"/>
    </row>
    <row r="1604" spans="1:3" x14ac:dyDescent="0.2">
      <c r="A1604" s="40"/>
      <c r="B1604" s="21"/>
      <c r="C1604" s="21"/>
    </row>
    <row r="1605" spans="1:3" x14ac:dyDescent="0.2">
      <c r="A1605" s="40"/>
      <c r="B1605" s="21"/>
      <c r="C1605" s="21"/>
    </row>
    <row r="1606" spans="1:3" x14ac:dyDescent="0.2">
      <c r="A1606" s="40"/>
      <c r="B1606" s="21"/>
      <c r="C1606" s="21"/>
    </row>
    <row r="1607" spans="1:3" x14ac:dyDescent="0.2">
      <c r="A1607" s="40"/>
      <c r="B1607" s="21"/>
      <c r="C1607" s="21"/>
    </row>
    <row r="1608" spans="1:3" x14ac:dyDescent="0.2">
      <c r="A1608" s="40"/>
      <c r="B1608" s="21"/>
      <c r="C1608" s="21"/>
    </row>
    <row r="1609" spans="1:3" x14ac:dyDescent="0.2">
      <c r="A1609" s="40"/>
      <c r="B1609" s="21"/>
      <c r="C1609" s="21"/>
    </row>
    <row r="1610" spans="1:3" x14ac:dyDescent="0.2">
      <c r="A1610" s="40"/>
      <c r="B1610" s="21"/>
      <c r="C1610" s="21"/>
    </row>
    <row r="1611" spans="1:3" x14ac:dyDescent="0.2">
      <c r="A1611" s="40"/>
      <c r="B1611" s="21"/>
      <c r="C1611" s="21"/>
    </row>
    <row r="1612" spans="1:3" x14ac:dyDescent="0.2">
      <c r="A1612" s="40"/>
      <c r="B1612" s="21"/>
      <c r="C1612" s="21"/>
    </row>
    <row r="1613" spans="1:3" x14ac:dyDescent="0.2">
      <c r="A1613" s="40"/>
      <c r="B1613" s="21"/>
      <c r="C1613" s="21"/>
    </row>
    <row r="1614" spans="1:3" x14ac:dyDescent="0.2">
      <c r="A1614" s="40"/>
      <c r="B1614" s="21"/>
      <c r="C1614" s="21"/>
    </row>
    <row r="1615" spans="1:3" x14ac:dyDescent="0.2">
      <c r="A1615" s="40"/>
      <c r="B1615" s="21"/>
      <c r="C1615" s="21"/>
    </row>
    <row r="1616" spans="1:3" x14ac:dyDescent="0.2">
      <c r="A1616" s="40"/>
      <c r="B1616" s="21"/>
      <c r="C1616" s="21"/>
    </row>
    <row r="1617" spans="1:3" x14ac:dyDescent="0.2">
      <c r="A1617" s="40"/>
      <c r="B1617" s="21"/>
      <c r="C1617" s="21"/>
    </row>
    <row r="1618" spans="1:3" x14ac:dyDescent="0.2">
      <c r="A1618" s="40"/>
      <c r="B1618" s="21"/>
      <c r="C1618" s="21"/>
    </row>
    <row r="1619" spans="1:3" x14ac:dyDescent="0.2">
      <c r="A1619" s="40"/>
      <c r="B1619" s="21"/>
      <c r="C1619" s="21"/>
    </row>
    <row r="1620" spans="1:3" x14ac:dyDescent="0.2">
      <c r="A1620" s="40"/>
      <c r="B1620" s="21"/>
      <c r="C1620" s="21"/>
    </row>
    <row r="1621" spans="1:3" x14ac:dyDescent="0.2">
      <c r="A1621" s="40"/>
      <c r="B1621" s="21"/>
      <c r="C1621" s="21"/>
    </row>
    <row r="1622" spans="1:3" x14ac:dyDescent="0.2">
      <c r="A1622" s="40"/>
      <c r="B1622" s="21"/>
      <c r="C1622" s="21"/>
    </row>
    <row r="1623" spans="1:3" x14ac:dyDescent="0.2">
      <c r="A1623" s="40"/>
      <c r="B1623" s="21"/>
      <c r="C1623" s="21"/>
    </row>
    <row r="1624" spans="1:3" x14ac:dyDescent="0.2">
      <c r="A1624" s="40"/>
      <c r="B1624" s="21"/>
      <c r="C1624" s="21"/>
    </row>
    <row r="1625" spans="1:3" x14ac:dyDescent="0.2">
      <c r="A1625" s="40"/>
      <c r="B1625" s="21"/>
      <c r="C1625" s="21"/>
    </row>
    <row r="1626" spans="1:3" x14ac:dyDescent="0.2">
      <c r="A1626" s="40"/>
      <c r="B1626" s="21"/>
      <c r="C1626" s="21"/>
    </row>
    <row r="1627" spans="1:3" x14ac:dyDescent="0.2">
      <c r="A1627" s="40"/>
      <c r="B1627" s="21"/>
      <c r="C1627" s="21"/>
    </row>
    <row r="1628" spans="1:3" x14ac:dyDescent="0.2">
      <c r="A1628" s="40"/>
      <c r="B1628" s="21"/>
      <c r="C1628" s="21"/>
    </row>
    <row r="1629" spans="1:3" x14ac:dyDescent="0.2">
      <c r="A1629" s="40"/>
      <c r="B1629" s="21"/>
      <c r="C1629" s="21"/>
    </row>
    <row r="1630" spans="1:3" x14ac:dyDescent="0.2">
      <c r="A1630" s="40"/>
      <c r="B1630" s="21"/>
      <c r="C1630" s="21"/>
    </row>
    <row r="1631" spans="1:3" x14ac:dyDescent="0.2">
      <c r="A1631" s="40"/>
      <c r="B1631" s="21"/>
      <c r="C1631" s="21"/>
    </row>
    <row r="1632" spans="1:3" x14ac:dyDescent="0.2">
      <c r="A1632" s="40"/>
      <c r="B1632" s="21"/>
      <c r="C1632" s="21"/>
    </row>
    <row r="1633" spans="1:3" x14ac:dyDescent="0.2">
      <c r="A1633" s="40"/>
      <c r="B1633" s="21"/>
      <c r="C1633" s="21"/>
    </row>
    <row r="1634" spans="1:3" x14ac:dyDescent="0.2">
      <c r="A1634" s="40"/>
      <c r="B1634" s="21"/>
      <c r="C1634" s="21"/>
    </row>
    <row r="1635" spans="1:3" x14ac:dyDescent="0.2">
      <c r="A1635" s="40"/>
      <c r="B1635" s="21"/>
      <c r="C1635" s="21"/>
    </row>
    <row r="1636" spans="1:3" x14ac:dyDescent="0.2">
      <c r="A1636" s="40"/>
      <c r="B1636" s="21"/>
      <c r="C1636" s="21"/>
    </row>
    <row r="1637" spans="1:3" x14ac:dyDescent="0.2">
      <c r="A1637" s="40"/>
      <c r="B1637" s="21"/>
      <c r="C1637" s="21"/>
    </row>
    <row r="1638" spans="1:3" x14ac:dyDescent="0.2">
      <c r="A1638" s="40"/>
      <c r="B1638" s="21"/>
      <c r="C1638" s="21"/>
    </row>
    <row r="1639" spans="1:3" x14ac:dyDescent="0.2">
      <c r="A1639" s="40"/>
      <c r="B1639" s="21"/>
      <c r="C1639" s="21"/>
    </row>
    <row r="1640" spans="1:3" x14ac:dyDescent="0.2">
      <c r="A1640" s="40"/>
      <c r="B1640" s="21"/>
      <c r="C1640" s="21"/>
    </row>
    <row r="1641" spans="1:3" x14ac:dyDescent="0.2">
      <c r="A1641" s="40"/>
      <c r="B1641" s="21"/>
      <c r="C1641" s="21"/>
    </row>
    <row r="1642" spans="1:3" x14ac:dyDescent="0.2">
      <c r="A1642" s="40"/>
      <c r="B1642" s="21"/>
      <c r="C1642" s="21"/>
    </row>
    <row r="1643" spans="1:3" x14ac:dyDescent="0.2">
      <c r="A1643" s="40"/>
      <c r="B1643" s="21"/>
      <c r="C1643" s="21"/>
    </row>
    <row r="1644" spans="1:3" x14ac:dyDescent="0.2">
      <c r="A1644" s="40"/>
      <c r="B1644" s="21"/>
      <c r="C1644" s="21"/>
    </row>
    <row r="1645" spans="1:3" x14ac:dyDescent="0.2">
      <c r="A1645" s="40"/>
      <c r="B1645" s="21"/>
      <c r="C1645" s="21"/>
    </row>
    <row r="1646" spans="1:3" x14ac:dyDescent="0.2">
      <c r="A1646" s="40"/>
      <c r="B1646" s="21"/>
      <c r="C1646" s="21"/>
    </row>
    <row r="1647" spans="1:3" x14ac:dyDescent="0.2">
      <c r="A1647" s="40"/>
      <c r="B1647" s="21"/>
      <c r="C1647" s="21"/>
    </row>
    <row r="1648" spans="1:3" x14ac:dyDescent="0.2">
      <c r="A1648" s="40"/>
      <c r="B1648" s="21"/>
      <c r="C1648" s="21"/>
    </row>
    <row r="1649" spans="1:3" x14ac:dyDescent="0.2">
      <c r="A1649" s="40"/>
      <c r="B1649" s="21"/>
      <c r="C1649" s="21"/>
    </row>
    <row r="1650" spans="1:3" x14ac:dyDescent="0.2">
      <c r="A1650" s="40"/>
      <c r="B1650" s="21"/>
      <c r="C1650" s="21"/>
    </row>
    <row r="1651" spans="1:3" x14ac:dyDescent="0.2">
      <c r="A1651" s="40"/>
      <c r="B1651" s="21"/>
      <c r="C1651" s="21"/>
    </row>
    <row r="1652" spans="1:3" x14ac:dyDescent="0.2">
      <c r="A1652" s="40"/>
      <c r="B1652" s="21"/>
      <c r="C1652" s="21"/>
    </row>
    <row r="1653" spans="1:3" x14ac:dyDescent="0.2">
      <c r="A1653" s="40"/>
      <c r="B1653" s="21"/>
      <c r="C1653" s="21"/>
    </row>
    <row r="1654" spans="1:3" x14ac:dyDescent="0.2">
      <c r="A1654" s="40"/>
      <c r="B1654" s="21"/>
      <c r="C1654" s="21"/>
    </row>
    <row r="1655" spans="1:3" x14ac:dyDescent="0.2">
      <c r="A1655" s="40"/>
      <c r="B1655" s="21"/>
      <c r="C1655" s="21"/>
    </row>
    <row r="1656" spans="1:3" x14ac:dyDescent="0.2">
      <c r="A1656" s="40"/>
      <c r="B1656" s="21"/>
      <c r="C1656" s="21"/>
    </row>
    <row r="1657" spans="1:3" x14ac:dyDescent="0.2">
      <c r="A1657" s="40"/>
      <c r="B1657" s="21"/>
      <c r="C1657" s="21"/>
    </row>
    <row r="1658" spans="1:3" x14ac:dyDescent="0.2">
      <c r="A1658" s="40"/>
      <c r="B1658" s="21"/>
      <c r="C1658" s="21"/>
    </row>
    <row r="1659" spans="1:3" x14ac:dyDescent="0.2">
      <c r="A1659" s="40"/>
      <c r="B1659" s="21"/>
      <c r="C1659" s="21"/>
    </row>
    <row r="1660" spans="1:3" x14ac:dyDescent="0.2">
      <c r="A1660" s="40"/>
      <c r="B1660" s="21"/>
      <c r="C1660" s="21"/>
    </row>
    <row r="1661" spans="1:3" x14ac:dyDescent="0.2">
      <c r="A1661" s="40"/>
      <c r="B1661" s="21"/>
      <c r="C1661" s="21"/>
    </row>
    <row r="1662" spans="1:3" x14ac:dyDescent="0.2">
      <c r="A1662" s="40"/>
      <c r="B1662" s="21"/>
      <c r="C1662" s="21"/>
    </row>
    <row r="1663" spans="1:3" x14ac:dyDescent="0.2">
      <c r="A1663" s="40"/>
      <c r="B1663" s="21"/>
      <c r="C1663" s="21"/>
    </row>
    <row r="1664" spans="1:3" x14ac:dyDescent="0.2">
      <c r="A1664" s="40"/>
      <c r="B1664" s="21"/>
      <c r="C1664" s="21"/>
    </row>
    <row r="1665" spans="1:3" x14ac:dyDescent="0.2">
      <c r="A1665" s="40"/>
      <c r="B1665" s="21"/>
      <c r="C1665" s="21"/>
    </row>
    <row r="1666" spans="1:3" x14ac:dyDescent="0.2">
      <c r="A1666" s="40"/>
      <c r="B1666" s="21"/>
      <c r="C1666" s="21"/>
    </row>
    <row r="1667" spans="1:3" x14ac:dyDescent="0.2">
      <c r="A1667" s="40"/>
      <c r="B1667" s="21"/>
      <c r="C1667" s="21"/>
    </row>
    <row r="1668" spans="1:3" x14ac:dyDescent="0.2">
      <c r="A1668" s="40"/>
      <c r="B1668" s="21"/>
      <c r="C1668" s="21"/>
    </row>
    <row r="1669" spans="1:3" x14ac:dyDescent="0.2">
      <c r="A1669" s="40"/>
      <c r="B1669" s="21"/>
      <c r="C1669" s="21"/>
    </row>
    <row r="1670" spans="1:3" x14ac:dyDescent="0.2">
      <c r="A1670" s="40"/>
      <c r="B1670" s="21"/>
      <c r="C1670" s="21"/>
    </row>
    <row r="1671" spans="1:3" x14ac:dyDescent="0.2">
      <c r="A1671" s="40"/>
      <c r="B1671" s="21"/>
      <c r="C1671" s="21"/>
    </row>
    <row r="1672" spans="1:3" x14ac:dyDescent="0.2">
      <c r="A1672" s="40"/>
      <c r="B1672" s="21"/>
      <c r="C1672" s="21"/>
    </row>
    <row r="1673" spans="1:3" x14ac:dyDescent="0.2">
      <c r="A1673" s="40"/>
      <c r="B1673" s="21"/>
      <c r="C1673" s="21"/>
    </row>
    <row r="1674" spans="1:3" x14ac:dyDescent="0.2">
      <c r="A1674" s="40"/>
      <c r="B1674" s="21"/>
      <c r="C1674" s="21"/>
    </row>
    <row r="1675" spans="1:3" x14ac:dyDescent="0.2">
      <c r="A1675" s="40"/>
      <c r="B1675" s="21"/>
      <c r="C1675" s="21"/>
    </row>
    <row r="1676" spans="1:3" x14ac:dyDescent="0.2">
      <c r="A1676" s="40"/>
      <c r="B1676" s="21"/>
      <c r="C1676" s="21"/>
    </row>
    <row r="1677" spans="1:3" x14ac:dyDescent="0.2">
      <c r="A1677" s="40"/>
      <c r="B1677" s="21"/>
      <c r="C1677" s="21"/>
    </row>
    <row r="1678" spans="1:3" x14ac:dyDescent="0.2">
      <c r="A1678" s="40"/>
      <c r="B1678" s="21"/>
      <c r="C1678" s="21"/>
    </row>
    <row r="1679" spans="1:3" x14ac:dyDescent="0.2">
      <c r="A1679" s="40"/>
      <c r="B1679" s="21"/>
      <c r="C1679" s="21"/>
    </row>
    <row r="1680" spans="1:3" x14ac:dyDescent="0.2">
      <c r="A1680" s="40"/>
      <c r="B1680" s="21"/>
      <c r="C1680" s="21"/>
    </row>
    <row r="1681" spans="1:3" x14ac:dyDescent="0.2">
      <c r="A1681" s="40"/>
      <c r="B1681" s="21"/>
      <c r="C1681" s="21"/>
    </row>
    <row r="1682" spans="1:3" x14ac:dyDescent="0.2">
      <c r="A1682" s="40"/>
      <c r="B1682" s="21"/>
      <c r="C1682" s="21"/>
    </row>
    <row r="1683" spans="1:3" x14ac:dyDescent="0.2">
      <c r="A1683" s="40"/>
      <c r="B1683" s="21"/>
      <c r="C1683" s="21"/>
    </row>
    <row r="1684" spans="1:3" x14ac:dyDescent="0.2">
      <c r="A1684" s="40"/>
      <c r="B1684" s="21"/>
      <c r="C1684" s="21"/>
    </row>
    <row r="1685" spans="1:3" x14ac:dyDescent="0.2">
      <c r="A1685" s="40"/>
      <c r="B1685" s="21"/>
      <c r="C1685" s="21"/>
    </row>
    <row r="1686" spans="1:3" x14ac:dyDescent="0.2">
      <c r="A1686" s="40"/>
      <c r="B1686" s="21"/>
      <c r="C1686" s="21"/>
    </row>
    <row r="1687" spans="1:3" x14ac:dyDescent="0.2">
      <c r="A1687" s="40"/>
      <c r="B1687" s="21"/>
      <c r="C1687" s="21"/>
    </row>
    <row r="1688" spans="1:3" x14ac:dyDescent="0.2">
      <c r="A1688" s="40"/>
      <c r="B1688" s="21"/>
      <c r="C1688" s="21"/>
    </row>
    <row r="1689" spans="1:3" x14ac:dyDescent="0.2">
      <c r="A1689" s="40"/>
      <c r="B1689" s="21"/>
      <c r="C1689" s="21"/>
    </row>
    <row r="1690" spans="1:3" x14ac:dyDescent="0.2">
      <c r="A1690" s="40"/>
      <c r="B1690" s="21"/>
      <c r="C1690" s="21"/>
    </row>
    <row r="1691" spans="1:3" x14ac:dyDescent="0.2">
      <c r="A1691" s="40"/>
      <c r="B1691" s="21"/>
      <c r="C1691" s="21"/>
    </row>
    <row r="1692" spans="1:3" x14ac:dyDescent="0.2">
      <c r="A1692" s="40"/>
      <c r="B1692" s="21"/>
      <c r="C1692" s="21"/>
    </row>
    <row r="1693" spans="1:3" x14ac:dyDescent="0.2">
      <c r="A1693" s="40"/>
      <c r="B1693" s="21"/>
      <c r="C1693" s="21"/>
    </row>
    <row r="1694" spans="1:3" x14ac:dyDescent="0.2">
      <c r="A1694" s="40"/>
      <c r="B1694" s="21"/>
      <c r="C1694" s="21"/>
    </row>
    <row r="1695" spans="1:3" x14ac:dyDescent="0.2">
      <c r="A1695" s="40"/>
      <c r="B1695" s="21"/>
      <c r="C1695" s="21"/>
    </row>
    <row r="1696" spans="1:3" x14ac:dyDescent="0.2">
      <c r="A1696" s="40"/>
      <c r="B1696" s="21"/>
      <c r="C1696" s="21"/>
    </row>
    <row r="1697" spans="1:3" x14ac:dyDescent="0.2">
      <c r="A1697" s="40"/>
      <c r="B1697" s="21"/>
      <c r="C1697" s="21"/>
    </row>
    <row r="1698" spans="1:3" x14ac:dyDescent="0.2">
      <c r="A1698" s="40"/>
      <c r="B1698" s="21"/>
      <c r="C1698" s="21"/>
    </row>
    <row r="1699" spans="1:3" x14ac:dyDescent="0.2">
      <c r="A1699" s="40"/>
      <c r="B1699" s="21"/>
      <c r="C1699" s="21"/>
    </row>
    <row r="1700" spans="1:3" x14ac:dyDescent="0.2">
      <c r="A1700" s="40"/>
      <c r="B1700" s="21"/>
      <c r="C1700" s="21"/>
    </row>
    <row r="1701" spans="1:3" x14ac:dyDescent="0.2">
      <c r="A1701" s="40"/>
      <c r="B1701" s="21"/>
      <c r="C1701" s="21"/>
    </row>
    <row r="1702" spans="1:3" x14ac:dyDescent="0.2">
      <c r="A1702" s="40"/>
      <c r="B1702" s="21"/>
      <c r="C1702" s="21"/>
    </row>
    <row r="1703" spans="1:3" x14ac:dyDescent="0.2">
      <c r="A1703" s="40"/>
      <c r="B1703" s="21"/>
      <c r="C1703" s="21"/>
    </row>
    <row r="1704" spans="1:3" x14ac:dyDescent="0.2">
      <c r="A1704" s="40"/>
      <c r="B1704" s="21"/>
      <c r="C1704" s="21"/>
    </row>
    <row r="1705" spans="1:3" x14ac:dyDescent="0.2">
      <c r="A1705" s="40"/>
      <c r="B1705" s="21"/>
      <c r="C1705" s="21"/>
    </row>
    <row r="1706" spans="1:3" x14ac:dyDescent="0.2">
      <c r="A1706" s="40"/>
      <c r="B1706" s="21"/>
      <c r="C1706" s="21"/>
    </row>
    <row r="1707" spans="1:3" x14ac:dyDescent="0.2">
      <c r="A1707" s="40"/>
      <c r="B1707" s="21"/>
      <c r="C1707" s="21"/>
    </row>
    <row r="1708" spans="1:3" x14ac:dyDescent="0.2">
      <c r="A1708" s="40"/>
      <c r="B1708" s="21"/>
      <c r="C1708" s="21"/>
    </row>
    <row r="1709" spans="1:3" x14ac:dyDescent="0.2">
      <c r="A1709" s="40"/>
      <c r="B1709" s="21"/>
      <c r="C1709" s="21"/>
    </row>
    <row r="1710" spans="1:3" x14ac:dyDescent="0.2">
      <c r="A1710" s="40"/>
      <c r="B1710" s="21"/>
      <c r="C1710" s="21"/>
    </row>
    <row r="1711" spans="1:3" x14ac:dyDescent="0.2">
      <c r="A1711" s="40"/>
      <c r="B1711" s="21"/>
      <c r="C1711" s="21"/>
    </row>
    <row r="1712" spans="1:3" x14ac:dyDescent="0.2">
      <c r="A1712" s="40"/>
      <c r="B1712" s="21"/>
      <c r="C1712" s="21"/>
    </row>
    <row r="1713" spans="1:3" x14ac:dyDescent="0.2">
      <c r="A1713" s="40"/>
      <c r="B1713" s="21"/>
      <c r="C1713" s="21"/>
    </row>
    <row r="1714" spans="1:3" x14ac:dyDescent="0.2">
      <c r="A1714" s="40"/>
      <c r="B1714" s="21"/>
      <c r="C1714" s="21"/>
    </row>
    <row r="1715" spans="1:3" x14ac:dyDescent="0.2">
      <c r="A1715" s="40"/>
      <c r="B1715" s="21"/>
      <c r="C1715" s="21"/>
    </row>
    <row r="1716" spans="1:3" x14ac:dyDescent="0.2">
      <c r="A1716" s="40"/>
      <c r="B1716" s="21"/>
      <c r="C1716" s="21"/>
    </row>
    <row r="1717" spans="1:3" x14ac:dyDescent="0.2">
      <c r="A1717" s="40"/>
      <c r="B1717" s="21"/>
      <c r="C1717" s="21"/>
    </row>
    <row r="1718" spans="1:3" x14ac:dyDescent="0.2">
      <c r="A1718" s="40"/>
      <c r="B1718" s="21"/>
      <c r="C1718" s="21"/>
    </row>
    <row r="1719" spans="1:3" x14ac:dyDescent="0.2">
      <c r="A1719" s="40"/>
      <c r="B1719" s="21"/>
      <c r="C1719" s="21"/>
    </row>
    <row r="1720" spans="1:3" x14ac:dyDescent="0.2">
      <c r="A1720" s="40"/>
      <c r="B1720" s="21"/>
      <c r="C1720" s="21"/>
    </row>
    <row r="1721" spans="1:3" x14ac:dyDescent="0.2">
      <c r="A1721" s="40"/>
      <c r="B1721" s="21"/>
      <c r="C1721" s="21"/>
    </row>
    <row r="1722" spans="1:3" x14ac:dyDescent="0.2">
      <c r="A1722" s="40"/>
      <c r="B1722" s="21"/>
      <c r="C1722" s="21"/>
    </row>
    <row r="1723" spans="1:3" x14ac:dyDescent="0.2">
      <c r="A1723" s="40"/>
      <c r="B1723" s="21"/>
      <c r="C1723" s="21"/>
    </row>
    <row r="1724" spans="1:3" x14ac:dyDescent="0.2">
      <c r="A1724" s="40"/>
      <c r="B1724" s="21"/>
      <c r="C1724" s="21"/>
    </row>
    <row r="1725" spans="1:3" x14ac:dyDescent="0.2">
      <c r="A1725" s="40"/>
      <c r="B1725" s="21"/>
      <c r="C1725" s="21"/>
    </row>
    <row r="1726" spans="1:3" x14ac:dyDescent="0.2">
      <c r="A1726" s="40"/>
      <c r="B1726" s="21"/>
      <c r="C1726" s="21"/>
    </row>
    <row r="1727" spans="1:3" x14ac:dyDescent="0.2">
      <c r="A1727" s="40"/>
      <c r="B1727" s="21"/>
      <c r="C1727" s="21"/>
    </row>
    <row r="1728" spans="1:3" x14ac:dyDescent="0.2">
      <c r="A1728" s="40"/>
      <c r="B1728" s="21"/>
      <c r="C1728" s="21"/>
    </row>
    <row r="1729" spans="1:3" x14ac:dyDescent="0.2">
      <c r="A1729" s="40"/>
      <c r="B1729" s="21"/>
      <c r="C1729" s="21"/>
    </row>
    <row r="1730" spans="1:3" x14ac:dyDescent="0.2">
      <c r="A1730" s="40"/>
      <c r="B1730" s="21"/>
      <c r="C1730" s="21"/>
    </row>
    <row r="1731" spans="1:3" x14ac:dyDescent="0.2">
      <c r="A1731" s="40"/>
      <c r="B1731" s="21"/>
      <c r="C1731" s="21"/>
    </row>
    <row r="1732" spans="1:3" x14ac:dyDescent="0.2">
      <c r="A1732" s="40"/>
      <c r="B1732" s="21"/>
      <c r="C1732" s="21"/>
    </row>
    <row r="1733" spans="1:3" x14ac:dyDescent="0.2">
      <c r="A1733" s="40"/>
      <c r="B1733" s="21"/>
      <c r="C1733" s="21"/>
    </row>
    <row r="1734" spans="1:3" x14ac:dyDescent="0.2">
      <c r="A1734" s="40"/>
      <c r="B1734" s="21"/>
      <c r="C1734" s="21"/>
    </row>
    <row r="1735" spans="1:3" x14ac:dyDescent="0.2">
      <c r="A1735" s="40"/>
      <c r="B1735" s="21"/>
      <c r="C1735" s="21"/>
    </row>
    <row r="1736" spans="1:3" x14ac:dyDescent="0.2">
      <c r="A1736" s="40"/>
      <c r="B1736" s="21"/>
      <c r="C1736" s="21"/>
    </row>
    <row r="1737" spans="1:3" x14ac:dyDescent="0.2">
      <c r="A1737" s="40"/>
      <c r="B1737" s="21"/>
      <c r="C1737" s="21"/>
    </row>
    <row r="1738" spans="1:3" x14ac:dyDescent="0.2">
      <c r="A1738" s="40"/>
      <c r="B1738" s="21"/>
      <c r="C1738" s="21"/>
    </row>
    <row r="1739" spans="1:3" x14ac:dyDescent="0.2">
      <c r="A1739" s="40"/>
      <c r="B1739" s="21"/>
      <c r="C1739" s="21"/>
    </row>
    <row r="1740" spans="1:3" x14ac:dyDescent="0.2">
      <c r="A1740" s="40"/>
      <c r="B1740" s="21"/>
      <c r="C1740" s="21"/>
    </row>
    <row r="1741" spans="1:3" x14ac:dyDescent="0.2">
      <c r="A1741" s="40"/>
      <c r="B1741" s="21"/>
      <c r="C1741" s="21"/>
    </row>
    <row r="1742" spans="1:3" x14ac:dyDescent="0.2">
      <c r="A1742" s="40"/>
      <c r="B1742" s="21"/>
      <c r="C1742" s="21"/>
    </row>
    <row r="1743" spans="1:3" x14ac:dyDescent="0.2">
      <c r="A1743" s="40"/>
      <c r="B1743" s="21"/>
      <c r="C1743" s="21"/>
    </row>
    <row r="1744" spans="1:3" x14ac:dyDescent="0.2">
      <c r="A1744" s="40"/>
      <c r="B1744" s="21"/>
      <c r="C1744" s="21"/>
    </row>
    <row r="1745" spans="1:3" x14ac:dyDescent="0.2">
      <c r="A1745" s="40"/>
      <c r="B1745" s="21"/>
      <c r="C1745" s="21"/>
    </row>
    <row r="1746" spans="1:3" x14ac:dyDescent="0.2">
      <c r="A1746" s="40"/>
      <c r="B1746" s="21"/>
      <c r="C1746" s="21"/>
    </row>
    <row r="1747" spans="1:3" x14ac:dyDescent="0.2">
      <c r="A1747" s="40"/>
      <c r="B1747" s="21"/>
      <c r="C1747" s="21"/>
    </row>
    <row r="1748" spans="1:3" x14ac:dyDescent="0.2">
      <c r="A1748" s="40"/>
      <c r="B1748" s="21"/>
      <c r="C1748" s="21"/>
    </row>
    <row r="1749" spans="1:3" x14ac:dyDescent="0.2">
      <c r="A1749" s="40"/>
      <c r="B1749" s="21"/>
      <c r="C1749" s="21"/>
    </row>
    <row r="1750" spans="1:3" x14ac:dyDescent="0.2">
      <c r="A1750" s="40"/>
      <c r="B1750" s="21"/>
      <c r="C1750" s="21"/>
    </row>
    <row r="1751" spans="1:3" x14ac:dyDescent="0.2">
      <c r="A1751" s="40"/>
      <c r="B1751" s="21"/>
      <c r="C1751" s="21"/>
    </row>
    <row r="1752" spans="1:3" x14ac:dyDescent="0.2">
      <c r="A1752" s="40"/>
      <c r="B1752" s="21"/>
      <c r="C1752" s="21"/>
    </row>
    <row r="1753" spans="1:3" x14ac:dyDescent="0.2">
      <c r="A1753" s="40"/>
      <c r="B1753" s="21"/>
      <c r="C1753" s="21"/>
    </row>
    <row r="1754" spans="1:3" x14ac:dyDescent="0.2">
      <c r="A1754" s="40"/>
      <c r="B1754" s="21"/>
      <c r="C1754" s="21"/>
    </row>
    <row r="1755" spans="1:3" x14ac:dyDescent="0.2">
      <c r="A1755" s="40"/>
      <c r="B1755" s="21"/>
      <c r="C1755" s="21"/>
    </row>
    <row r="1756" spans="1:3" x14ac:dyDescent="0.2">
      <c r="A1756" s="40"/>
      <c r="B1756" s="21"/>
      <c r="C1756" s="21"/>
    </row>
    <row r="1757" spans="1:3" x14ac:dyDescent="0.2">
      <c r="A1757" s="40"/>
      <c r="B1757" s="21"/>
      <c r="C1757" s="21"/>
    </row>
    <row r="1758" spans="1:3" x14ac:dyDescent="0.2">
      <c r="A1758" s="40"/>
      <c r="B1758" s="21"/>
      <c r="C1758" s="21"/>
    </row>
    <row r="1759" spans="1:3" x14ac:dyDescent="0.2">
      <c r="A1759" s="40"/>
      <c r="B1759" s="21"/>
      <c r="C1759" s="21"/>
    </row>
    <row r="1760" spans="1:3" x14ac:dyDescent="0.2">
      <c r="A1760" s="40"/>
      <c r="B1760" s="21"/>
      <c r="C1760" s="21"/>
    </row>
    <row r="1761" spans="1:3" x14ac:dyDescent="0.2">
      <c r="A1761" s="40"/>
      <c r="B1761" s="21"/>
      <c r="C1761" s="21"/>
    </row>
    <row r="1762" spans="1:3" x14ac:dyDescent="0.2">
      <c r="A1762" s="40"/>
      <c r="B1762" s="21"/>
      <c r="C1762" s="21"/>
    </row>
    <row r="1763" spans="1:3" x14ac:dyDescent="0.2">
      <c r="A1763" s="40"/>
      <c r="B1763" s="21"/>
      <c r="C1763" s="21"/>
    </row>
    <row r="1764" spans="1:3" x14ac:dyDescent="0.2">
      <c r="A1764" s="40"/>
      <c r="B1764" s="21"/>
      <c r="C1764" s="21"/>
    </row>
    <row r="1765" spans="1:3" x14ac:dyDescent="0.2">
      <c r="A1765" s="40"/>
      <c r="B1765" s="21"/>
      <c r="C1765" s="21"/>
    </row>
    <row r="1766" spans="1:3" x14ac:dyDescent="0.2">
      <c r="A1766" s="40"/>
      <c r="B1766" s="21"/>
      <c r="C1766" s="21"/>
    </row>
    <row r="1767" spans="1:3" x14ac:dyDescent="0.2">
      <c r="A1767" s="40"/>
      <c r="B1767" s="21"/>
      <c r="C1767" s="21"/>
    </row>
    <row r="1768" spans="1:3" x14ac:dyDescent="0.2">
      <c r="A1768" s="40"/>
      <c r="B1768" s="21"/>
      <c r="C1768" s="21"/>
    </row>
    <row r="1769" spans="1:3" x14ac:dyDescent="0.2">
      <c r="A1769" s="40"/>
      <c r="B1769" s="21"/>
      <c r="C1769" s="21"/>
    </row>
    <row r="1770" spans="1:3" x14ac:dyDescent="0.2">
      <c r="A1770" s="40"/>
      <c r="B1770" s="21"/>
      <c r="C1770" s="21"/>
    </row>
    <row r="1771" spans="1:3" x14ac:dyDescent="0.2">
      <c r="A1771" s="40"/>
      <c r="B1771" s="21"/>
      <c r="C1771" s="21"/>
    </row>
    <row r="1772" spans="1:3" x14ac:dyDescent="0.2">
      <c r="A1772" s="40"/>
      <c r="B1772" s="21"/>
      <c r="C1772" s="21"/>
    </row>
    <row r="1773" spans="1:3" x14ac:dyDescent="0.2">
      <c r="A1773" s="40"/>
      <c r="B1773" s="21"/>
      <c r="C1773" s="21"/>
    </row>
    <row r="1774" spans="1:3" x14ac:dyDescent="0.2">
      <c r="A1774" s="40"/>
      <c r="B1774" s="21"/>
      <c r="C1774" s="21"/>
    </row>
    <row r="1775" spans="1:3" x14ac:dyDescent="0.2">
      <c r="A1775" s="40"/>
      <c r="B1775" s="21"/>
      <c r="C1775" s="21"/>
    </row>
    <row r="1776" spans="1:3" x14ac:dyDescent="0.2">
      <c r="A1776" s="40"/>
      <c r="B1776" s="21"/>
      <c r="C1776" s="21"/>
    </row>
    <row r="1777" spans="1:3" x14ac:dyDescent="0.2">
      <c r="A1777" s="40"/>
      <c r="B1777" s="21"/>
      <c r="C1777" s="21"/>
    </row>
    <row r="1778" spans="1:3" x14ac:dyDescent="0.2">
      <c r="A1778" s="40"/>
      <c r="B1778" s="21"/>
      <c r="C1778" s="21"/>
    </row>
    <row r="1779" spans="1:3" x14ac:dyDescent="0.2">
      <c r="A1779" s="40"/>
      <c r="B1779" s="21"/>
      <c r="C1779" s="21"/>
    </row>
    <row r="1780" spans="1:3" x14ac:dyDescent="0.2">
      <c r="A1780" s="40"/>
      <c r="B1780" s="21"/>
      <c r="C1780" s="21"/>
    </row>
    <row r="1781" spans="1:3" x14ac:dyDescent="0.2">
      <c r="A1781" s="40"/>
      <c r="B1781" s="21"/>
      <c r="C1781" s="21"/>
    </row>
    <row r="1782" spans="1:3" x14ac:dyDescent="0.2">
      <c r="A1782" s="40"/>
      <c r="B1782" s="21"/>
      <c r="C1782" s="21"/>
    </row>
    <row r="1783" spans="1:3" x14ac:dyDescent="0.2">
      <c r="A1783" s="40"/>
      <c r="B1783" s="21"/>
      <c r="C1783" s="21"/>
    </row>
    <row r="1784" spans="1:3" x14ac:dyDescent="0.2">
      <c r="A1784" s="40"/>
      <c r="B1784" s="21"/>
      <c r="C1784" s="21"/>
    </row>
    <row r="1785" spans="1:3" x14ac:dyDescent="0.2">
      <c r="A1785" s="40"/>
      <c r="B1785" s="21"/>
      <c r="C1785" s="21"/>
    </row>
    <row r="1786" spans="1:3" x14ac:dyDescent="0.2">
      <c r="A1786" s="40"/>
      <c r="B1786" s="21"/>
      <c r="C1786" s="21"/>
    </row>
    <row r="1787" spans="1:3" x14ac:dyDescent="0.2">
      <c r="A1787" s="40"/>
      <c r="B1787" s="21"/>
      <c r="C1787" s="21"/>
    </row>
    <row r="1788" spans="1:3" x14ac:dyDescent="0.2">
      <c r="A1788" s="40"/>
      <c r="B1788" s="21"/>
      <c r="C1788" s="21"/>
    </row>
    <row r="1789" spans="1:3" x14ac:dyDescent="0.2">
      <c r="A1789" s="40"/>
      <c r="B1789" s="21"/>
      <c r="C1789" s="21"/>
    </row>
    <row r="1790" spans="1:3" x14ac:dyDescent="0.2">
      <c r="A1790" s="40"/>
      <c r="B1790" s="21"/>
      <c r="C1790" s="21"/>
    </row>
    <row r="1791" spans="1:3" x14ac:dyDescent="0.2">
      <c r="A1791" s="40"/>
      <c r="B1791" s="21"/>
      <c r="C1791" s="21"/>
    </row>
    <row r="1792" spans="1:3" x14ac:dyDescent="0.2">
      <c r="A1792" s="40"/>
      <c r="B1792" s="21"/>
      <c r="C1792" s="21"/>
    </row>
    <row r="1793" spans="1:3" x14ac:dyDescent="0.2">
      <c r="A1793" s="40"/>
      <c r="B1793" s="21"/>
      <c r="C1793" s="21"/>
    </row>
    <row r="1794" spans="1:3" x14ac:dyDescent="0.2">
      <c r="A1794" s="40"/>
      <c r="B1794" s="21"/>
      <c r="C1794" s="21"/>
    </row>
    <row r="1795" spans="1:3" x14ac:dyDescent="0.2">
      <c r="A1795" s="40"/>
      <c r="B1795" s="21"/>
      <c r="C1795" s="21"/>
    </row>
    <row r="1796" spans="1:3" x14ac:dyDescent="0.2">
      <c r="A1796" s="40"/>
      <c r="B1796" s="21"/>
      <c r="C1796" s="21"/>
    </row>
    <row r="1797" spans="1:3" x14ac:dyDescent="0.2">
      <c r="A1797" s="40"/>
      <c r="B1797" s="21"/>
      <c r="C1797" s="21"/>
    </row>
    <row r="1798" spans="1:3" x14ac:dyDescent="0.2">
      <c r="A1798" s="40"/>
      <c r="B1798" s="21"/>
      <c r="C1798" s="21"/>
    </row>
    <row r="1799" spans="1:3" x14ac:dyDescent="0.2">
      <c r="A1799" s="40"/>
      <c r="B1799" s="21"/>
      <c r="C1799" s="21"/>
    </row>
    <row r="1800" spans="1:3" x14ac:dyDescent="0.2">
      <c r="A1800" s="40"/>
      <c r="B1800" s="21"/>
      <c r="C1800" s="21"/>
    </row>
    <row r="1801" spans="1:3" x14ac:dyDescent="0.2">
      <c r="A1801" s="40"/>
      <c r="B1801" s="21"/>
      <c r="C1801" s="21"/>
    </row>
    <row r="1802" spans="1:3" x14ac:dyDescent="0.2">
      <c r="A1802" s="40"/>
      <c r="B1802" s="21"/>
      <c r="C1802" s="21"/>
    </row>
    <row r="1803" spans="1:3" x14ac:dyDescent="0.2">
      <c r="A1803" s="40"/>
      <c r="B1803" s="21"/>
      <c r="C1803" s="21"/>
    </row>
    <row r="1804" spans="1:3" x14ac:dyDescent="0.2">
      <c r="A1804" s="40"/>
      <c r="B1804" s="21"/>
      <c r="C1804" s="21"/>
    </row>
    <row r="1805" spans="1:3" x14ac:dyDescent="0.2">
      <c r="A1805" s="40"/>
      <c r="B1805" s="21"/>
      <c r="C1805" s="21"/>
    </row>
    <row r="1806" spans="1:3" x14ac:dyDescent="0.2">
      <c r="A1806" s="40"/>
      <c r="B1806" s="21"/>
      <c r="C1806" s="21"/>
    </row>
    <row r="1807" spans="1:3" x14ac:dyDescent="0.2">
      <c r="A1807" s="40"/>
      <c r="B1807" s="21"/>
      <c r="C1807" s="21"/>
    </row>
    <row r="1808" spans="1:3" x14ac:dyDescent="0.2">
      <c r="A1808" s="40"/>
      <c r="B1808" s="21"/>
      <c r="C1808" s="21"/>
    </row>
    <row r="1809" spans="1:3" x14ac:dyDescent="0.2">
      <c r="A1809" s="40"/>
      <c r="B1809" s="21"/>
      <c r="C1809" s="21"/>
    </row>
    <row r="1810" spans="1:3" x14ac:dyDescent="0.2">
      <c r="A1810" s="40"/>
      <c r="B1810" s="21"/>
      <c r="C1810" s="21"/>
    </row>
    <row r="1811" spans="1:3" x14ac:dyDescent="0.2">
      <c r="A1811" s="40"/>
      <c r="B1811" s="21"/>
      <c r="C1811" s="21"/>
    </row>
    <row r="1812" spans="1:3" x14ac:dyDescent="0.2">
      <c r="A1812" s="40"/>
      <c r="B1812" s="21"/>
      <c r="C1812" s="21"/>
    </row>
    <row r="1813" spans="1:3" x14ac:dyDescent="0.2">
      <c r="A1813" s="40"/>
      <c r="B1813" s="21"/>
      <c r="C1813" s="21"/>
    </row>
    <row r="1814" spans="1:3" x14ac:dyDescent="0.2">
      <c r="A1814" s="40"/>
      <c r="B1814" s="21"/>
      <c r="C1814" s="21"/>
    </row>
    <row r="1815" spans="1:3" x14ac:dyDescent="0.2">
      <c r="A1815" s="40"/>
      <c r="B1815" s="21"/>
      <c r="C1815" s="21"/>
    </row>
    <row r="1816" spans="1:3" x14ac:dyDescent="0.2">
      <c r="A1816" s="40"/>
      <c r="B1816" s="21"/>
      <c r="C1816" s="21"/>
    </row>
    <row r="1817" spans="1:3" x14ac:dyDescent="0.2">
      <c r="A1817" s="40"/>
      <c r="B1817" s="21"/>
      <c r="C1817" s="21"/>
    </row>
    <row r="1818" spans="1:3" x14ac:dyDescent="0.2">
      <c r="A1818" s="40"/>
      <c r="B1818" s="21"/>
      <c r="C1818" s="21"/>
    </row>
    <row r="1819" spans="1:3" x14ac:dyDescent="0.2">
      <c r="A1819" s="40"/>
      <c r="B1819" s="21"/>
      <c r="C1819" s="21"/>
    </row>
    <row r="1820" spans="1:3" x14ac:dyDescent="0.2">
      <c r="A1820" s="40"/>
      <c r="B1820" s="21"/>
      <c r="C1820" s="21"/>
    </row>
    <row r="1821" spans="1:3" x14ac:dyDescent="0.2">
      <c r="A1821" s="40"/>
      <c r="B1821" s="21"/>
      <c r="C1821" s="21"/>
    </row>
    <row r="1822" spans="1:3" x14ac:dyDescent="0.2">
      <c r="A1822" s="40"/>
      <c r="B1822" s="21"/>
      <c r="C1822" s="21"/>
    </row>
    <row r="1823" spans="1:3" x14ac:dyDescent="0.2">
      <c r="A1823" s="40"/>
      <c r="B1823" s="21"/>
      <c r="C1823" s="21"/>
    </row>
    <row r="1824" spans="1:3" x14ac:dyDescent="0.2">
      <c r="A1824" s="40"/>
      <c r="B1824" s="21"/>
      <c r="C1824" s="21"/>
    </row>
    <row r="1825" spans="1:3" x14ac:dyDescent="0.2">
      <c r="A1825" s="40"/>
      <c r="B1825" s="21"/>
      <c r="C1825" s="21"/>
    </row>
    <row r="1826" spans="1:3" x14ac:dyDescent="0.2">
      <c r="A1826" s="40"/>
      <c r="B1826" s="21"/>
      <c r="C1826" s="21"/>
    </row>
    <row r="1827" spans="1:3" x14ac:dyDescent="0.2">
      <c r="A1827" s="40"/>
      <c r="B1827" s="21"/>
      <c r="C1827" s="21"/>
    </row>
    <row r="1828" spans="1:3" x14ac:dyDescent="0.2">
      <c r="A1828" s="40"/>
      <c r="B1828" s="21"/>
      <c r="C1828" s="21"/>
    </row>
    <row r="1829" spans="1:3" x14ac:dyDescent="0.2">
      <c r="A1829" s="40"/>
      <c r="B1829" s="21"/>
      <c r="C1829" s="21"/>
    </row>
    <row r="1830" spans="1:3" x14ac:dyDescent="0.2">
      <c r="A1830" s="40"/>
      <c r="B1830" s="21"/>
      <c r="C1830" s="21"/>
    </row>
    <row r="1831" spans="1:3" x14ac:dyDescent="0.2">
      <c r="A1831" s="40"/>
      <c r="B1831" s="21"/>
      <c r="C1831" s="21"/>
    </row>
    <row r="1832" spans="1:3" x14ac:dyDescent="0.2">
      <c r="A1832" s="40"/>
      <c r="B1832" s="21"/>
      <c r="C1832" s="21"/>
    </row>
    <row r="1833" spans="1:3" x14ac:dyDescent="0.2">
      <c r="A1833" s="40"/>
      <c r="B1833" s="21"/>
      <c r="C1833" s="21"/>
    </row>
    <row r="1834" spans="1:3" x14ac:dyDescent="0.2">
      <c r="A1834" s="40"/>
      <c r="B1834" s="21"/>
      <c r="C1834" s="21"/>
    </row>
    <row r="1835" spans="1:3" x14ac:dyDescent="0.2">
      <c r="A1835" s="40"/>
      <c r="B1835" s="21"/>
      <c r="C1835" s="21"/>
    </row>
    <row r="1836" spans="1:3" x14ac:dyDescent="0.2">
      <c r="A1836" s="40"/>
      <c r="B1836" s="21"/>
      <c r="C1836" s="21"/>
    </row>
    <row r="1837" spans="1:3" x14ac:dyDescent="0.2">
      <c r="A1837" s="40"/>
      <c r="B1837" s="21"/>
      <c r="C1837" s="21"/>
    </row>
    <row r="1838" spans="1:3" x14ac:dyDescent="0.2">
      <c r="A1838" s="40"/>
      <c r="B1838" s="21"/>
      <c r="C1838" s="21"/>
    </row>
    <row r="1839" spans="1:3" x14ac:dyDescent="0.2">
      <c r="A1839" s="40"/>
      <c r="B1839" s="21"/>
      <c r="C1839" s="21"/>
    </row>
    <row r="1840" spans="1:3" x14ac:dyDescent="0.2">
      <c r="A1840" s="40"/>
      <c r="B1840" s="21"/>
      <c r="C1840" s="21"/>
    </row>
    <row r="1841" spans="1:3" x14ac:dyDescent="0.2">
      <c r="A1841" s="40"/>
      <c r="B1841" s="21"/>
      <c r="C1841" s="21"/>
    </row>
    <row r="1842" spans="1:3" x14ac:dyDescent="0.2">
      <c r="A1842" s="40"/>
      <c r="B1842" s="21"/>
      <c r="C1842" s="21"/>
    </row>
    <row r="1843" spans="1:3" x14ac:dyDescent="0.2">
      <c r="A1843" s="40"/>
      <c r="B1843" s="21"/>
      <c r="C1843" s="21"/>
    </row>
    <row r="1844" spans="1:3" x14ac:dyDescent="0.2">
      <c r="A1844" s="40"/>
      <c r="B1844" s="21"/>
      <c r="C1844" s="21"/>
    </row>
    <row r="1845" spans="1:3" x14ac:dyDescent="0.2">
      <c r="A1845" s="40"/>
      <c r="B1845" s="21"/>
      <c r="C1845" s="21"/>
    </row>
    <row r="1846" spans="1:3" x14ac:dyDescent="0.2">
      <c r="A1846" s="40"/>
      <c r="B1846" s="21"/>
      <c r="C1846" s="21"/>
    </row>
    <row r="1847" spans="1:3" x14ac:dyDescent="0.2">
      <c r="A1847" s="40"/>
      <c r="B1847" s="21"/>
      <c r="C1847" s="21"/>
    </row>
    <row r="1848" spans="1:3" x14ac:dyDescent="0.2">
      <c r="A1848" s="40"/>
      <c r="B1848" s="21"/>
      <c r="C1848" s="21"/>
    </row>
    <row r="1849" spans="1:3" x14ac:dyDescent="0.2">
      <c r="A1849" s="40"/>
      <c r="B1849" s="21"/>
      <c r="C1849" s="21"/>
    </row>
    <row r="1850" spans="1:3" x14ac:dyDescent="0.2">
      <c r="A1850" s="40"/>
      <c r="B1850" s="21"/>
      <c r="C1850" s="21"/>
    </row>
    <row r="1851" spans="1:3" x14ac:dyDescent="0.2">
      <c r="A1851" s="40"/>
      <c r="B1851" s="21"/>
      <c r="C1851" s="21"/>
    </row>
    <row r="1852" spans="1:3" x14ac:dyDescent="0.2">
      <c r="A1852" s="40"/>
      <c r="B1852" s="21"/>
      <c r="C1852" s="21"/>
    </row>
    <row r="1853" spans="1:3" x14ac:dyDescent="0.2">
      <c r="A1853" s="40"/>
      <c r="B1853" s="21"/>
      <c r="C1853" s="21"/>
    </row>
    <row r="1854" spans="1:3" x14ac:dyDescent="0.2">
      <c r="A1854" s="40"/>
      <c r="B1854" s="21"/>
      <c r="C1854" s="21"/>
    </row>
    <row r="1855" spans="1:3" x14ac:dyDescent="0.2">
      <c r="A1855" s="40"/>
      <c r="B1855" s="21"/>
      <c r="C1855" s="21"/>
    </row>
    <row r="1856" spans="1:3" x14ac:dyDescent="0.2">
      <c r="A1856" s="40"/>
      <c r="B1856" s="21"/>
      <c r="C1856" s="21"/>
    </row>
    <row r="1857" spans="1:3" x14ac:dyDescent="0.2">
      <c r="A1857" s="40"/>
      <c r="B1857" s="21"/>
      <c r="C1857" s="21"/>
    </row>
    <row r="1858" spans="1:3" x14ac:dyDescent="0.2">
      <c r="A1858" s="40"/>
      <c r="B1858" s="21"/>
      <c r="C1858" s="21"/>
    </row>
    <row r="1859" spans="1:3" x14ac:dyDescent="0.2">
      <c r="A1859" s="40"/>
      <c r="B1859" s="21"/>
      <c r="C1859" s="21"/>
    </row>
    <row r="1860" spans="1:3" x14ac:dyDescent="0.2">
      <c r="A1860" s="40"/>
      <c r="B1860" s="21"/>
      <c r="C1860" s="21"/>
    </row>
    <row r="1861" spans="1:3" x14ac:dyDescent="0.2">
      <c r="A1861" s="40"/>
      <c r="B1861" s="21"/>
      <c r="C1861" s="21"/>
    </row>
    <row r="1862" spans="1:3" x14ac:dyDescent="0.2">
      <c r="A1862" s="40"/>
      <c r="B1862" s="21"/>
      <c r="C1862" s="21"/>
    </row>
    <row r="1863" spans="1:3" x14ac:dyDescent="0.2">
      <c r="A1863" s="40"/>
      <c r="B1863" s="21"/>
      <c r="C1863" s="21"/>
    </row>
    <row r="1864" spans="1:3" x14ac:dyDescent="0.2">
      <c r="A1864" s="40"/>
      <c r="B1864" s="21"/>
      <c r="C1864" s="21"/>
    </row>
    <row r="1865" spans="1:3" x14ac:dyDescent="0.2">
      <c r="A1865" s="40"/>
      <c r="B1865" s="21"/>
      <c r="C1865" s="21"/>
    </row>
    <row r="1866" spans="1:3" x14ac:dyDescent="0.2">
      <c r="A1866" s="40"/>
      <c r="B1866" s="21"/>
      <c r="C1866" s="21"/>
    </row>
    <row r="1867" spans="1:3" x14ac:dyDescent="0.2">
      <c r="A1867" s="40"/>
      <c r="B1867" s="21"/>
      <c r="C1867" s="21"/>
    </row>
    <row r="1868" spans="1:3" x14ac:dyDescent="0.2">
      <c r="A1868" s="40"/>
      <c r="B1868" s="21"/>
      <c r="C1868" s="21"/>
    </row>
    <row r="1869" spans="1:3" x14ac:dyDescent="0.2">
      <c r="A1869" s="40"/>
      <c r="B1869" s="21"/>
      <c r="C1869" s="21"/>
    </row>
    <row r="1870" spans="1:3" x14ac:dyDescent="0.2">
      <c r="A1870" s="40"/>
      <c r="B1870" s="21"/>
      <c r="C1870" s="21"/>
    </row>
    <row r="1871" spans="1:3" x14ac:dyDescent="0.2">
      <c r="A1871" s="40"/>
      <c r="B1871" s="21"/>
      <c r="C1871" s="21"/>
    </row>
    <row r="1872" spans="1:3" x14ac:dyDescent="0.2">
      <c r="A1872" s="40"/>
      <c r="B1872" s="21"/>
      <c r="C1872" s="21"/>
    </row>
    <row r="1873" spans="1:3" x14ac:dyDescent="0.2">
      <c r="A1873" s="40"/>
      <c r="B1873" s="21"/>
      <c r="C1873" s="21"/>
    </row>
    <row r="1874" spans="1:3" x14ac:dyDescent="0.2">
      <c r="A1874" s="40"/>
      <c r="B1874" s="21"/>
      <c r="C1874" s="21"/>
    </row>
    <row r="1875" spans="1:3" x14ac:dyDescent="0.2">
      <c r="A1875" s="40"/>
      <c r="B1875" s="21"/>
      <c r="C1875" s="21"/>
    </row>
    <row r="1876" spans="1:3" x14ac:dyDescent="0.2">
      <c r="A1876" s="40"/>
      <c r="B1876" s="21"/>
      <c r="C1876" s="21"/>
    </row>
    <row r="1877" spans="1:3" x14ac:dyDescent="0.2">
      <c r="A1877" s="40"/>
      <c r="B1877" s="21"/>
      <c r="C1877" s="21"/>
    </row>
    <row r="1878" spans="1:3" x14ac:dyDescent="0.2">
      <c r="A1878" s="40"/>
      <c r="B1878" s="21"/>
      <c r="C1878" s="21"/>
    </row>
    <row r="1879" spans="1:3" x14ac:dyDescent="0.2">
      <c r="A1879" s="40"/>
      <c r="B1879" s="21"/>
      <c r="C1879" s="21"/>
    </row>
    <row r="1880" spans="1:3" x14ac:dyDescent="0.2">
      <c r="A1880" s="40"/>
      <c r="B1880" s="21"/>
      <c r="C1880" s="21"/>
    </row>
    <row r="1881" spans="1:3" x14ac:dyDescent="0.2">
      <c r="A1881" s="40"/>
      <c r="B1881" s="21"/>
      <c r="C1881" s="21"/>
    </row>
    <row r="1882" spans="1:3" x14ac:dyDescent="0.2">
      <c r="A1882" s="40"/>
      <c r="B1882" s="21"/>
      <c r="C1882" s="21"/>
    </row>
    <row r="1883" spans="1:3" x14ac:dyDescent="0.2">
      <c r="A1883" s="40"/>
      <c r="B1883" s="21"/>
      <c r="C1883" s="21"/>
    </row>
    <row r="1884" spans="1:3" x14ac:dyDescent="0.2">
      <c r="A1884" s="40"/>
      <c r="B1884" s="21"/>
      <c r="C1884" s="21"/>
    </row>
    <row r="1885" spans="1:3" x14ac:dyDescent="0.2">
      <c r="A1885" s="40"/>
      <c r="B1885" s="21"/>
      <c r="C1885" s="21"/>
    </row>
    <row r="1886" spans="1:3" x14ac:dyDescent="0.2">
      <c r="A1886" s="40"/>
      <c r="B1886" s="21"/>
      <c r="C1886" s="21"/>
    </row>
    <row r="1887" spans="1:3" x14ac:dyDescent="0.2">
      <c r="A1887" s="40"/>
      <c r="B1887" s="21"/>
      <c r="C1887" s="21"/>
    </row>
    <row r="1888" spans="1:3" x14ac:dyDescent="0.2">
      <c r="A1888" s="40"/>
      <c r="B1888" s="21"/>
      <c r="C1888" s="21"/>
    </row>
    <row r="1889" spans="1:3" x14ac:dyDescent="0.2">
      <c r="A1889" s="40"/>
      <c r="B1889" s="21"/>
      <c r="C1889" s="21"/>
    </row>
    <row r="1890" spans="1:3" x14ac:dyDescent="0.2">
      <c r="A1890" s="40"/>
      <c r="B1890" s="21"/>
      <c r="C1890" s="21"/>
    </row>
    <row r="1891" spans="1:3" x14ac:dyDescent="0.2">
      <c r="A1891" s="40"/>
      <c r="B1891" s="21"/>
      <c r="C1891" s="21"/>
    </row>
    <row r="1892" spans="1:3" x14ac:dyDescent="0.2">
      <c r="A1892" s="40"/>
      <c r="B1892" s="21"/>
      <c r="C1892" s="21"/>
    </row>
    <row r="1893" spans="1:3" x14ac:dyDescent="0.2">
      <c r="A1893" s="40"/>
      <c r="B1893" s="21"/>
      <c r="C1893" s="21"/>
    </row>
    <row r="1894" spans="1:3" x14ac:dyDescent="0.2">
      <c r="A1894" s="40"/>
      <c r="B1894" s="21"/>
      <c r="C1894" s="21"/>
    </row>
    <row r="1895" spans="1:3" x14ac:dyDescent="0.2">
      <c r="A1895" s="40"/>
      <c r="B1895" s="21"/>
      <c r="C1895" s="21"/>
    </row>
    <row r="1896" spans="1:3" x14ac:dyDescent="0.2">
      <c r="A1896" s="40"/>
      <c r="B1896" s="21"/>
      <c r="C1896" s="21"/>
    </row>
    <row r="1897" spans="1:3" x14ac:dyDescent="0.2">
      <c r="A1897" s="40"/>
      <c r="B1897" s="21"/>
      <c r="C1897" s="21"/>
    </row>
    <row r="1898" spans="1:3" x14ac:dyDescent="0.2">
      <c r="A1898" s="40"/>
      <c r="B1898" s="21"/>
      <c r="C1898" s="21"/>
    </row>
    <row r="1899" spans="1:3" x14ac:dyDescent="0.2">
      <c r="A1899" s="40"/>
      <c r="B1899" s="21"/>
      <c r="C1899" s="21"/>
    </row>
    <row r="1900" spans="1:3" x14ac:dyDescent="0.2">
      <c r="A1900" s="40"/>
      <c r="B1900" s="21"/>
      <c r="C1900" s="21"/>
    </row>
    <row r="1901" spans="1:3" x14ac:dyDescent="0.2">
      <c r="A1901" s="40"/>
      <c r="B1901" s="21"/>
      <c r="C1901" s="21"/>
    </row>
    <row r="1902" spans="1:3" x14ac:dyDescent="0.2">
      <c r="A1902" s="40"/>
      <c r="B1902" s="21"/>
      <c r="C1902" s="21"/>
    </row>
    <row r="1903" spans="1:3" x14ac:dyDescent="0.2">
      <c r="A1903" s="40"/>
      <c r="B1903" s="21"/>
      <c r="C1903" s="21"/>
    </row>
    <row r="1904" spans="1:3" x14ac:dyDescent="0.2">
      <c r="A1904" s="40"/>
      <c r="B1904" s="21"/>
      <c r="C1904" s="21"/>
    </row>
    <row r="1905" spans="1:3" x14ac:dyDescent="0.2">
      <c r="A1905" s="40"/>
      <c r="B1905" s="21"/>
      <c r="C1905" s="21"/>
    </row>
    <row r="1906" spans="1:3" x14ac:dyDescent="0.2">
      <c r="A1906" s="40"/>
      <c r="B1906" s="21"/>
      <c r="C1906" s="21"/>
    </row>
    <row r="1907" spans="1:3" x14ac:dyDescent="0.2">
      <c r="A1907" s="40"/>
      <c r="B1907" s="21"/>
      <c r="C1907" s="21"/>
    </row>
    <row r="1908" spans="1:3" x14ac:dyDescent="0.2">
      <c r="A1908" s="40"/>
      <c r="B1908" s="21"/>
      <c r="C1908" s="21"/>
    </row>
    <row r="1909" spans="1:3" x14ac:dyDescent="0.2">
      <c r="A1909" s="40"/>
      <c r="B1909" s="21"/>
      <c r="C1909" s="21"/>
    </row>
    <row r="1910" spans="1:3" x14ac:dyDescent="0.2">
      <c r="A1910" s="40"/>
      <c r="B1910" s="21"/>
      <c r="C1910" s="21"/>
    </row>
    <row r="1911" spans="1:3" x14ac:dyDescent="0.2">
      <c r="A1911" s="40"/>
      <c r="B1911" s="21"/>
      <c r="C1911" s="21"/>
    </row>
    <row r="1912" spans="1:3" x14ac:dyDescent="0.2">
      <c r="A1912" s="40"/>
      <c r="B1912" s="21"/>
      <c r="C1912" s="21"/>
    </row>
    <row r="1913" spans="1:3" x14ac:dyDescent="0.2">
      <c r="A1913" s="40"/>
      <c r="B1913" s="21"/>
      <c r="C1913" s="21"/>
    </row>
    <row r="1914" spans="1:3" x14ac:dyDescent="0.2">
      <c r="A1914" s="40"/>
      <c r="B1914" s="21"/>
      <c r="C1914" s="21"/>
    </row>
    <row r="1915" spans="1:3" x14ac:dyDescent="0.2">
      <c r="A1915" s="40"/>
      <c r="B1915" s="21"/>
      <c r="C1915" s="21"/>
    </row>
    <row r="1916" spans="1:3" x14ac:dyDescent="0.2">
      <c r="A1916" s="40"/>
      <c r="B1916" s="21"/>
      <c r="C1916" s="21"/>
    </row>
    <row r="1917" spans="1:3" x14ac:dyDescent="0.2">
      <c r="A1917" s="40"/>
      <c r="B1917" s="21"/>
      <c r="C1917" s="21"/>
    </row>
    <row r="1918" spans="1:3" x14ac:dyDescent="0.2">
      <c r="A1918" s="40"/>
      <c r="B1918" s="21"/>
      <c r="C1918" s="21"/>
    </row>
    <row r="1919" spans="1:3" x14ac:dyDescent="0.2">
      <c r="A1919" s="40"/>
      <c r="B1919" s="21"/>
      <c r="C1919" s="21"/>
    </row>
    <row r="1920" spans="1:3" x14ac:dyDescent="0.2">
      <c r="A1920" s="40"/>
      <c r="B1920" s="21"/>
      <c r="C1920" s="21"/>
    </row>
    <row r="1921" spans="1:3" x14ac:dyDescent="0.2">
      <c r="A1921" s="40"/>
      <c r="B1921" s="21"/>
      <c r="C1921" s="21"/>
    </row>
    <row r="1922" spans="1:3" x14ac:dyDescent="0.2">
      <c r="A1922" s="40"/>
      <c r="B1922" s="21"/>
      <c r="C1922" s="21"/>
    </row>
    <row r="1923" spans="1:3" x14ac:dyDescent="0.2">
      <c r="A1923" s="40"/>
      <c r="B1923" s="21"/>
      <c r="C1923" s="21"/>
    </row>
    <row r="1924" spans="1:3" x14ac:dyDescent="0.2">
      <c r="A1924" s="40"/>
      <c r="B1924" s="21"/>
      <c r="C1924" s="21"/>
    </row>
    <row r="1925" spans="1:3" x14ac:dyDescent="0.2">
      <c r="A1925" s="40"/>
      <c r="B1925" s="21"/>
      <c r="C1925" s="21"/>
    </row>
    <row r="1926" spans="1:3" x14ac:dyDescent="0.2">
      <c r="A1926" s="40"/>
      <c r="B1926" s="21"/>
      <c r="C1926" s="21"/>
    </row>
    <row r="1927" spans="1:3" x14ac:dyDescent="0.2">
      <c r="A1927" s="40"/>
      <c r="B1927" s="21"/>
      <c r="C1927" s="21"/>
    </row>
    <row r="1928" spans="1:3" x14ac:dyDescent="0.2">
      <c r="A1928" s="40"/>
      <c r="B1928" s="21"/>
      <c r="C1928" s="21"/>
    </row>
    <row r="1929" spans="1:3" x14ac:dyDescent="0.2">
      <c r="A1929" s="40"/>
      <c r="B1929" s="21"/>
      <c r="C1929" s="21"/>
    </row>
    <row r="1930" spans="1:3" x14ac:dyDescent="0.2">
      <c r="A1930" s="40"/>
      <c r="B1930" s="21"/>
      <c r="C1930" s="21"/>
    </row>
    <row r="1931" spans="1:3" x14ac:dyDescent="0.2">
      <c r="A1931" s="40"/>
      <c r="B1931" s="21"/>
      <c r="C1931" s="21"/>
    </row>
    <row r="1932" spans="1:3" x14ac:dyDescent="0.2">
      <c r="A1932" s="40"/>
      <c r="B1932" s="21"/>
      <c r="C1932" s="21"/>
    </row>
    <row r="1933" spans="1:3" x14ac:dyDescent="0.2">
      <c r="A1933" s="40"/>
      <c r="B1933" s="21"/>
      <c r="C1933" s="21"/>
    </row>
    <row r="1934" spans="1:3" x14ac:dyDescent="0.2">
      <c r="A1934" s="40"/>
      <c r="B1934" s="21"/>
      <c r="C1934" s="21"/>
    </row>
    <row r="1935" spans="1:3" x14ac:dyDescent="0.2">
      <c r="A1935" s="40"/>
      <c r="B1935" s="21"/>
      <c r="C1935" s="21"/>
    </row>
    <row r="1936" spans="1:3" x14ac:dyDescent="0.2">
      <c r="A1936" s="40"/>
      <c r="B1936" s="21"/>
      <c r="C1936" s="21"/>
    </row>
    <row r="1937" spans="1:3" x14ac:dyDescent="0.2">
      <c r="A1937" s="40"/>
      <c r="B1937" s="21"/>
      <c r="C1937" s="21"/>
    </row>
    <row r="1938" spans="1:3" x14ac:dyDescent="0.2">
      <c r="A1938" s="40"/>
      <c r="B1938" s="21"/>
      <c r="C1938" s="21"/>
    </row>
    <row r="1939" spans="1:3" x14ac:dyDescent="0.2">
      <c r="A1939" s="40"/>
      <c r="B1939" s="21"/>
      <c r="C1939" s="21"/>
    </row>
    <row r="1940" spans="1:3" x14ac:dyDescent="0.2">
      <c r="A1940" s="40"/>
      <c r="B1940" s="21"/>
      <c r="C1940" s="21"/>
    </row>
    <row r="1941" spans="1:3" x14ac:dyDescent="0.2">
      <c r="A1941" s="40"/>
      <c r="B1941" s="21"/>
      <c r="C1941" s="21"/>
    </row>
    <row r="1942" spans="1:3" x14ac:dyDescent="0.2">
      <c r="A1942" s="40"/>
      <c r="B1942" s="21"/>
      <c r="C1942" s="21"/>
    </row>
    <row r="1943" spans="1:3" x14ac:dyDescent="0.2">
      <c r="A1943" s="40"/>
      <c r="B1943" s="21"/>
      <c r="C1943" s="21"/>
    </row>
    <row r="1944" spans="1:3" x14ac:dyDescent="0.2">
      <c r="A1944" s="40"/>
      <c r="B1944" s="21"/>
      <c r="C1944" s="21"/>
    </row>
    <row r="1945" spans="1:3" x14ac:dyDescent="0.2">
      <c r="A1945" s="40"/>
      <c r="B1945" s="21"/>
      <c r="C1945" s="21"/>
    </row>
    <row r="1946" spans="1:3" x14ac:dyDescent="0.2">
      <c r="A1946" s="40"/>
      <c r="B1946" s="21"/>
      <c r="C1946" s="21"/>
    </row>
    <row r="1947" spans="1:3" x14ac:dyDescent="0.2">
      <c r="A1947" s="40"/>
      <c r="B1947" s="21"/>
      <c r="C1947" s="21"/>
    </row>
    <row r="1948" spans="1:3" x14ac:dyDescent="0.2">
      <c r="A1948" s="40"/>
      <c r="B1948" s="21"/>
      <c r="C1948" s="21"/>
    </row>
    <row r="1949" spans="1:3" x14ac:dyDescent="0.2">
      <c r="A1949" s="40"/>
      <c r="B1949" s="21"/>
      <c r="C1949" s="21"/>
    </row>
    <row r="1950" spans="1:3" x14ac:dyDescent="0.2">
      <c r="A1950" s="40"/>
      <c r="B1950" s="21"/>
      <c r="C1950" s="21"/>
    </row>
    <row r="1951" spans="1:3" x14ac:dyDescent="0.2">
      <c r="A1951" s="40"/>
      <c r="B1951" s="21"/>
      <c r="C1951" s="21"/>
    </row>
    <row r="1952" spans="1:3" x14ac:dyDescent="0.2">
      <c r="A1952" s="40"/>
      <c r="B1952" s="21"/>
      <c r="C1952" s="21"/>
    </row>
    <row r="1953" spans="1:3" x14ac:dyDescent="0.2">
      <c r="A1953" s="40"/>
      <c r="B1953" s="21"/>
      <c r="C1953" s="21"/>
    </row>
    <row r="1954" spans="1:3" x14ac:dyDescent="0.2">
      <c r="A1954" s="40"/>
      <c r="B1954" s="21"/>
      <c r="C1954" s="21"/>
    </row>
    <row r="1955" spans="1:3" x14ac:dyDescent="0.2">
      <c r="A1955" s="40"/>
      <c r="B1955" s="21"/>
      <c r="C1955" s="21"/>
    </row>
    <row r="1956" spans="1:3" x14ac:dyDescent="0.2">
      <c r="A1956" s="40"/>
      <c r="B1956" s="21"/>
      <c r="C1956" s="21"/>
    </row>
    <row r="1957" spans="1:3" x14ac:dyDescent="0.2">
      <c r="A1957" s="40"/>
      <c r="B1957" s="21"/>
      <c r="C1957" s="21"/>
    </row>
    <row r="1958" spans="1:3" x14ac:dyDescent="0.2">
      <c r="A1958" s="40"/>
      <c r="B1958" s="21"/>
      <c r="C1958" s="21"/>
    </row>
    <row r="1959" spans="1:3" x14ac:dyDescent="0.2">
      <c r="A1959" s="40"/>
      <c r="B1959" s="21"/>
      <c r="C1959" s="21"/>
    </row>
    <row r="1960" spans="1:3" x14ac:dyDescent="0.2">
      <c r="A1960" s="40"/>
      <c r="B1960" s="21"/>
      <c r="C1960" s="21"/>
    </row>
    <row r="1961" spans="1:3" x14ac:dyDescent="0.2">
      <c r="A1961" s="40"/>
      <c r="B1961" s="21"/>
      <c r="C1961" s="21"/>
    </row>
    <row r="1962" spans="1:3" x14ac:dyDescent="0.2">
      <c r="A1962" s="40"/>
      <c r="B1962" s="21"/>
      <c r="C1962" s="21"/>
    </row>
    <row r="1963" spans="1:3" x14ac:dyDescent="0.2">
      <c r="A1963" s="40"/>
      <c r="B1963" s="21"/>
      <c r="C1963" s="21"/>
    </row>
    <row r="1964" spans="1:3" x14ac:dyDescent="0.2">
      <c r="A1964" s="40"/>
      <c r="B1964" s="21"/>
      <c r="C1964" s="21"/>
    </row>
    <row r="1965" spans="1:3" x14ac:dyDescent="0.2">
      <c r="A1965" s="40"/>
      <c r="B1965" s="21"/>
      <c r="C1965" s="21"/>
    </row>
    <row r="1966" spans="1:3" x14ac:dyDescent="0.2">
      <c r="A1966" s="40"/>
      <c r="B1966" s="21"/>
      <c r="C1966" s="21"/>
    </row>
    <row r="1967" spans="1:3" x14ac:dyDescent="0.2">
      <c r="A1967" s="40"/>
      <c r="B1967" s="21"/>
      <c r="C1967" s="21"/>
    </row>
    <row r="1968" spans="1:3" x14ac:dyDescent="0.2">
      <c r="A1968" s="40"/>
      <c r="B1968" s="21"/>
      <c r="C1968" s="21"/>
    </row>
    <row r="1969" spans="1:3" x14ac:dyDescent="0.2">
      <c r="A1969" s="40"/>
      <c r="B1969" s="21"/>
      <c r="C1969" s="21"/>
    </row>
    <row r="1970" spans="1:3" x14ac:dyDescent="0.2">
      <c r="A1970" s="40"/>
      <c r="B1970" s="21"/>
      <c r="C1970" s="21"/>
    </row>
    <row r="1971" spans="1:3" x14ac:dyDescent="0.2">
      <c r="A1971" s="40"/>
      <c r="B1971" s="21"/>
      <c r="C1971" s="21"/>
    </row>
    <row r="1972" spans="1:3" x14ac:dyDescent="0.2">
      <c r="A1972" s="40"/>
      <c r="B1972" s="21"/>
      <c r="C1972" s="21"/>
    </row>
    <row r="1973" spans="1:3" x14ac:dyDescent="0.2">
      <c r="A1973" s="40"/>
      <c r="B1973" s="21"/>
      <c r="C1973" s="21"/>
    </row>
    <row r="1974" spans="1:3" x14ac:dyDescent="0.2">
      <c r="A1974" s="40"/>
      <c r="B1974" s="21"/>
      <c r="C1974" s="21"/>
    </row>
    <row r="1975" spans="1:3" x14ac:dyDescent="0.2">
      <c r="A1975" s="40"/>
      <c r="B1975" s="21"/>
      <c r="C1975" s="21"/>
    </row>
    <row r="1976" spans="1:3" x14ac:dyDescent="0.2">
      <c r="A1976" s="40"/>
      <c r="B1976" s="21"/>
      <c r="C1976" s="21"/>
    </row>
    <row r="1977" spans="1:3" x14ac:dyDescent="0.2">
      <c r="A1977" s="40"/>
      <c r="B1977" s="21"/>
      <c r="C1977" s="21"/>
    </row>
    <row r="1978" spans="1:3" x14ac:dyDescent="0.2">
      <c r="A1978" s="40"/>
      <c r="B1978" s="21"/>
      <c r="C1978" s="21"/>
    </row>
    <row r="1979" spans="1:3" x14ac:dyDescent="0.2">
      <c r="A1979" s="40"/>
      <c r="B1979" s="21"/>
      <c r="C1979" s="21"/>
    </row>
    <row r="1980" spans="1:3" x14ac:dyDescent="0.2">
      <c r="A1980" s="40"/>
      <c r="B1980" s="21"/>
      <c r="C1980" s="21"/>
    </row>
    <row r="1981" spans="1:3" x14ac:dyDescent="0.2">
      <c r="A1981" s="40"/>
      <c r="B1981" s="21"/>
      <c r="C1981" s="21"/>
    </row>
    <row r="1982" spans="1:3" x14ac:dyDescent="0.2">
      <c r="A1982" s="40"/>
      <c r="B1982" s="21"/>
      <c r="C1982" s="21"/>
    </row>
    <row r="1983" spans="1:3" x14ac:dyDescent="0.2">
      <c r="A1983" s="40"/>
      <c r="B1983" s="21"/>
      <c r="C1983" s="21"/>
    </row>
    <row r="1984" spans="1:3" x14ac:dyDescent="0.2">
      <c r="A1984" s="40"/>
      <c r="B1984" s="21"/>
      <c r="C1984" s="21"/>
    </row>
    <row r="1985" spans="1:3" x14ac:dyDescent="0.2">
      <c r="A1985" s="40"/>
      <c r="B1985" s="21"/>
      <c r="C1985" s="21"/>
    </row>
    <row r="1986" spans="1:3" x14ac:dyDescent="0.2">
      <c r="A1986" s="40"/>
      <c r="B1986" s="21"/>
      <c r="C1986" s="21"/>
    </row>
    <row r="1987" spans="1:3" x14ac:dyDescent="0.2">
      <c r="A1987" s="40"/>
      <c r="B1987" s="21"/>
      <c r="C1987" s="21"/>
    </row>
    <row r="1988" spans="1:3" x14ac:dyDescent="0.2">
      <c r="A1988" s="40"/>
      <c r="B1988" s="21"/>
      <c r="C1988" s="21"/>
    </row>
    <row r="1989" spans="1:3" x14ac:dyDescent="0.2">
      <c r="A1989" s="40"/>
      <c r="B1989" s="21"/>
      <c r="C1989" s="21"/>
    </row>
    <row r="1990" spans="1:3" x14ac:dyDescent="0.2">
      <c r="A1990" s="40"/>
      <c r="B1990" s="21"/>
      <c r="C1990" s="21"/>
    </row>
    <row r="1991" spans="1:3" x14ac:dyDescent="0.2">
      <c r="A1991" s="40"/>
      <c r="B1991" s="21"/>
      <c r="C1991" s="21"/>
    </row>
    <row r="1992" spans="1:3" x14ac:dyDescent="0.2">
      <c r="A1992" s="40"/>
      <c r="B1992" s="21"/>
      <c r="C1992" s="21"/>
    </row>
    <row r="1993" spans="1:3" x14ac:dyDescent="0.2">
      <c r="A1993" s="40"/>
      <c r="B1993" s="21"/>
      <c r="C1993" s="21"/>
    </row>
    <row r="1994" spans="1:3" x14ac:dyDescent="0.2">
      <c r="A1994" s="40"/>
      <c r="B1994" s="21"/>
      <c r="C1994" s="21"/>
    </row>
    <row r="1995" spans="1:3" x14ac:dyDescent="0.2">
      <c r="A1995" s="40"/>
      <c r="B1995" s="21"/>
      <c r="C1995" s="21"/>
    </row>
    <row r="1996" spans="1:3" x14ac:dyDescent="0.2">
      <c r="A1996" s="40"/>
      <c r="B1996" s="21"/>
      <c r="C1996" s="21"/>
    </row>
    <row r="1997" spans="1:3" x14ac:dyDescent="0.2">
      <c r="A1997" s="40"/>
      <c r="B1997" s="21"/>
      <c r="C1997" s="21"/>
    </row>
    <row r="1998" spans="1:3" x14ac:dyDescent="0.2">
      <c r="A1998" s="40"/>
      <c r="B1998" s="21"/>
      <c r="C1998" s="21"/>
    </row>
    <row r="1999" spans="1:3" x14ac:dyDescent="0.2">
      <c r="A1999" s="40"/>
      <c r="B1999" s="21"/>
      <c r="C1999" s="21"/>
    </row>
    <row r="2000" spans="1:3" x14ac:dyDescent="0.2">
      <c r="A2000" s="40"/>
      <c r="B2000" s="21"/>
      <c r="C2000" s="21"/>
    </row>
    <row r="2001" spans="1:3" x14ac:dyDescent="0.2">
      <c r="A2001" s="40"/>
      <c r="B2001" s="21"/>
      <c r="C2001" s="21"/>
    </row>
    <row r="2002" spans="1:3" x14ac:dyDescent="0.2">
      <c r="A2002" s="40"/>
      <c r="B2002" s="21"/>
      <c r="C2002" s="21"/>
    </row>
    <row r="2003" spans="1:3" x14ac:dyDescent="0.2">
      <c r="A2003" s="40"/>
      <c r="B2003" s="21"/>
      <c r="C2003" s="21"/>
    </row>
    <row r="2004" spans="1:3" x14ac:dyDescent="0.2">
      <c r="A2004" s="40"/>
      <c r="B2004" s="21"/>
      <c r="C2004" s="21"/>
    </row>
    <row r="2005" spans="1:3" x14ac:dyDescent="0.2">
      <c r="A2005" s="40"/>
      <c r="B2005" s="21"/>
      <c r="C2005" s="21"/>
    </row>
    <row r="2006" spans="1:3" x14ac:dyDescent="0.2">
      <c r="A2006" s="40"/>
      <c r="B2006" s="21"/>
      <c r="C2006" s="21"/>
    </row>
    <row r="2007" spans="1:3" x14ac:dyDescent="0.2">
      <c r="A2007" s="40"/>
      <c r="B2007" s="21"/>
      <c r="C2007" s="21"/>
    </row>
    <row r="2008" spans="1:3" x14ac:dyDescent="0.2">
      <c r="A2008" s="40"/>
      <c r="B2008" s="21"/>
      <c r="C2008" s="21"/>
    </row>
    <row r="2009" spans="1:3" x14ac:dyDescent="0.2">
      <c r="A2009" s="40"/>
      <c r="B2009" s="21"/>
      <c r="C2009" s="21"/>
    </row>
    <row r="2010" spans="1:3" x14ac:dyDescent="0.2">
      <c r="A2010" s="40"/>
      <c r="B2010" s="21"/>
      <c r="C2010" s="21"/>
    </row>
    <row r="2011" spans="1:3" x14ac:dyDescent="0.2">
      <c r="A2011" s="40"/>
      <c r="B2011" s="21"/>
      <c r="C2011" s="21"/>
    </row>
    <row r="2012" spans="1:3" x14ac:dyDescent="0.2">
      <c r="A2012" s="40"/>
      <c r="B2012" s="21"/>
      <c r="C2012" s="21"/>
    </row>
    <row r="2013" spans="1:3" x14ac:dyDescent="0.2">
      <c r="A2013" s="40"/>
      <c r="B2013" s="21"/>
      <c r="C2013" s="21"/>
    </row>
    <row r="2014" spans="1:3" x14ac:dyDescent="0.2">
      <c r="A2014" s="40"/>
      <c r="B2014" s="21"/>
      <c r="C2014" s="21"/>
    </row>
    <row r="2015" spans="1:3" x14ac:dyDescent="0.2">
      <c r="A2015" s="40"/>
      <c r="B2015" s="21"/>
      <c r="C2015" s="21"/>
    </row>
    <row r="2016" spans="1:3" x14ac:dyDescent="0.2">
      <c r="A2016" s="40"/>
      <c r="B2016" s="21"/>
      <c r="C2016" s="21"/>
    </row>
    <row r="2017" spans="1:3" x14ac:dyDescent="0.2">
      <c r="A2017" s="40"/>
      <c r="B2017" s="21"/>
      <c r="C2017" s="21"/>
    </row>
    <row r="2018" spans="1:3" x14ac:dyDescent="0.2">
      <c r="A2018" s="40"/>
      <c r="B2018" s="21"/>
      <c r="C2018" s="21"/>
    </row>
    <row r="2019" spans="1:3" x14ac:dyDescent="0.2">
      <c r="A2019" s="40"/>
      <c r="B2019" s="21"/>
      <c r="C2019" s="21"/>
    </row>
    <row r="2020" spans="1:3" x14ac:dyDescent="0.2">
      <c r="A2020" s="40"/>
      <c r="B2020" s="21"/>
      <c r="C2020" s="21"/>
    </row>
    <row r="2021" spans="1:3" x14ac:dyDescent="0.2">
      <c r="A2021" s="40"/>
      <c r="B2021" s="21"/>
      <c r="C2021" s="21"/>
    </row>
    <row r="2022" spans="1:3" x14ac:dyDescent="0.2">
      <c r="A2022" s="40"/>
      <c r="B2022" s="21"/>
      <c r="C2022" s="21"/>
    </row>
    <row r="2023" spans="1:3" x14ac:dyDescent="0.2">
      <c r="A2023" s="40"/>
      <c r="B2023" s="21"/>
      <c r="C2023" s="21"/>
    </row>
    <row r="2024" spans="1:3" x14ac:dyDescent="0.2">
      <c r="A2024" s="40"/>
      <c r="B2024" s="21"/>
      <c r="C2024" s="21"/>
    </row>
    <row r="2025" spans="1:3" x14ac:dyDescent="0.2">
      <c r="A2025" s="40"/>
      <c r="B2025" s="21"/>
      <c r="C2025" s="21"/>
    </row>
    <row r="2026" spans="1:3" x14ac:dyDescent="0.2">
      <c r="A2026" s="40"/>
      <c r="B2026" s="21"/>
      <c r="C2026" s="21"/>
    </row>
    <row r="2027" spans="1:3" x14ac:dyDescent="0.2">
      <c r="A2027" s="40"/>
      <c r="B2027" s="21"/>
      <c r="C2027" s="21"/>
    </row>
    <row r="2028" spans="1:3" x14ac:dyDescent="0.2">
      <c r="A2028" s="40"/>
      <c r="B2028" s="21"/>
      <c r="C2028" s="21"/>
    </row>
    <row r="2029" spans="1:3" x14ac:dyDescent="0.2">
      <c r="A2029" s="40"/>
      <c r="B2029" s="21"/>
      <c r="C2029" s="21"/>
    </row>
    <row r="2030" spans="1:3" x14ac:dyDescent="0.2">
      <c r="A2030" s="40"/>
      <c r="B2030" s="21"/>
      <c r="C2030" s="21"/>
    </row>
    <row r="2031" spans="1:3" x14ac:dyDescent="0.2">
      <c r="A2031" s="40"/>
      <c r="B2031" s="21"/>
      <c r="C2031" s="21"/>
    </row>
    <row r="2032" spans="1:3" x14ac:dyDescent="0.2">
      <c r="A2032" s="40"/>
      <c r="B2032" s="21"/>
      <c r="C2032" s="21"/>
    </row>
    <row r="2033" spans="1:3" x14ac:dyDescent="0.2">
      <c r="A2033" s="40"/>
      <c r="B2033" s="21"/>
      <c r="C2033" s="21"/>
    </row>
    <row r="2034" spans="1:3" x14ac:dyDescent="0.2">
      <c r="A2034" s="40"/>
      <c r="B2034" s="21"/>
      <c r="C2034" s="21"/>
    </row>
    <row r="2035" spans="1:3" x14ac:dyDescent="0.2">
      <c r="A2035" s="40"/>
      <c r="B2035" s="21"/>
      <c r="C2035" s="21"/>
    </row>
    <row r="2036" spans="1:3" x14ac:dyDescent="0.2">
      <c r="A2036" s="40"/>
      <c r="B2036" s="21"/>
      <c r="C2036" s="21"/>
    </row>
    <row r="2037" spans="1:3" x14ac:dyDescent="0.2">
      <c r="A2037" s="40"/>
      <c r="B2037" s="21"/>
      <c r="C2037" s="21"/>
    </row>
    <row r="2038" spans="1:3" x14ac:dyDescent="0.2">
      <c r="A2038" s="40"/>
      <c r="B2038" s="21"/>
      <c r="C2038" s="21"/>
    </row>
    <row r="2039" spans="1:3" x14ac:dyDescent="0.2">
      <c r="A2039" s="40"/>
      <c r="B2039" s="21"/>
      <c r="C2039" s="21"/>
    </row>
    <row r="2040" spans="1:3" x14ac:dyDescent="0.2">
      <c r="A2040" s="40"/>
      <c r="B2040" s="21"/>
      <c r="C2040" s="21"/>
    </row>
    <row r="2041" spans="1:3" x14ac:dyDescent="0.2">
      <c r="A2041" s="40"/>
      <c r="B2041" s="21"/>
      <c r="C2041" s="21"/>
    </row>
    <row r="2042" spans="1:3" x14ac:dyDescent="0.2">
      <c r="A2042" s="40"/>
      <c r="B2042" s="21"/>
      <c r="C2042" s="21"/>
    </row>
    <row r="2043" spans="1:3" x14ac:dyDescent="0.2">
      <c r="A2043" s="40"/>
      <c r="B2043" s="21"/>
      <c r="C2043" s="21"/>
    </row>
    <row r="2044" spans="1:3" x14ac:dyDescent="0.2">
      <c r="A2044" s="40"/>
      <c r="B2044" s="21"/>
      <c r="C2044" s="21"/>
    </row>
    <row r="2045" spans="1:3" x14ac:dyDescent="0.2">
      <c r="A2045" s="40"/>
      <c r="B2045" s="21"/>
      <c r="C2045" s="21"/>
    </row>
    <row r="2046" spans="1:3" x14ac:dyDescent="0.2">
      <c r="A2046" s="40"/>
      <c r="B2046" s="21"/>
      <c r="C2046" s="21"/>
    </row>
    <row r="2047" spans="1:3" x14ac:dyDescent="0.2">
      <c r="A2047" s="40"/>
      <c r="B2047" s="21"/>
      <c r="C2047" s="21"/>
    </row>
    <row r="2048" spans="1:3" x14ac:dyDescent="0.2">
      <c r="A2048" s="40"/>
      <c r="B2048" s="21"/>
      <c r="C2048" s="21"/>
    </row>
    <row r="2049" spans="1:3" x14ac:dyDescent="0.2">
      <c r="A2049" s="40"/>
      <c r="B2049" s="21"/>
      <c r="C2049" s="21"/>
    </row>
    <row r="2050" spans="1:3" x14ac:dyDescent="0.2">
      <c r="A2050" s="40"/>
      <c r="B2050" s="21"/>
      <c r="C2050" s="21"/>
    </row>
    <row r="2051" spans="1:3" x14ac:dyDescent="0.2">
      <c r="A2051" s="40"/>
      <c r="B2051" s="21"/>
      <c r="C2051" s="21"/>
    </row>
    <row r="2052" spans="1:3" x14ac:dyDescent="0.2">
      <c r="A2052" s="40"/>
      <c r="B2052" s="21"/>
      <c r="C2052" s="21"/>
    </row>
    <row r="2053" spans="1:3" x14ac:dyDescent="0.2">
      <c r="A2053" s="40"/>
      <c r="B2053" s="21"/>
      <c r="C2053" s="21"/>
    </row>
    <row r="2054" spans="1:3" x14ac:dyDescent="0.2">
      <c r="A2054" s="40"/>
      <c r="B2054" s="21"/>
      <c r="C2054" s="21"/>
    </row>
    <row r="2055" spans="1:3" x14ac:dyDescent="0.2">
      <c r="A2055" s="40"/>
      <c r="B2055" s="21"/>
      <c r="C2055" s="21"/>
    </row>
    <row r="2056" spans="1:3" x14ac:dyDescent="0.2">
      <c r="A2056" s="40"/>
      <c r="B2056" s="21"/>
      <c r="C2056" s="21"/>
    </row>
    <row r="2057" spans="1:3" x14ac:dyDescent="0.2">
      <c r="A2057" s="40"/>
      <c r="B2057" s="21"/>
      <c r="C2057" s="21"/>
    </row>
    <row r="2058" spans="1:3" x14ac:dyDescent="0.2">
      <c r="A2058" s="40"/>
      <c r="B2058" s="21"/>
      <c r="C2058" s="21"/>
    </row>
    <row r="2059" spans="1:3" x14ac:dyDescent="0.2">
      <c r="A2059" s="40"/>
      <c r="B2059" s="21"/>
      <c r="C2059" s="21"/>
    </row>
    <row r="2060" spans="1:3" x14ac:dyDescent="0.2">
      <c r="A2060" s="40"/>
      <c r="B2060" s="21"/>
      <c r="C2060" s="21"/>
    </row>
    <row r="2061" spans="1:3" x14ac:dyDescent="0.2">
      <c r="A2061" s="40"/>
      <c r="B2061" s="21"/>
      <c r="C2061" s="21"/>
    </row>
    <row r="2062" spans="1:3" x14ac:dyDescent="0.2">
      <c r="A2062" s="40"/>
      <c r="B2062" s="21"/>
      <c r="C2062" s="21"/>
    </row>
    <row r="2063" spans="1:3" x14ac:dyDescent="0.2">
      <c r="A2063" s="40"/>
      <c r="B2063" s="21"/>
      <c r="C2063" s="21"/>
    </row>
    <row r="2064" spans="1:3" x14ac:dyDescent="0.2">
      <c r="A2064" s="40"/>
      <c r="B2064" s="21"/>
      <c r="C2064" s="21"/>
    </row>
    <row r="2065" spans="1:3" x14ac:dyDescent="0.2">
      <c r="A2065" s="40"/>
      <c r="B2065" s="21"/>
      <c r="C2065" s="21"/>
    </row>
    <row r="2066" spans="1:3" x14ac:dyDescent="0.2">
      <c r="A2066" s="40"/>
      <c r="B2066" s="21"/>
      <c r="C2066" s="21"/>
    </row>
    <row r="2067" spans="1:3" x14ac:dyDescent="0.2">
      <c r="A2067" s="40"/>
      <c r="B2067" s="21"/>
      <c r="C2067" s="21"/>
    </row>
    <row r="2068" spans="1:3" x14ac:dyDescent="0.2">
      <c r="A2068" s="40"/>
      <c r="B2068" s="21"/>
      <c r="C2068" s="21"/>
    </row>
    <row r="2069" spans="1:3" x14ac:dyDescent="0.2">
      <c r="A2069" s="40"/>
      <c r="B2069" s="21"/>
      <c r="C2069" s="21"/>
    </row>
    <row r="2070" spans="1:3" x14ac:dyDescent="0.2">
      <c r="A2070" s="40"/>
      <c r="B2070" s="21"/>
      <c r="C2070" s="21"/>
    </row>
    <row r="2071" spans="1:3" x14ac:dyDescent="0.2">
      <c r="A2071" s="40"/>
      <c r="B2071" s="21"/>
      <c r="C2071" s="21"/>
    </row>
    <row r="2072" spans="1:3" x14ac:dyDescent="0.2">
      <c r="A2072" s="40"/>
      <c r="B2072" s="21"/>
      <c r="C2072" s="21"/>
    </row>
    <row r="2073" spans="1:3" x14ac:dyDescent="0.2">
      <c r="A2073" s="40"/>
      <c r="B2073" s="21"/>
      <c r="C2073" s="21"/>
    </row>
    <row r="2074" spans="1:3" x14ac:dyDescent="0.2">
      <c r="A2074" s="40"/>
      <c r="B2074" s="21"/>
      <c r="C2074" s="21"/>
    </row>
    <row r="2075" spans="1:3" x14ac:dyDescent="0.2">
      <c r="A2075" s="40"/>
      <c r="B2075" s="21"/>
      <c r="C2075" s="21"/>
    </row>
    <row r="2076" spans="1:3" x14ac:dyDescent="0.2">
      <c r="A2076" s="40"/>
      <c r="B2076" s="21"/>
      <c r="C2076" s="21"/>
    </row>
    <row r="2077" spans="1:3" x14ac:dyDescent="0.2">
      <c r="A2077" s="40"/>
      <c r="B2077" s="21"/>
      <c r="C2077" s="21"/>
    </row>
    <row r="2078" spans="1:3" x14ac:dyDescent="0.2">
      <c r="A2078" s="40"/>
      <c r="B2078" s="21"/>
      <c r="C2078" s="21"/>
    </row>
    <row r="2079" spans="1:3" x14ac:dyDescent="0.2">
      <c r="A2079" s="40"/>
      <c r="B2079" s="21"/>
      <c r="C2079" s="21"/>
    </row>
    <row r="2080" spans="1:3" x14ac:dyDescent="0.2">
      <c r="A2080" s="40"/>
      <c r="B2080" s="21"/>
      <c r="C2080" s="21"/>
    </row>
    <row r="2081" spans="1:3" x14ac:dyDescent="0.2">
      <c r="A2081" s="40"/>
      <c r="B2081" s="21"/>
      <c r="C2081" s="21"/>
    </row>
    <row r="2082" spans="1:3" x14ac:dyDescent="0.2">
      <c r="A2082" s="40"/>
      <c r="B2082" s="21"/>
      <c r="C2082" s="21"/>
    </row>
    <row r="2083" spans="1:3" x14ac:dyDescent="0.2">
      <c r="A2083" s="40"/>
      <c r="B2083" s="21"/>
      <c r="C2083" s="21"/>
    </row>
    <row r="2084" spans="1:3" x14ac:dyDescent="0.2">
      <c r="A2084" s="40"/>
      <c r="B2084" s="21"/>
      <c r="C2084" s="21"/>
    </row>
    <row r="2085" spans="1:3" x14ac:dyDescent="0.2">
      <c r="A2085" s="40"/>
      <c r="B2085" s="21"/>
      <c r="C2085" s="21"/>
    </row>
    <row r="2086" spans="1:3" x14ac:dyDescent="0.2">
      <c r="A2086" s="40"/>
      <c r="B2086" s="21"/>
      <c r="C2086" s="21"/>
    </row>
    <row r="2087" spans="1:3" x14ac:dyDescent="0.2">
      <c r="A2087" s="40"/>
      <c r="B2087" s="21"/>
      <c r="C2087" s="21"/>
    </row>
    <row r="2088" spans="1:3" x14ac:dyDescent="0.2">
      <c r="A2088" s="40"/>
      <c r="B2088" s="21"/>
      <c r="C2088" s="21"/>
    </row>
    <row r="2089" spans="1:3" x14ac:dyDescent="0.2">
      <c r="A2089" s="40"/>
      <c r="B2089" s="21"/>
      <c r="C2089" s="21"/>
    </row>
    <row r="2090" spans="1:3" x14ac:dyDescent="0.2">
      <c r="A2090" s="40"/>
      <c r="B2090" s="21"/>
      <c r="C2090" s="21"/>
    </row>
    <row r="2091" spans="1:3" x14ac:dyDescent="0.2">
      <c r="A2091" s="40"/>
      <c r="B2091" s="21"/>
      <c r="C2091" s="21"/>
    </row>
    <row r="2092" spans="1:3" x14ac:dyDescent="0.2">
      <c r="A2092" s="40"/>
      <c r="B2092" s="21"/>
      <c r="C2092" s="21"/>
    </row>
    <row r="2093" spans="1:3" x14ac:dyDescent="0.2">
      <c r="A2093" s="40"/>
      <c r="B2093" s="21"/>
      <c r="C2093" s="21"/>
    </row>
    <row r="2094" spans="1:3" x14ac:dyDescent="0.2">
      <c r="A2094" s="40"/>
      <c r="B2094" s="21"/>
      <c r="C2094" s="21"/>
    </row>
    <row r="2095" spans="1:3" x14ac:dyDescent="0.2">
      <c r="A2095" s="40"/>
      <c r="B2095" s="21"/>
      <c r="C2095" s="21"/>
    </row>
    <row r="2096" spans="1:3" x14ac:dyDescent="0.2">
      <c r="A2096" s="40"/>
      <c r="B2096" s="21"/>
      <c r="C2096" s="21"/>
    </row>
    <row r="2097" spans="1:3" x14ac:dyDescent="0.2">
      <c r="A2097" s="40"/>
      <c r="B2097" s="21"/>
      <c r="C2097" s="21"/>
    </row>
    <row r="2098" spans="1:3" x14ac:dyDescent="0.2">
      <c r="A2098" s="40"/>
      <c r="B2098" s="21"/>
      <c r="C2098" s="21"/>
    </row>
    <row r="2099" spans="1:3" x14ac:dyDescent="0.2">
      <c r="A2099" s="40"/>
      <c r="B2099" s="21"/>
      <c r="C2099" s="21"/>
    </row>
    <row r="2100" spans="1:3" x14ac:dyDescent="0.2">
      <c r="A2100" s="40"/>
      <c r="B2100" s="21"/>
      <c r="C2100" s="21"/>
    </row>
    <row r="2101" spans="1:3" x14ac:dyDescent="0.2">
      <c r="A2101" s="40"/>
      <c r="B2101" s="21"/>
      <c r="C2101" s="21"/>
    </row>
    <row r="2102" spans="1:3" x14ac:dyDescent="0.2">
      <c r="A2102" s="40"/>
      <c r="B2102" s="21"/>
      <c r="C2102" s="21"/>
    </row>
    <row r="2103" spans="1:3" x14ac:dyDescent="0.2">
      <c r="A2103" s="40"/>
      <c r="B2103" s="21"/>
      <c r="C2103" s="21"/>
    </row>
    <row r="2104" spans="1:3" x14ac:dyDescent="0.2">
      <c r="A2104" s="40"/>
      <c r="B2104" s="21"/>
      <c r="C2104" s="21"/>
    </row>
    <row r="2105" spans="1:3" x14ac:dyDescent="0.2">
      <c r="A2105" s="40"/>
      <c r="B2105" s="21"/>
      <c r="C2105" s="21"/>
    </row>
    <row r="2106" spans="1:3" x14ac:dyDescent="0.2">
      <c r="A2106" s="40"/>
      <c r="B2106" s="21"/>
      <c r="C2106" s="21"/>
    </row>
    <row r="2107" spans="1:3" x14ac:dyDescent="0.2">
      <c r="A2107" s="40"/>
      <c r="B2107" s="21"/>
      <c r="C2107" s="21"/>
    </row>
    <row r="2108" spans="1:3" x14ac:dyDescent="0.2">
      <c r="A2108" s="40"/>
      <c r="B2108" s="21"/>
      <c r="C2108" s="21"/>
    </row>
    <row r="2109" spans="1:3" x14ac:dyDescent="0.2">
      <c r="A2109" s="40"/>
      <c r="B2109" s="21"/>
      <c r="C2109" s="21"/>
    </row>
    <row r="2110" spans="1:3" x14ac:dyDescent="0.2">
      <c r="A2110" s="40"/>
      <c r="B2110" s="21"/>
      <c r="C2110" s="21"/>
    </row>
    <row r="2111" spans="1:3" x14ac:dyDescent="0.2">
      <c r="A2111" s="40"/>
      <c r="B2111" s="21"/>
      <c r="C2111" s="21"/>
    </row>
    <row r="2112" spans="1:3" x14ac:dyDescent="0.2">
      <c r="A2112" s="40"/>
      <c r="B2112" s="21"/>
      <c r="C2112" s="21"/>
    </row>
    <row r="2113" spans="1:3" x14ac:dyDescent="0.2">
      <c r="A2113" s="40"/>
      <c r="B2113" s="21"/>
      <c r="C2113" s="21"/>
    </row>
    <row r="2114" spans="1:3" x14ac:dyDescent="0.2">
      <c r="A2114" s="40"/>
      <c r="B2114" s="21"/>
      <c r="C2114" s="21"/>
    </row>
    <row r="2115" spans="1:3" x14ac:dyDescent="0.2">
      <c r="A2115" s="40"/>
      <c r="B2115" s="21"/>
      <c r="C2115" s="21"/>
    </row>
    <row r="2116" spans="1:3" x14ac:dyDescent="0.2">
      <c r="A2116" s="40"/>
      <c r="B2116" s="21"/>
      <c r="C2116" s="21"/>
    </row>
    <row r="2117" spans="1:3" x14ac:dyDescent="0.2">
      <c r="A2117" s="40"/>
      <c r="B2117" s="21"/>
      <c r="C2117" s="21"/>
    </row>
    <row r="2118" spans="1:3" x14ac:dyDescent="0.2">
      <c r="A2118" s="40"/>
      <c r="B2118" s="21"/>
      <c r="C2118" s="21"/>
    </row>
    <row r="2119" spans="1:3" x14ac:dyDescent="0.2">
      <c r="A2119" s="40"/>
      <c r="B2119" s="21"/>
      <c r="C2119" s="21"/>
    </row>
    <row r="2120" spans="1:3" x14ac:dyDescent="0.2">
      <c r="A2120" s="40"/>
      <c r="B2120" s="21"/>
      <c r="C2120" s="21"/>
    </row>
    <row r="2121" spans="1:3" x14ac:dyDescent="0.2">
      <c r="A2121" s="40"/>
      <c r="B2121" s="21"/>
      <c r="C2121" s="21"/>
    </row>
    <row r="2122" spans="1:3" x14ac:dyDescent="0.2">
      <c r="A2122" s="40"/>
      <c r="B2122" s="21"/>
      <c r="C2122" s="21"/>
    </row>
    <row r="2123" spans="1:3" x14ac:dyDescent="0.2">
      <c r="A2123" s="40"/>
      <c r="B2123" s="21"/>
      <c r="C2123" s="21"/>
    </row>
    <row r="2124" spans="1:3" x14ac:dyDescent="0.2">
      <c r="A2124" s="40"/>
      <c r="B2124" s="21"/>
      <c r="C2124" s="21"/>
    </row>
    <row r="2125" spans="1:3" x14ac:dyDescent="0.2">
      <c r="A2125" s="40"/>
      <c r="B2125" s="21"/>
      <c r="C2125" s="21"/>
    </row>
    <row r="2126" spans="1:3" x14ac:dyDescent="0.2">
      <c r="A2126" s="40"/>
      <c r="B2126" s="21"/>
      <c r="C2126" s="21"/>
    </row>
    <row r="2127" spans="1:3" x14ac:dyDescent="0.2">
      <c r="A2127" s="40"/>
      <c r="B2127" s="21"/>
      <c r="C2127" s="21"/>
    </row>
    <row r="2128" spans="1:3" x14ac:dyDescent="0.2">
      <c r="A2128" s="40"/>
      <c r="B2128" s="21"/>
      <c r="C2128" s="21"/>
    </row>
    <row r="2129" spans="1:3" x14ac:dyDescent="0.2">
      <c r="A2129" s="40"/>
      <c r="B2129" s="21"/>
      <c r="C2129" s="21"/>
    </row>
    <row r="2130" spans="1:3" x14ac:dyDescent="0.2">
      <c r="A2130" s="40"/>
      <c r="B2130" s="21"/>
      <c r="C2130" s="21"/>
    </row>
    <row r="2131" spans="1:3" x14ac:dyDescent="0.2">
      <c r="A2131" s="40"/>
      <c r="B2131" s="21"/>
      <c r="C2131" s="21"/>
    </row>
    <row r="2132" spans="1:3" x14ac:dyDescent="0.2">
      <c r="A2132" s="40"/>
      <c r="B2132" s="21"/>
      <c r="C2132" s="21"/>
    </row>
    <row r="2133" spans="1:3" x14ac:dyDescent="0.2">
      <c r="A2133" s="40"/>
      <c r="B2133" s="21"/>
      <c r="C2133" s="21"/>
    </row>
    <row r="2134" spans="1:3" x14ac:dyDescent="0.2">
      <c r="A2134" s="40"/>
      <c r="B2134" s="21"/>
      <c r="C2134" s="21"/>
    </row>
    <row r="2135" spans="1:3" x14ac:dyDescent="0.2">
      <c r="A2135" s="40"/>
      <c r="B2135" s="21"/>
      <c r="C2135" s="21"/>
    </row>
    <row r="2136" spans="1:3" x14ac:dyDescent="0.2">
      <c r="A2136" s="40"/>
      <c r="B2136" s="21"/>
      <c r="C2136" s="21"/>
    </row>
    <row r="2137" spans="1:3" x14ac:dyDescent="0.2">
      <c r="A2137" s="40"/>
      <c r="B2137" s="21"/>
      <c r="C2137" s="21"/>
    </row>
    <row r="2138" spans="1:3" x14ac:dyDescent="0.2">
      <c r="A2138" s="40"/>
      <c r="B2138" s="21"/>
      <c r="C2138" s="21"/>
    </row>
    <row r="2139" spans="1:3" x14ac:dyDescent="0.2">
      <c r="A2139" s="40"/>
      <c r="B2139" s="21"/>
      <c r="C2139" s="21"/>
    </row>
    <row r="2140" spans="1:3" x14ac:dyDescent="0.2">
      <c r="A2140" s="40"/>
      <c r="B2140" s="21"/>
      <c r="C2140" s="21"/>
    </row>
    <row r="2141" spans="1:3" x14ac:dyDescent="0.2">
      <c r="A2141" s="40"/>
      <c r="B2141" s="21"/>
      <c r="C2141" s="21"/>
    </row>
    <row r="2142" spans="1:3" x14ac:dyDescent="0.2">
      <c r="A2142" s="40"/>
      <c r="B2142" s="21"/>
      <c r="C2142" s="21"/>
    </row>
    <row r="2143" spans="1:3" x14ac:dyDescent="0.2">
      <c r="A2143" s="40"/>
      <c r="B2143" s="21"/>
      <c r="C2143" s="21"/>
    </row>
    <row r="2144" spans="1:3" x14ac:dyDescent="0.2">
      <c r="A2144" s="40"/>
      <c r="B2144" s="21"/>
      <c r="C2144" s="21"/>
    </row>
    <row r="2145" spans="1:3" x14ac:dyDescent="0.2">
      <c r="A2145" s="40"/>
      <c r="B2145" s="21"/>
      <c r="C2145" s="21"/>
    </row>
    <row r="2146" spans="1:3" x14ac:dyDescent="0.2">
      <c r="A2146" s="40"/>
      <c r="B2146" s="21"/>
      <c r="C2146" s="21"/>
    </row>
    <row r="2147" spans="1:3" x14ac:dyDescent="0.2">
      <c r="A2147" s="40"/>
      <c r="B2147" s="21"/>
      <c r="C2147" s="21"/>
    </row>
    <row r="2148" spans="1:3" x14ac:dyDescent="0.2">
      <c r="A2148" s="40"/>
      <c r="B2148" s="21"/>
      <c r="C2148" s="21"/>
    </row>
    <row r="2149" spans="1:3" x14ac:dyDescent="0.2">
      <c r="A2149" s="40"/>
      <c r="B2149" s="21"/>
      <c r="C2149" s="21"/>
    </row>
    <row r="2150" spans="1:3" x14ac:dyDescent="0.2">
      <c r="A2150" s="40"/>
      <c r="B2150" s="21"/>
      <c r="C2150" s="21"/>
    </row>
    <row r="2151" spans="1:3" x14ac:dyDescent="0.2">
      <c r="A2151" s="40"/>
      <c r="B2151" s="21"/>
      <c r="C2151" s="21"/>
    </row>
    <row r="2152" spans="1:3" x14ac:dyDescent="0.2">
      <c r="A2152" s="40"/>
      <c r="B2152" s="21"/>
      <c r="C2152" s="21"/>
    </row>
    <row r="2153" spans="1:3" x14ac:dyDescent="0.2">
      <c r="A2153" s="40"/>
      <c r="B2153" s="21"/>
      <c r="C2153" s="21"/>
    </row>
    <row r="2154" spans="1:3" x14ac:dyDescent="0.2">
      <c r="A2154" s="40"/>
      <c r="B2154" s="21"/>
      <c r="C2154" s="21"/>
    </row>
    <row r="2155" spans="1:3" x14ac:dyDescent="0.2">
      <c r="A2155" s="40"/>
      <c r="B2155" s="21"/>
      <c r="C2155" s="21"/>
    </row>
    <row r="2156" spans="1:3" x14ac:dyDescent="0.2">
      <c r="A2156" s="40"/>
      <c r="B2156" s="21"/>
      <c r="C2156" s="21"/>
    </row>
    <row r="2157" spans="1:3" x14ac:dyDescent="0.2">
      <c r="A2157" s="40"/>
      <c r="B2157" s="21"/>
      <c r="C2157" s="21"/>
    </row>
    <row r="2158" spans="1:3" x14ac:dyDescent="0.2">
      <c r="A2158" s="40"/>
      <c r="B2158" s="21"/>
      <c r="C2158" s="21"/>
    </row>
    <row r="2159" spans="1:3" x14ac:dyDescent="0.2">
      <c r="A2159" s="40"/>
      <c r="B2159" s="21"/>
      <c r="C2159" s="21"/>
    </row>
    <row r="2160" spans="1:3" x14ac:dyDescent="0.2">
      <c r="A2160" s="40"/>
      <c r="B2160" s="21"/>
      <c r="C2160" s="21"/>
    </row>
    <row r="2161" spans="1:3" x14ac:dyDescent="0.2">
      <c r="A2161" s="40"/>
      <c r="B2161" s="21"/>
      <c r="C2161" s="21"/>
    </row>
    <row r="2162" spans="1:3" x14ac:dyDescent="0.2">
      <c r="A2162" s="40"/>
      <c r="B2162" s="21"/>
      <c r="C2162" s="21"/>
    </row>
    <row r="2163" spans="1:3" x14ac:dyDescent="0.2">
      <c r="A2163" s="40"/>
      <c r="B2163" s="21"/>
      <c r="C2163" s="21"/>
    </row>
    <row r="2164" spans="1:3" x14ac:dyDescent="0.2">
      <c r="A2164" s="40"/>
      <c r="B2164" s="21"/>
      <c r="C2164" s="21"/>
    </row>
    <row r="2165" spans="1:3" x14ac:dyDescent="0.2">
      <c r="A2165" s="40"/>
      <c r="B2165" s="21"/>
      <c r="C2165" s="21"/>
    </row>
    <row r="2166" spans="1:3" x14ac:dyDescent="0.2">
      <c r="A2166" s="40"/>
      <c r="B2166" s="21"/>
      <c r="C2166" s="21"/>
    </row>
    <row r="2167" spans="1:3" x14ac:dyDescent="0.2">
      <c r="A2167" s="40"/>
      <c r="B2167" s="21"/>
      <c r="C2167" s="21"/>
    </row>
    <row r="2168" spans="1:3" x14ac:dyDescent="0.2">
      <c r="A2168" s="40"/>
      <c r="B2168" s="21"/>
      <c r="C2168" s="21"/>
    </row>
    <row r="2169" spans="1:3" x14ac:dyDescent="0.2">
      <c r="A2169" s="40"/>
      <c r="B2169" s="21"/>
      <c r="C2169" s="21"/>
    </row>
    <row r="2170" spans="1:3" x14ac:dyDescent="0.2">
      <c r="A2170" s="40"/>
      <c r="B2170" s="21"/>
      <c r="C2170" s="21"/>
    </row>
    <row r="2171" spans="1:3" x14ac:dyDescent="0.2">
      <c r="A2171" s="40"/>
      <c r="B2171" s="21"/>
      <c r="C2171" s="21"/>
    </row>
    <row r="2172" spans="1:3" x14ac:dyDescent="0.2">
      <c r="A2172" s="40"/>
      <c r="B2172" s="21"/>
      <c r="C2172" s="21"/>
    </row>
    <row r="2173" spans="1:3" x14ac:dyDescent="0.2">
      <c r="A2173" s="40"/>
      <c r="B2173" s="21"/>
      <c r="C2173" s="21"/>
    </row>
    <row r="2174" spans="1:3" x14ac:dyDescent="0.2">
      <c r="A2174" s="40"/>
      <c r="B2174" s="21"/>
      <c r="C2174" s="21"/>
    </row>
    <row r="2175" spans="1:3" x14ac:dyDescent="0.2">
      <c r="A2175" s="40"/>
      <c r="B2175" s="21"/>
      <c r="C2175" s="21"/>
    </row>
    <row r="2176" spans="1:3" x14ac:dyDescent="0.2">
      <c r="A2176" s="40"/>
      <c r="B2176" s="21"/>
      <c r="C2176" s="21"/>
    </row>
    <row r="2177" spans="1:3" x14ac:dyDescent="0.2">
      <c r="A2177" s="40"/>
      <c r="B2177" s="21"/>
      <c r="C2177" s="21"/>
    </row>
    <row r="2178" spans="1:3" x14ac:dyDescent="0.2">
      <c r="A2178" s="40"/>
      <c r="B2178" s="21"/>
      <c r="C2178" s="21"/>
    </row>
    <row r="2179" spans="1:3" x14ac:dyDescent="0.2">
      <c r="A2179" s="40"/>
      <c r="B2179" s="21"/>
      <c r="C2179" s="21"/>
    </row>
    <row r="2180" spans="1:3" x14ac:dyDescent="0.2">
      <c r="A2180" s="40"/>
      <c r="B2180" s="21"/>
      <c r="C2180" s="21"/>
    </row>
    <row r="2181" spans="1:3" x14ac:dyDescent="0.2">
      <c r="A2181" s="40"/>
      <c r="B2181" s="21"/>
      <c r="C2181" s="21"/>
    </row>
    <row r="2182" spans="1:3" x14ac:dyDescent="0.2">
      <c r="A2182" s="40"/>
      <c r="B2182" s="21"/>
      <c r="C2182" s="21"/>
    </row>
    <row r="2183" spans="1:3" x14ac:dyDescent="0.2">
      <c r="A2183" s="40"/>
      <c r="B2183" s="21"/>
      <c r="C2183" s="21"/>
    </row>
    <row r="2184" spans="1:3" x14ac:dyDescent="0.2">
      <c r="A2184" s="40"/>
      <c r="B2184" s="21"/>
      <c r="C2184" s="21"/>
    </row>
    <row r="2185" spans="1:3" x14ac:dyDescent="0.2">
      <c r="A2185" s="40"/>
      <c r="B2185" s="21"/>
      <c r="C2185" s="21"/>
    </row>
    <row r="2186" spans="1:3" x14ac:dyDescent="0.2">
      <c r="A2186" s="40"/>
      <c r="B2186" s="21"/>
      <c r="C2186" s="21"/>
    </row>
    <row r="2187" spans="1:3" x14ac:dyDescent="0.2">
      <c r="A2187" s="40"/>
      <c r="B2187" s="21"/>
      <c r="C2187" s="21"/>
    </row>
    <row r="2188" spans="1:3" x14ac:dyDescent="0.2">
      <c r="A2188" s="40"/>
      <c r="B2188" s="21"/>
      <c r="C2188" s="21"/>
    </row>
    <row r="2189" spans="1:3" x14ac:dyDescent="0.2">
      <c r="A2189" s="40"/>
      <c r="B2189" s="21"/>
      <c r="C2189" s="21"/>
    </row>
    <row r="2190" spans="1:3" x14ac:dyDescent="0.2">
      <c r="A2190" s="40"/>
      <c r="B2190" s="21"/>
      <c r="C2190" s="21"/>
    </row>
    <row r="2191" spans="1:3" x14ac:dyDescent="0.2">
      <c r="A2191" s="40"/>
      <c r="B2191" s="21"/>
      <c r="C2191" s="21"/>
    </row>
    <row r="2192" spans="1:3" x14ac:dyDescent="0.2">
      <c r="A2192" s="40"/>
      <c r="B2192" s="21"/>
      <c r="C2192" s="21"/>
    </row>
    <row r="2193" spans="1:3" x14ac:dyDescent="0.2">
      <c r="A2193" s="40"/>
      <c r="B2193" s="21"/>
      <c r="C2193" s="21"/>
    </row>
    <row r="2194" spans="1:3" x14ac:dyDescent="0.2">
      <c r="A2194" s="40"/>
      <c r="B2194" s="21"/>
      <c r="C2194" s="21"/>
    </row>
    <row r="2195" spans="1:3" x14ac:dyDescent="0.2">
      <c r="A2195" s="40"/>
      <c r="B2195" s="21"/>
      <c r="C2195" s="21"/>
    </row>
    <row r="2196" spans="1:3" x14ac:dyDescent="0.2">
      <c r="A2196" s="40"/>
      <c r="B2196" s="21"/>
      <c r="C2196" s="21"/>
    </row>
    <row r="2197" spans="1:3" x14ac:dyDescent="0.2">
      <c r="A2197" s="40"/>
      <c r="B2197" s="21"/>
      <c r="C2197" s="21"/>
    </row>
    <row r="2198" spans="1:3" x14ac:dyDescent="0.2">
      <c r="A2198" s="40"/>
      <c r="B2198" s="21"/>
      <c r="C2198" s="21"/>
    </row>
    <row r="2199" spans="1:3" x14ac:dyDescent="0.2">
      <c r="A2199" s="40"/>
      <c r="B2199" s="21"/>
      <c r="C2199" s="21"/>
    </row>
    <row r="2200" spans="1:3" x14ac:dyDescent="0.2">
      <c r="A2200" s="40"/>
      <c r="B2200" s="21"/>
      <c r="C2200" s="21"/>
    </row>
    <row r="2201" spans="1:3" x14ac:dyDescent="0.2">
      <c r="A2201" s="40"/>
      <c r="B2201" s="21"/>
      <c r="C2201" s="21"/>
    </row>
    <row r="2202" spans="1:3" x14ac:dyDescent="0.2">
      <c r="A2202" s="40"/>
      <c r="B2202" s="21"/>
      <c r="C2202" s="21"/>
    </row>
    <row r="2203" spans="1:3" x14ac:dyDescent="0.2">
      <c r="A2203" s="40"/>
      <c r="B2203" s="21"/>
      <c r="C2203" s="21"/>
    </row>
    <row r="2204" spans="1:3" x14ac:dyDescent="0.2">
      <c r="A2204" s="40"/>
      <c r="B2204" s="21"/>
      <c r="C2204" s="21"/>
    </row>
    <row r="2205" spans="1:3" x14ac:dyDescent="0.2">
      <c r="A2205" s="40"/>
      <c r="B2205" s="21"/>
      <c r="C2205" s="21"/>
    </row>
    <row r="2206" spans="1:3" x14ac:dyDescent="0.2">
      <c r="A2206" s="40"/>
      <c r="B2206" s="21"/>
      <c r="C2206" s="21"/>
    </row>
    <row r="2207" spans="1:3" x14ac:dyDescent="0.2">
      <c r="A2207" s="40"/>
      <c r="B2207" s="21"/>
      <c r="C2207" s="21"/>
    </row>
    <row r="2208" spans="1:3" x14ac:dyDescent="0.2">
      <c r="A2208" s="40"/>
      <c r="B2208" s="21"/>
      <c r="C2208" s="21"/>
    </row>
    <row r="2209" spans="1:3" x14ac:dyDescent="0.2">
      <c r="A2209" s="40"/>
      <c r="B2209" s="21"/>
      <c r="C2209" s="21"/>
    </row>
    <row r="2210" spans="1:3" x14ac:dyDescent="0.2">
      <c r="A2210" s="40"/>
      <c r="B2210" s="21"/>
      <c r="C2210" s="21"/>
    </row>
    <row r="2211" spans="1:3" x14ac:dyDescent="0.2">
      <c r="A2211" s="40"/>
      <c r="B2211" s="21"/>
      <c r="C2211" s="21"/>
    </row>
    <row r="2212" spans="1:3" x14ac:dyDescent="0.2">
      <c r="A2212" s="40"/>
      <c r="B2212" s="21"/>
      <c r="C2212" s="21"/>
    </row>
    <row r="2213" spans="1:3" x14ac:dyDescent="0.2">
      <c r="A2213" s="40"/>
      <c r="B2213" s="21"/>
      <c r="C2213" s="21"/>
    </row>
    <row r="2214" spans="1:3" x14ac:dyDescent="0.2">
      <c r="A2214" s="40"/>
      <c r="B2214" s="21"/>
      <c r="C2214" s="21"/>
    </row>
    <row r="2215" spans="1:3" x14ac:dyDescent="0.2">
      <c r="A2215" s="40"/>
      <c r="B2215" s="21"/>
      <c r="C2215" s="21"/>
    </row>
    <row r="2216" spans="1:3" x14ac:dyDescent="0.2">
      <c r="A2216" s="40"/>
      <c r="B2216" s="21"/>
      <c r="C2216" s="21"/>
    </row>
    <row r="2217" spans="1:3" x14ac:dyDescent="0.2">
      <c r="A2217" s="40"/>
      <c r="B2217" s="21"/>
      <c r="C2217" s="21"/>
    </row>
    <row r="2218" spans="1:3" x14ac:dyDescent="0.2">
      <c r="A2218" s="40"/>
      <c r="B2218" s="21"/>
      <c r="C2218" s="21"/>
    </row>
    <row r="2219" spans="1:3" x14ac:dyDescent="0.2">
      <c r="A2219" s="40"/>
      <c r="B2219" s="21"/>
      <c r="C2219" s="21"/>
    </row>
    <row r="2220" spans="1:3" x14ac:dyDescent="0.2">
      <c r="A2220" s="40"/>
      <c r="B2220" s="21"/>
      <c r="C2220" s="21"/>
    </row>
    <row r="2221" spans="1:3" x14ac:dyDescent="0.2">
      <c r="A2221" s="40"/>
      <c r="B2221" s="21"/>
      <c r="C2221" s="21"/>
    </row>
    <row r="2222" spans="1:3" x14ac:dyDescent="0.2">
      <c r="A2222" s="40"/>
      <c r="B2222" s="21"/>
      <c r="C2222" s="21"/>
    </row>
    <row r="2223" spans="1:3" x14ac:dyDescent="0.2">
      <c r="A2223" s="40"/>
      <c r="B2223" s="21"/>
      <c r="C2223" s="21"/>
    </row>
    <row r="2224" spans="1:3" x14ac:dyDescent="0.2">
      <c r="A2224" s="40"/>
      <c r="B2224" s="21"/>
      <c r="C2224" s="21"/>
    </row>
    <row r="2225" spans="1:3" x14ac:dyDescent="0.2">
      <c r="A2225" s="40"/>
      <c r="B2225" s="21"/>
      <c r="C2225" s="21"/>
    </row>
    <row r="2226" spans="1:3" x14ac:dyDescent="0.2">
      <c r="A2226" s="40"/>
      <c r="B2226" s="21"/>
      <c r="C2226" s="21"/>
    </row>
    <row r="2227" spans="1:3" x14ac:dyDescent="0.2">
      <c r="A2227" s="40"/>
      <c r="B2227" s="21"/>
      <c r="C2227" s="21"/>
    </row>
    <row r="2228" spans="1:3" x14ac:dyDescent="0.2">
      <c r="A2228" s="40"/>
      <c r="B2228" s="21"/>
      <c r="C2228" s="21"/>
    </row>
    <row r="2229" spans="1:3" x14ac:dyDescent="0.2">
      <c r="A2229" s="40"/>
      <c r="B2229" s="21"/>
      <c r="C2229" s="21"/>
    </row>
    <row r="2230" spans="1:3" x14ac:dyDescent="0.2">
      <c r="A2230" s="40"/>
      <c r="B2230" s="21"/>
      <c r="C2230" s="21"/>
    </row>
    <row r="2231" spans="1:3" x14ac:dyDescent="0.2">
      <c r="A2231" s="40"/>
      <c r="B2231" s="21"/>
      <c r="C2231" s="21"/>
    </row>
    <row r="2232" spans="1:3" x14ac:dyDescent="0.2">
      <c r="A2232" s="40"/>
      <c r="B2232" s="21"/>
      <c r="C2232" s="21"/>
    </row>
    <row r="2233" spans="1:3" x14ac:dyDescent="0.2">
      <c r="A2233" s="40"/>
      <c r="B2233" s="21"/>
      <c r="C2233" s="21"/>
    </row>
    <row r="2234" spans="1:3" x14ac:dyDescent="0.2">
      <c r="A2234" s="40"/>
      <c r="B2234" s="21"/>
      <c r="C2234" s="21"/>
    </row>
    <row r="2235" spans="1:3" x14ac:dyDescent="0.2">
      <c r="A2235" s="40"/>
      <c r="B2235" s="21"/>
      <c r="C2235" s="21"/>
    </row>
    <row r="2236" spans="1:3" x14ac:dyDescent="0.2">
      <c r="A2236" s="40"/>
      <c r="B2236" s="21"/>
      <c r="C2236" s="21"/>
    </row>
    <row r="2237" spans="1:3" x14ac:dyDescent="0.2">
      <c r="A2237" s="40"/>
      <c r="B2237" s="21"/>
      <c r="C2237" s="21"/>
    </row>
    <row r="2238" spans="1:3" x14ac:dyDescent="0.2">
      <c r="A2238" s="40"/>
      <c r="B2238" s="21"/>
      <c r="C2238" s="21"/>
    </row>
    <row r="2239" spans="1:3" x14ac:dyDescent="0.2">
      <c r="A2239" s="40"/>
      <c r="B2239" s="21"/>
      <c r="C2239" s="21"/>
    </row>
    <row r="2240" spans="1:3" x14ac:dyDescent="0.2">
      <c r="A2240" s="40"/>
      <c r="B2240" s="21"/>
      <c r="C2240" s="21"/>
    </row>
    <row r="2241" spans="1:3" x14ac:dyDescent="0.2">
      <c r="A2241" s="40"/>
      <c r="B2241" s="21"/>
      <c r="C2241" s="21"/>
    </row>
    <row r="2242" spans="1:3" x14ac:dyDescent="0.2">
      <c r="A2242" s="40"/>
      <c r="B2242" s="21"/>
      <c r="C2242" s="21"/>
    </row>
    <row r="2243" spans="1:3" x14ac:dyDescent="0.2">
      <c r="A2243" s="40"/>
      <c r="B2243" s="21"/>
      <c r="C2243" s="21"/>
    </row>
    <row r="2244" spans="1:3" x14ac:dyDescent="0.2">
      <c r="A2244" s="40"/>
      <c r="B2244" s="21"/>
      <c r="C2244" s="21"/>
    </row>
    <row r="2245" spans="1:3" x14ac:dyDescent="0.2">
      <c r="A2245" s="40"/>
      <c r="B2245" s="21"/>
      <c r="C2245" s="21"/>
    </row>
    <row r="2246" spans="1:3" x14ac:dyDescent="0.2">
      <c r="A2246" s="40"/>
      <c r="B2246" s="21"/>
      <c r="C2246" s="21"/>
    </row>
    <row r="2247" spans="1:3" x14ac:dyDescent="0.2">
      <c r="A2247" s="40"/>
      <c r="B2247" s="21"/>
      <c r="C2247" s="21"/>
    </row>
    <row r="2248" spans="1:3" x14ac:dyDescent="0.2">
      <c r="A2248" s="40"/>
      <c r="B2248" s="21"/>
      <c r="C2248" s="21"/>
    </row>
    <row r="2249" spans="1:3" x14ac:dyDescent="0.2">
      <c r="A2249" s="40"/>
      <c r="B2249" s="21"/>
      <c r="C2249" s="21"/>
    </row>
    <row r="2250" spans="1:3" x14ac:dyDescent="0.2">
      <c r="A2250" s="40"/>
      <c r="B2250" s="21"/>
      <c r="C2250" s="21"/>
    </row>
    <row r="2251" spans="1:3" x14ac:dyDescent="0.2">
      <c r="A2251" s="40"/>
      <c r="B2251" s="21"/>
      <c r="C2251" s="21"/>
    </row>
    <row r="2252" spans="1:3" x14ac:dyDescent="0.2">
      <c r="A2252" s="40"/>
      <c r="B2252" s="21"/>
      <c r="C2252" s="21"/>
    </row>
    <row r="2253" spans="1:3" x14ac:dyDescent="0.2">
      <c r="A2253" s="40"/>
      <c r="B2253" s="21"/>
      <c r="C2253" s="21"/>
    </row>
    <row r="2254" spans="1:3" x14ac:dyDescent="0.2">
      <c r="A2254" s="40"/>
      <c r="B2254" s="21"/>
      <c r="C2254" s="21"/>
    </row>
    <row r="2255" spans="1:3" x14ac:dyDescent="0.2">
      <c r="A2255" s="40"/>
      <c r="B2255" s="21"/>
      <c r="C2255" s="21"/>
    </row>
    <row r="2256" spans="1:3" x14ac:dyDescent="0.2">
      <c r="A2256" s="40"/>
      <c r="B2256" s="21"/>
      <c r="C2256" s="21"/>
    </row>
    <row r="2257" spans="1:3" x14ac:dyDescent="0.2">
      <c r="A2257" s="40"/>
      <c r="B2257" s="21"/>
      <c r="C2257" s="21"/>
    </row>
    <row r="2258" spans="1:3" x14ac:dyDescent="0.2">
      <c r="A2258" s="40"/>
      <c r="B2258" s="21"/>
      <c r="C2258" s="21"/>
    </row>
    <row r="2259" spans="1:3" x14ac:dyDescent="0.2">
      <c r="A2259" s="40"/>
      <c r="B2259" s="21"/>
      <c r="C2259" s="21"/>
    </row>
    <row r="2260" spans="1:3" x14ac:dyDescent="0.2">
      <c r="A2260" s="40"/>
      <c r="B2260" s="21"/>
      <c r="C2260" s="21"/>
    </row>
    <row r="2261" spans="1:3" x14ac:dyDescent="0.2">
      <c r="A2261" s="40"/>
      <c r="B2261" s="21"/>
      <c r="C2261" s="21"/>
    </row>
    <row r="2262" spans="1:3" x14ac:dyDescent="0.2">
      <c r="A2262" s="40"/>
      <c r="B2262" s="21"/>
      <c r="C2262" s="21"/>
    </row>
    <row r="2263" spans="1:3" x14ac:dyDescent="0.2">
      <c r="A2263" s="40"/>
      <c r="B2263" s="21"/>
      <c r="C2263" s="21"/>
    </row>
    <row r="2264" spans="1:3" x14ac:dyDescent="0.2">
      <c r="A2264" s="40"/>
      <c r="B2264" s="21"/>
      <c r="C2264" s="21"/>
    </row>
    <row r="2265" spans="1:3" x14ac:dyDescent="0.2">
      <c r="A2265" s="40"/>
      <c r="B2265" s="21"/>
      <c r="C2265" s="21"/>
    </row>
    <row r="2266" spans="1:3" x14ac:dyDescent="0.2">
      <c r="A2266" s="40"/>
      <c r="B2266" s="21"/>
      <c r="C2266" s="21"/>
    </row>
    <row r="2267" spans="1:3" x14ac:dyDescent="0.2">
      <c r="A2267" s="40"/>
      <c r="B2267" s="21"/>
      <c r="C2267" s="21"/>
    </row>
    <row r="2268" spans="1:3" x14ac:dyDescent="0.2">
      <c r="A2268" s="40"/>
      <c r="B2268" s="21"/>
      <c r="C2268" s="21"/>
    </row>
    <row r="2269" spans="1:3" x14ac:dyDescent="0.2">
      <c r="A2269" s="40"/>
      <c r="B2269" s="21"/>
      <c r="C2269" s="21"/>
    </row>
    <row r="2270" spans="1:3" x14ac:dyDescent="0.2">
      <c r="A2270" s="40"/>
      <c r="B2270" s="21"/>
      <c r="C2270" s="21"/>
    </row>
    <row r="2271" spans="1:3" x14ac:dyDescent="0.2">
      <c r="A2271" s="40"/>
      <c r="B2271" s="21"/>
      <c r="C2271" s="21"/>
    </row>
    <row r="2272" spans="1:3" x14ac:dyDescent="0.2">
      <c r="A2272" s="40"/>
      <c r="B2272" s="21"/>
      <c r="C2272" s="21"/>
    </row>
    <row r="2273" spans="1:3" x14ac:dyDescent="0.2">
      <c r="A2273" s="40"/>
      <c r="B2273" s="21"/>
      <c r="C2273" s="21"/>
    </row>
    <row r="2274" spans="1:3" x14ac:dyDescent="0.2">
      <c r="A2274" s="40"/>
      <c r="B2274" s="21"/>
      <c r="C2274" s="21"/>
    </row>
    <row r="2275" spans="1:3" x14ac:dyDescent="0.2">
      <c r="A2275" s="40"/>
      <c r="B2275" s="21"/>
      <c r="C2275" s="21"/>
    </row>
    <row r="2276" spans="1:3" x14ac:dyDescent="0.2">
      <c r="A2276" s="40"/>
      <c r="B2276" s="21"/>
      <c r="C2276" s="21"/>
    </row>
    <row r="2277" spans="1:3" x14ac:dyDescent="0.2">
      <c r="A2277" s="40"/>
      <c r="B2277" s="21"/>
      <c r="C2277" s="21"/>
    </row>
    <row r="2278" spans="1:3" x14ac:dyDescent="0.2">
      <c r="A2278" s="40"/>
      <c r="B2278" s="21"/>
      <c r="C2278" s="21"/>
    </row>
    <row r="2279" spans="1:3" x14ac:dyDescent="0.2">
      <c r="A2279" s="40"/>
      <c r="B2279" s="21"/>
      <c r="C2279" s="21"/>
    </row>
    <row r="2280" spans="1:3" x14ac:dyDescent="0.2">
      <c r="A2280" s="40"/>
      <c r="B2280" s="21"/>
      <c r="C2280" s="21"/>
    </row>
    <row r="2281" spans="1:3" x14ac:dyDescent="0.2">
      <c r="A2281" s="40"/>
      <c r="B2281" s="21"/>
      <c r="C2281" s="21"/>
    </row>
    <row r="2282" spans="1:3" x14ac:dyDescent="0.2">
      <c r="A2282" s="40"/>
      <c r="B2282" s="21"/>
      <c r="C2282" s="21"/>
    </row>
    <row r="2283" spans="1:3" x14ac:dyDescent="0.2">
      <c r="A2283" s="40"/>
      <c r="B2283" s="21"/>
      <c r="C2283" s="21"/>
    </row>
    <row r="2284" spans="1:3" x14ac:dyDescent="0.2">
      <c r="A2284" s="40"/>
      <c r="B2284" s="21"/>
      <c r="C2284" s="21"/>
    </row>
    <row r="2285" spans="1:3" x14ac:dyDescent="0.2">
      <c r="A2285" s="40"/>
      <c r="B2285" s="21"/>
      <c r="C2285" s="21"/>
    </row>
    <row r="2286" spans="1:3" x14ac:dyDescent="0.2">
      <c r="A2286" s="40"/>
      <c r="B2286" s="21"/>
      <c r="C2286" s="21"/>
    </row>
    <row r="2287" spans="1:3" x14ac:dyDescent="0.2">
      <c r="A2287" s="40"/>
      <c r="B2287" s="21"/>
      <c r="C2287" s="21"/>
    </row>
    <row r="2288" spans="1:3" x14ac:dyDescent="0.2">
      <c r="A2288" s="40"/>
      <c r="B2288" s="21"/>
      <c r="C2288" s="21"/>
    </row>
    <row r="2289" spans="1:3" x14ac:dyDescent="0.2">
      <c r="A2289" s="40"/>
      <c r="B2289" s="21"/>
      <c r="C2289" s="21"/>
    </row>
    <row r="2290" spans="1:3" x14ac:dyDescent="0.2">
      <c r="A2290" s="40"/>
      <c r="B2290" s="21"/>
      <c r="C2290" s="21"/>
    </row>
    <row r="2291" spans="1:3" x14ac:dyDescent="0.2">
      <c r="A2291" s="40"/>
      <c r="B2291" s="21"/>
      <c r="C2291" s="21"/>
    </row>
    <row r="2292" spans="1:3" x14ac:dyDescent="0.2">
      <c r="A2292" s="40"/>
      <c r="B2292" s="21"/>
      <c r="C2292" s="21"/>
    </row>
    <row r="2293" spans="1:3" x14ac:dyDescent="0.2">
      <c r="A2293" s="40"/>
      <c r="B2293" s="21"/>
      <c r="C2293" s="21"/>
    </row>
    <row r="2294" spans="1:3" x14ac:dyDescent="0.2">
      <c r="A2294" s="40"/>
      <c r="B2294" s="21"/>
      <c r="C2294" s="21"/>
    </row>
    <row r="2295" spans="1:3" x14ac:dyDescent="0.2">
      <c r="A2295" s="40"/>
      <c r="B2295" s="21"/>
      <c r="C2295" s="21"/>
    </row>
    <row r="2296" spans="1:3" x14ac:dyDescent="0.2">
      <c r="A2296" s="40"/>
      <c r="B2296" s="21"/>
      <c r="C2296" s="21"/>
    </row>
    <row r="2297" spans="1:3" x14ac:dyDescent="0.2">
      <c r="A2297" s="40"/>
      <c r="B2297" s="21"/>
      <c r="C2297" s="21"/>
    </row>
    <row r="2298" spans="1:3" x14ac:dyDescent="0.2">
      <c r="A2298" s="40"/>
      <c r="B2298" s="21"/>
      <c r="C2298" s="21"/>
    </row>
    <row r="2299" spans="1:3" x14ac:dyDescent="0.2">
      <c r="A2299" s="40"/>
      <c r="B2299" s="21"/>
      <c r="C2299" s="21"/>
    </row>
    <row r="2300" spans="1:3" x14ac:dyDescent="0.2">
      <c r="A2300" s="40"/>
      <c r="B2300" s="21"/>
      <c r="C2300" s="21"/>
    </row>
    <row r="2301" spans="1:3" x14ac:dyDescent="0.2">
      <c r="A2301" s="40"/>
      <c r="B2301" s="21"/>
      <c r="C2301" s="21"/>
    </row>
    <row r="2302" spans="1:3" x14ac:dyDescent="0.2">
      <c r="A2302" s="40"/>
      <c r="B2302" s="21"/>
      <c r="C2302" s="21"/>
    </row>
    <row r="2303" spans="1:3" x14ac:dyDescent="0.2">
      <c r="A2303" s="40"/>
      <c r="B2303" s="21"/>
      <c r="C2303" s="21"/>
    </row>
    <row r="2304" spans="1:3" x14ac:dyDescent="0.2">
      <c r="A2304" s="40"/>
      <c r="B2304" s="21"/>
      <c r="C2304" s="21"/>
    </row>
    <row r="2305" spans="1:3" x14ac:dyDescent="0.2">
      <c r="A2305" s="40"/>
      <c r="B2305" s="21"/>
      <c r="C2305" s="21"/>
    </row>
    <row r="2306" spans="1:3" x14ac:dyDescent="0.2">
      <c r="A2306" s="40"/>
      <c r="B2306" s="21"/>
      <c r="C2306" s="21"/>
    </row>
    <row r="2307" spans="1:3" x14ac:dyDescent="0.2">
      <c r="A2307" s="40"/>
      <c r="B2307" s="21"/>
      <c r="C2307" s="21"/>
    </row>
    <row r="2308" spans="1:3" x14ac:dyDescent="0.2">
      <c r="A2308" s="40"/>
      <c r="B2308" s="21"/>
      <c r="C2308" s="21"/>
    </row>
    <row r="2309" spans="1:3" x14ac:dyDescent="0.2">
      <c r="A2309" s="40"/>
      <c r="B2309" s="21"/>
      <c r="C2309" s="21"/>
    </row>
    <row r="2310" spans="1:3" x14ac:dyDescent="0.2">
      <c r="A2310" s="40"/>
      <c r="B2310" s="21"/>
      <c r="C2310" s="21"/>
    </row>
    <row r="2311" spans="1:3" x14ac:dyDescent="0.2">
      <c r="A2311" s="40"/>
      <c r="B2311" s="21"/>
      <c r="C2311" s="21"/>
    </row>
    <row r="2312" spans="1:3" x14ac:dyDescent="0.2">
      <c r="A2312" s="40"/>
      <c r="B2312" s="21"/>
      <c r="C2312" s="21"/>
    </row>
    <row r="2313" spans="1:3" x14ac:dyDescent="0.2">
      <c r="A2313" s="40"/>
      <c r="B2313" s="21"/>
      <c r="C2313" s="21"/>
    </row>
    <row r="2314" spans="1:3" x14ac:dyDescent="0.2">
      <c r="A2314" s="40"/>
      <c r="B2314" s="21"/>
      <c r="C2314" s="21"/>
    </row>
    <row r="2315" spans="1:3" x14ac:dyDescent="0.2">
      <c r="A2315" s="40"/>
      <c r="B2315" s="21"/>
      <c r="C2315" s="21"/>
    </row>
    <row r="2316" spans="1:3" x14ac:dyDescent="0.2">
      <c r="A2316" s="40"/>
      <c r="B2316" s="21"/>
      <c r="C2316" s="21"/>
    </row>
    <row r="2317" spans="1:3" x14ac:dyDescent="0.2">
      <c r="A2317" s="40"/>
      <c r="B2317" s="21"/>
      <c r="C2317" s="21"/>
    </row>
    <row r="2318" spans="1:3" x14ac:dyDescent="0.2">
      <c r="A2318" s="40"/>
      <c r="B2318" s="21"/>
      <c r="C2318" s="21"/>
    </row>
    <row r="2319" spans="1:3" x14ac:dyDescent="0.2">
      <c r="A2319" s="40"/>
      <c r="B2319" s="21"/>
      <c r="C2319" s="21"/>
    </row>
    <row r="2320" spans="1:3" x14ac:dyDescent="0.2">
      <c r="A2320" s="40"/>
      <c r="B2320" s="21"/>
      <c r="C2320" s="21"/>
    </row>
    <row r="2321" spans="1:3" x14ac:dyDescent="0.2">
      <c r="A2321" s="40"/>
      <c r="B2321" s="21"/>
      <c r="C2321" s="21"/>
    </row>
    <row r="2322" spans="1:3" x14ac:dyDescent="0.2">
      <c r="A2322" s="40"/>
      <c r="B2322" s="21"/>
      <c r="C2322" s="21"/>
    </row>
    <row r="2323" spans="1:3" x14ac:dyDescent="0.2">
      <c r="A2323" s="40"/>
      <c r="B2323" s="21"/>
      <c r="C2323" s="21"/>
    </row>
    <row r="2324" spans="1:3" x14ac:dyDescent="0.2">
      <c r="A2324" s="40"/>
      <c r="B2324" s="21"/>
      <c r="C2324" s="21"/>
    </row>
    <row r="2325" spans="1:3" x14ac:dyDescent="0.2">
      <c r="A2325" s="40"/>
      <c r="B2325" s="21"/>
      <c r="C2325" s="21"/>
    </row>
    <row r="2326" spans="1:3" x14ac:dyDescent="0.2">
      <c r="A2326" s="40"/>
      <c r="B2326" s="21"/>
      <c r="C2326" s="21"/>
    </row>
    <row r="2327" spans="1:3" x14ac:dyDescent="0.2">
      <c r="A2327" s="40"/>
      <c r="B2327" s="21"/>
      <c r="C2327" s="21"/>
    </row>
    <row r="2328" spans="1:3" x14ac:dyDescent="0.2">
      <c r="A2328" s="40"/>
      <c r="B2328" s="21"/>
      <c r="C2328" s="21"/>
    </row>
    <row r="2329" spans="1:3" x14ac:dyDescent="0.2">
      <c r="A2329" s="40"/>
      <c r="B2329" s="21"/>
      <c r="C2329" s="21"/>
    </row>
    <row r="2330" spans="1:3" x14ac:dyDescent="0.2">
      <c r="A2330" s="40"/>
      <c r="B2330" s="21"/>
      <c r="C2330" s="21"/>
    </row>
    <row r="2331" spans="1:3" x14ac:dyDescent="0.2">
      <c r="A2331" s="40"/>
      <c r="B2331" s="21"/>
      <c r="C2331" s="21"/>
    </row>
    <row r="2332" spans="1:3" x14ac:dyDescent="0.2">
      <c r="A2332" s="40"/>
      <c r="B2332" s="21"/>
      <c r="C2332" s="21"/>
    </row>
    <row r="2333" spans="1:3" x14ac:dyDescent="0.2">
      <c r="A2333" s="40"/>
      <c r="B2333" s="21"/>
      <c r="C2333" s="21"/>
    </row>
    <row r="2334" spans="1:3" x14ac:dyDescent="0.2">
      <c r="A2334" s="40"/>
      <c r="B2334" s="21"/>
      <c r="C2334" s="21"/>
    </row>
    <row r="2335" spans="1:3" x14ac:dyDescent="0.2">
      <c r="A2335" s="40"/>
      <c r="B2335" s="21"/>
      <c r="C2335" s="21"/>
    </row>
    <row r="2336" spans="1:3" x14ac:dyDescent="0.2">
      <c r="A2336" s="40"/>
      <c r="B2336" s="21"/>
      <c r="C2336" s="21"/>
    </row>
    <row r="2337" spans="1:3" x14ac:dyDescent="0.2">
      <c r="A2337" s="40"/>
      <c r="B2337" s="21"/>
      <c r="C2337" s="21"/>
    </row>
    <row r="2338" spans="1:3" x14ac:dyDescent="0.2">
      <c r="A2338" s="40"/>
      <c r="B2338" s="21"/>
      <c r="C2338" s="21"/>
    </row>
    <row r="2339" spans="1:3" x14ac:dyDescent="0.2">
      <c r="A2339" s="40"/>
      <c r="B2339" s="21"/>
      <c r="C2339" s="21"/>
    </row>
    <row r="2340" spans="1:3" x14ac:dyDescent="0.2">
      <c r="A2340" s="40"/>
      <c r="B2340" s="21"/>
      <c r="C2340" s="21"/>
    </row>
    <row r="2341" spans="1:3" x14ac:dyDescent="0.2">
      <c r="A2341" s="40"/>
      <c r="B2341" s="21"/>
      <c r="C2341" s="21"/>
    </row>
    <row r="2342" spans="1:3" x14ac:dyDescent="0.2">
      <c r="A2342" s="40"/>
      <c r="B2342" s="21"/>
      <c r="C2342" s="21"/>
    </row>
    <row r="2343" spans="1:3" x14ac:dyDescent="0.2">
      <c r="A2343" s="40"/>
      <c r="B2343" s="21"/>
      <c r="C2343" s="21"/>
    </row>
    <row r="2344" spans="1:3" x14ac:dyDescent="0.2">
      <c r="A2344" s="40"/>
      <c r="B2344" s="21"/>
      <c r="C2344" s="21"/>
    </row>
    <row r="2345" spans="1:3" x14ac:dyDescent="0.2">
      <c r="A2345" s="40"/>
      <c r="B2345" s="21"/>
      <c r="C2345" s="21"/>
    </row>
    <row r="2346" spans="1:3" x14ac:dyDescent="0.2">
      <c r="A2346" s="40"/>
      <c r="B2346" s="21"/>
      <c r="C2346" s="21"/>
    </row>
    <row r="2347" spans="1:3" x14ac:dyDescent="0.2">
      <c r="A2347" s="40"/>
      <c r="B2347" s="21"/>
      <c r="C2347" s="21"/>
    </row>
    <row r="2348" spans="1:3" x14ac:dyDescent="0.2">
      <c r="A2348" s="40"/>
      <c r="B2348" s="21"/>
      <c r="C2348" s="21"/>
    </row>
    <row r="2349" spans="1:3" x14ac:dyDescent="0.2">
      <c r="A2349" s="40"/>
      <c r="B2349" s="21"/>
      <c r="C2349" s="21"/>
    </row>
    <row r="2350" spans="1:3" x14ac:dyDescent="0.2">
      <c r="A2350" s="40"/>
      <c r="B2350" s="21"/>
      <c r="C2350" s="21"/>
    </row>
    <row r="2351" spans="1:3" x14ac:dyDescent="0.2">
      <c r="A2351" s="40"/>
      <c r="B2351" s="21"/>
      <c r="C2351" s="21"/>
    </row>
    <row r="2352" spans="1:3" x14ac:dyDescent="0.2">
      <c r="A2352" s="40"/>
      <c r="B2352" s="21"/>
      <c r="C2352" s="21"/>
    </row>
    <row r="2353" spans="1:3" x14ac:dyDescent="0.2">
      <c r="A2353" s="40"/>
      <c r="B2353" s="21"/>
      <c r="C2353" s="21"/>
    </row>
    <row r="2354" spans="1:3" x14ac:dyDescent="0.2">
      <c r="A2354" s="40"/>
      <c r="B2354" s="21"/>
      <c r="C2354" s="21"/>
    </row>
    <row r="2355" spans="1:3" x14ac:dyDescent="0.2">
      <c r="A2355" s="40"/>
      <c r="B2355" s="21"/>
      <c r="C2355" s="21"/>
    </row>
    <row r="2356" spans="1:3" x14ac:dyDescent="0.2">
      <c r="A2356" s="40"/>
      <c r="B2356" s="21"/>
      <c r="C2356" s="21"/>
    </row>
    <row r="2357" spans="1:3" x14ac:dyDescent="0.2">
      <c r="A2357" s="40"/>
      <c r="B2357" s="21"/>
      <c r="C2357" s="21"/>
    </row>
    <row r="2358" spans="1:3" x14ac:dyDescent="0.2">
      <c r="A2358" s="40"/>
      <c r="B2358" s="21"/>
      <c r="C2358" s="21"/>
    </row>
    <row r="2359" spans="1:3" x14ac:dyDescent="0.2">
      <c r="A2359" s="40"/>
      <c r="B2359" s="21"/>
      <c r="C2359" s="21"/>
    </row>
    <row r="2360" spans="1:3" x14ac:dyDescent="0.2">
      <c r="A2360" s="40"/>
      <c r="B2360" s="21"/>
      <c r="C2360" s="21"/>
    </row>
    <row r="2361" spans="1:3" x14ac:dyDescent="0.2">
      <c r="A2361" s="40"/>
      <c r="B2361" s="21"/>
      <c r="C2361" s="21"/>
    </row>
    <row r="2362" spans="1:3" x14ac:dyDescent="0.2">
      <c r="A2362" s="40"/>
      <c r="B2362" s="21"/>
      <c r="C2362" s="21"/>
    </row>
    <row r="2363" spans="1:3" x14ac:dyDescent="0.2">
      <c r="A2363" s="40"/>
      <c r="B2363" s="21"/>
      <c r="C2363" s="21"/>
    </row>
    <row r="2364" spans="1:3" x14ac:dyDescent="0.2">
      <c r="A2364" s="40"/>
      <c r="B2364" s="21"/>
      <c r="C2364" s="21"/>
    </row>
    <row r="2365" spans="1:3" x14ac:dyDescent="0.2">
      <c r="A2365" s="40"/>
      <c r="B2365" s="21"/>
      <c r="C2365" s="21"/>
    </row>
    <row r="2366" spans="1:3" x14ac:dyDescent="0.2">
      <c r="A2366" s="40"/>
      <c r="B2366" s="21"/>
      <c r="C2366" s="21"/>
    </row>
    <row r="2367" spans="1:3" x14ac:dyDescent="0.2">
      <c r="A2367" s="40"/>
      <c r="B2367" s="21"/>
      <c r="C2367" s="21"/>
    </row>
    <row r="2368" spans="1:3" x14ac:dyDescent="0.2">
      <c r="A2368" s="40"/>
      <c r="B2368" s="21"/>
      <c r="C2368" s="21"/>
    </row>
    <row r="2369" spans="1:3" x14ac:dyDescent="0.2">
      <c r="A2369" s="40"/>
      <c r="B2369" s="21"/>
      <c r="C2369" s="21"/>
    </row>
    <row r="2370" spans="1:3" x14ac:dyDescent="0.2">
      <c r="A2370" s="40"/>
      <c r="B2370" s="21"/>
      <c r="C2370" s="21"/>
    </row>
    <row r="2371" spans="1:3" x14ac:dyDescent="0.2">
      <c r="A2371" s="40"/>
      <c r="B2371" s="21"/>
      <c r="C2371" s="21"/>
    </row>
    <row r="2372" spans="1:3" x14ac:dyDescent="0.2">
      <c r="A2372" s="40"/>
      <c r="B2372" s="21"/>
      <c r="C2372" s="21"/>
    </row>
    <row r="2373" spans="1:3" x14ac:dyDescent="0.2">
      <c r="A2373" s="40"/>
      <c r="B2373" s="21"/>
      <c r="C2373" s="21"/>
    </row>
    <row r="2374" spans="1:3" x14ac:dyDescent="0.2">
      <c r="A2374" s="40"/>
      <c r="B2374" s="21"/>
      <c r="C2374" s="21"/>
    </row>
    <row r="2375" spans="1:3" x14ac:dyDescent="0.2">
      <c r="A2375" s="40"/>
      <c r="B2375" s="21"/>
      <c r="C2375" s="21"/>
    </row>
    <row r="2376" spans="1:3" x14ac:dyDescent="0.2">
      <c r="A2376" s="40"/>
      <c r="B2376" s="21"/>
      <c r="C2376" s="21"/>
    </row>
    <row r="2377" spans="1:3" x14ac:dyDescent="0.2">
      <c r="A2377" s="40"/>
      <c r="B2377" s="21"/>
      <c r="C2377" s="21"/>
    </row>
    <row r="2378" spans="1:3" x14ac:dyDescent="0.2">
      <c r="A2378" s="40"/>
      <c r="B2378" s="21"/>
      <c r="C2378" s="21"/>
    </row>
    <row r="2379" spans="1:3" x14ac:dyDescent="0.2">
      <c r="A2379" s="40"/>
      <c r="B2379" s="21"/>
      <c r="C2379" s="21"/>
    </row>
    <row r="2380" spans="1:3" x14ac:dyDescent="0.2">
      <c r="A2380" s="40"/>
      <c r="B2380" s="21"/>
      <c r="C2380" s="21"/>
    </row>
    <row r="2381" spans="1:3" x14ac:dyDescent="0.2">
      <c r="A2381" s="40"/>
      <c r="B2381" s="21"/>
      <c r="C2381" s="21"/>
    </row>
    <row r="2382" spans="1:3" x14ac:dyDescent="0.2">
      <c r="A2382" s="40"/>
      <c r="B2382" s="21"/>
      <c r="C2382" s="21"/>
    </row>
    <row r="2383" spans="1:3" x14ac:dyDescent="0.2">
      <c r="A2383" s="40"/>
      <c r="B2383" s="21"/>
      <c r="C2383" s="21"/>
    </row>
    <row r="2384" spans="1:3" x14ac:dyDescent="0.2">
      <c r="A2384" s="40"/>
      <c r="B2384" s="21"/>
      <c r="C2384" s="21"/>
    </row>
    <row r="2385" spans="1:3" x14ac:dyDescent="0.2">
      <c r="A2385" s="40"/>
      <c r="B2385" s="21"/>
      <c r="C2385" s="21"/>
    </row>
    <row r="2386" spans="1:3" x14ac:dyDescent="0.2">
      <c r="A2386" s="40"/>
      <c r="B2386" s="21"/>
      <c r="C2386" s="21"/>
    </row>
    <row r="2387" spans="1:3" x14ac:dyDescent="0.2">
      <c r="A2387" s="40"/>
      <c r="B2387" s="21"/>
      <c r="C2387" s="21"/>
    </row>
    <row r="2388" spans="1:3" x14ac:dyDescent="0.2">
      <c r="A2388" s="40"/>
      <c r="B2388" s="21"/>
      <c r="C2388" s="21"/>
    </row>
    <row r="2389" spans="1:3" x14ac:dyDescent="0.2">
      <c r="A2389" s="40"/>
      <c r="B2389" s="21"/>
      <c r="C2389" s="21"/>
    </row>
    <row r="2390" spans="1:3" x14ac:dyDescent="0.2">
      <c r="A2390" s="40"/>
      <c r="B2390" s="21"/>
      <c r="C2390" s="21"/>
    </row>
    <row r="2391" spans="1:3" x14ac:dyDescent="0.2">
      <c r="A2391" s="40"/>
      <c r="B2391" s="21"/>
      <c r="C2391" s="21"/>
    </row>
    <row r="2392" spans="1:3" x14ac:dyDescent="0.2">
      <c r="A2392" s="40"/>
      <c r="B2392" s="21"/>
      <c r="C2392" s="21"/>
    </row>
    <row r="2393" spans="1:3" x14ac:dyDescent="0.2">
      <c r="A2393" s="40"/>
      <c r="B2393" s="21"/>
      <c r="C2393" s="21"/>
    </row>
    <row r="2394" spans="1:3" x14ac:dyDescent="0.2">
      <c r="A2394" s="40"/>
      <c r="B2394" s="21"/>
      <c r="C2394" s="21"/>
    </row>
    <row r="2395" spans="1:3" x14ac:dyDescent="0.2">
      <c r="A2395" s="40"/>
      <c r="B2395" s="21"/>
      <c r="C2395" s="21"/>
    </row>
    <row r="2396" spans="1:3" x14ac:dyDescent="0.2">
      <c r="A2396" s="40"/>
      <c r="B2396" s="21"/>
      <c r="C2396" s="21"/>
    </row>
    <row r="2397" spans="1:3" x14ac:dyDescent="0.2">
      <c r="A2397" s="40"/>
      <c r="B2397" s="21"/>
      <c r="C2397" s="21"/>
    </row>
    <row r="2398" spans="1:3" x14ac:dyDescent="0.2">
      <c r="A2398" s="40"/>
      <c r="B2398" s="21"/>
      <c r="C2398" s="21"/>
    </row>
    <row r="2399" spans="1:3" x14ac:dyDescent="0.2">
      <c r="A2399" s="40"/>
      <c r="B2399" s="21"/>
      <c r="C2399" s="21"/>
    </row>
    <row r="2400" spans="1:3" x14ac:dyDescent="0.2">
      <c r="A2400" s="40"/>
      <c r="B2400" s="21"/>
      <c r="C2400" s="21"/>
    </row>
    <row r="2401" spans="1:3" x14ac:dyDescent="0.2">
      <c r="A2401" s="40"/>
      <c r="B2401" s="21"/>
      <c r="C2401" s="21"/>
    </row>
    <row r="2402" spans="1:3" x14ac:dyDescent="0.2">
      <c r="A2402" s="40"/>
      <c r="B2402" s="21"/>
      <c r="C2402" s="21"/>
    </row>
    <row r="2403" spans="1:3" x14ac:dyDescent="0.2">
      <c r="A2403" s="40"/>
      <c r="B2403" s="21"/>
      <c r="C2403" s="21"/>
    </row>
    <row r="2404" spans="1:3" x14ac:dyDescent="0.2">
      <c r="A2404" s="40"/>
      <c r="B2404" s="21"/>
      <c r="C2404" s="21"/>
    </row>
    <row r="2405" spans="1:3" x14ac:dyDescent="0.2">
      <c r="A2405" s="40"/>
      <c r="B2405" s="21"/>
      <c r="C2405" s="21"/>
    </row>
    <row r="2406" spans="1:3" x14ac:dyDescent="0.2">
      <c r="A2406" s="40"/>
      <c r="B2406" s="21"/>
      <c r="C2406" s="21"/>
    </row>
    <row r="2407" spans="1:3" x14ac:dyDescent="0.2">
      <c r="A2407" s="40"/>
      <c r="B2407" s="21"/>
      <c r="C2407" s="21"/>
    </row>
    <row r="2408" spans="1:3" x14ac:dyDescent="0.2">
      <c r="A2408" s="40"/>
      <c r="B2408" s="21"/>
      <c r="C2408" s="21"/>
    </row>
    <row r="2409" spans="1:3" x14ac:dyDescent="0.2">
      <c r="A2409" s="40"/>
      <c r="B2409" s="21"/>
      <c r="C2409" s="21"/>
    </row>
    <row r="2410" spans="1:3" x14ac:dyDescent="0.2">
      <c r="A2410" s="40"/>
      <c r="B2410" s="21"/>
      <c r="C2410" s="21"/>
    </row>
    <row r="2411" spans="1:3" x14ac:dyDescent="0.2">
      <c r="A2411" s="40"/>
      <c r="B2411" s="21"/>
      <c r="C2411" s="21"/>
    </row>
    <row r="2412" spans="1:3" x14ac:dyDescent="0.2">
      <c r="A2412" s="40"/>
      <c r="B2412" s="21"/>
      <c r="C2412" s="21"/>
    </row>
    <row r="2413" spans="1:3" x14ac:dyDescent="0.2">
      <c r="A2413" s="40"/>
      <c r="B2413" s="21"/>
      <c r="C2413" s="21"/>
    </row>
    <row r="2414" spans="1:3" x14ac:dyDescent="0.2">
      <c r="A2414" s="40"/>
      <c r="B2414" s="21"/>
      <c r="C2414" s="21"/>
    </row>
    <row r="2415" spans="1:3" x14ac:dyDescent="0.2">
      <c r="A2415" s="40"/>
      <c r="B2415" s="21"/>
      <c r="C2415" s="21"/>
    </row>
    <row r="2416" spans="1:3" x14ac:dyDescent="0.2">
      <c r="A2416" s="40"/>
      <c r="B2416" s="21"/>
      <c r="C2416" s="21"/>
    </row>
    <row r="2417" spans="1:3" x14ac:dyDescent="0.2">
      <c r="A2417" s="40"/>
      <c r="B2417" s="21"/>
      <c r="C2417" s="21"/>
    </row>
    <row r="2418" spans="1:3" x14ac:dyDescent="0.2">
      <c r="A2418" s="40"/>
      <c r="B2418" s="21"/>
      <c r="C2418" s="21"/>
    </row>
    <row r="2419" spans="1:3" x14ac:dyDescent="0.2">
      <c r="A2419" s="40"/>
      <c r="B2419" s="21"/>
      <c r="C2419" s="21"/>
    </row>
    <row r="2420" spans="1:3" x14ac:dyDescent="0.2">
      <c r="A2420" s="40"/>
      <c r="B2420" s="21"/>
      <c r="C2420" s="21"/>
    </row>
    <row r="2421" spans="1:3" x14ac:dyDescent="0.2">
      <c r="A2421" s="40"/>
      <c r="B2421" s="21"/>
      <c r="C2421" s="21"/>
    </row>
    <row r="2422" spans="1:3" x14ac:dyDescent="0.2">
      <c r="A2422" s="40"/>
      <c r="B2422" s="21"/>
      <c r="C2422" s="21"/>
    </row>
    <row r="2423" spans="1:3" x14ac:dyDescent="0.2">
      <c r="A2423" s="40"/>
      <c r="B2423" s="21"/>
      <c r="C2423" s="21"/>
    </row>
    <row r="2424" spans="1:3" x14ac:dyDescent="0.2">
      <c r="A2424" s="40"/>
      <c r="B2424" s="21"/>
      <c r="C2424" s="21"/>
    </row>
    <row r="2425" spans="1:3" x14ac:dyDescent="0.2">
      <c r="A2425" s="40"/>
      <c r="B2425" s="21"/>
      <c r="C2425" s="21"/>
    </row>
    <row r="2426" spans="1:3" x14ac:dyDescent="0.2">
      <c r="A2426" s="40"/>
      <c r="B2426" s="21"/>
      <c r="C2426" s="21"/>
    </row>
    <row r="2427" spans="1:3" x14ac:dyDescent="0.2">
      <c r="A2427" s="40"/>
      <c r="B2427" s="21"/>
      <c r="C2427" s="21"/>
    </row>
    <row r="2428" spans="1:3" x14ac:dyDescent="0.2">
      <c r="A2428" s="40"/>
      <c r="B2428" s="21"/>
      <c r="C2428" s="21"/>
    </row>
    <row r="2429" spans="1:3" x14ac:dyDescent="0.2">
      <c r="A2429" s="40"/>
      <c r="B2429" s="21"/>
      <c r="C2429" s="21"/>
    </row>
    <row r="2430" spans="1:3" x14ac:dyDescent="0.2">
      <c r="A2430" s="40"/>
      <c r="B2430" s="21"/>
      <c r="C2430" s="21"/>
    </row>
    <row r="2431" spans="1:3" x14ac:dyDescent="0.2">
      <c r="A2431" s="40"/>
      <c r="B2431" s="21"/>
      <c r="C2431" s="21"/>
    </row>
    <row r="2432" spans="1:3" x14ac:dyDescent="0.2">
      <c r="A2432" s="40"/>
      <c r="B2432" s="21"/>
      <c r="C2432" s="21"/>
    </row>
    <row r="2433" spans="1:3" x14ac:dyDescent="0.2">
      <c r="A2433" s="40"/>
      <c r="B2433" s="21"/>
      <c r="C2433" s="21"/>
    </row>
    <row r="2434" spans="1:3" x14ac:dyDescent="0.2">
      <c r="A2434" s="40"/>
      <c r="B2434" s="21"/>
      <c r="C2434" s="21"/>
    </row>
    <row r="2435" spans="1:3" x14ac:dyDescent="0.2">
      <c r="A2435" s="40"/>
      <c r="B2435" s="21"/>
      <c r="C2435" s="21"/>
    </row>
    <row r="2436" spans="1:3" x14ac:dyDescent="0.2">
      <c r="A2436" s="40"/>
      <c r="B2436" s="21"/>
      <c r="C2436" s="21"/>
    </row>
    <row r="2437" spans="1:3" x14ac:dyDescent="0.2">
      <c r="A2437" s="40"/>
      <c r="B2437" s="21"/>
      <c r="C2437" s="21"/>
    </row>
    <row r="2438" spans="1:3" x14ac:dyDescent="0.2">
      <c r="A2438" s="40"/>
      <c r="B2438" s="21"/>
      <c r="C2438" s="21"/>
    </row>
    <row r="2439" spans="1:3" x14ac:dyDescent="0.2">
      <c r="A2439" s="40"/>
      <c r="B2439" s="21"/>
      <c r="C2439" s="21"/>
    </row>
    <row r="2440" spans="1:3" x14ac:dyDescent="0.2">
      <c r="A2440" s="40"/>
      <c r="B2440" s="21"/>
      <c r="C2440" s="21"/>
    </row>
    <row r="2441" spans="1:3" x14ac:dyDescent="0.2">
      <c r="A2441" s="40"/>
      <c r="B2441" s="21"/>
      <c r="C2441" s="21"/>
    </row>
    <row r="2442" spans="1:3" x14ac:dyDescent="0.2">
      <c r="A2442" s="40"/>
      <c r="B2442" s="21"/>
      <c r="C2442" s="21"/>
    </row>
    <row r="2443" spans="1:3" x14ac:dyDescent="0.2">
      <c r="A2443" s="40"/>
      <c r="B2443" s="21"/>
      <c r="C2443" s="21"/>
    </row>
    <row r="2444" spans="1:3" x14ac:dyDescent="0.2">
      <c r="A2444" s="40"/>
      <c r="B2444" s="21"/>
      <c r="C2444" s="21"/>
    </row>
    <row r="2445" spans="1:3" x14ac:dyDescent="0.2">
      <c r="A2445" s="40"/>
      <c r="B2445" s="21"/>
      <c r="C2445" s="21"/>
    </row>
    <row r="2446" spans="1:3" x14ac:dyDescent="0.2">
      <c r="A2446" s="40"/>
      <c r="B2446" s="21"/>
      <c r="C2446" s="21"/>
    </row>
    <row r="2447" spans="1:3" x14ac:dyDescent="0.2">
      <c r="A2447" s="40"/>
      <c r="B2447" s="21"/>
      <c r="C2447" s="21"/>
    </row>
    <row r="2448" spans="1:3" x14ac:dyDescent="0.2">
      <c r="A2448" s="40"/>
      <c r="B2448" s="21"/>
      <c r="C2448" s="21"/>
    </row>
    <row r="2449" spans="1:3" x14ac:dyDescent="0.2">
      <c r="A2449" s="40"/>
      <c r="B2449" s="21"/>
      <c r="C2449" s="21"/>
    </row>
    <row r="2450" spans="1:3" x14ac:dyDescent="0.2">
      <c r="A2450" s="40"/>
      <c r="B2450" s="21"/>
      <c r="C2450" s="21"/>
    </row>
    <row r="2451" spans="1:3" x14ac:dyDescent="0.2">
      <c r="A2451" s="40"/>
      <c r="B2451" s="21"/>
      <c r="C2451" s="21"/>
    </row>
    <row r="2452" spans="1:3" x14ac:dyDescent="0.2">
      <c r="A2452" s="40"/>
      <c r="B2452" s="21"/>
      <c r="C2452" s="21"/>
    </row>
    <row r="2453" spans="1:3" x14ac:dyDescent="0.2">
      <c r="A2453" s="40"/>
      <c r="B2453" s="21"/>
      <c r="C2453" s="21"/>
    </row>
    <row r="2454" spans="1:3" x14ac:dyDescent="0.2">
      <c r="A2454" s="40"/>
      <c r="B2454" s="21"/>
      <c r="C2454" s="21"/>
    </row>
    <row r="2455" spans="1:3" x14ac:dyDescent="0.2">
      <c r="A2455" s="40"/>
      <c r="B2455" s="21"/>
      <c r="C2455" s="21"/>
    </row>
    <row r="2456" spans="1:3" x14ac:dyDescent="0.2">
      <c r="A2456" s="40"/>
      <c r="B2456" s="21"/>
      <c r="C2456" s="21"/>
    </row>
    <row r="2457" spans="1:3" x14ac:dyDescent="0.2">
      <c r="A2457" s="40"/>
      <c r="B2457" s="21"/>
      <c r="C2457" s="21"/>
    </row>
    <row r="2458" spans="1:3" x14ac:dyDescent="0.2">
      <c r="A2458" s="40"/>
      <c r="B2458" s="21"/>
      <c r="C2458" s="21"/>
    </row>
    <row r="2459" spans="1:3" x14ac:dyDescent="0.2">
      <c r="A2459" s="40"/>
      <c r="B2459" s="21"/>
      <c r="C2459" s="21"/>
    </row>
    <row r="2460" spans="1:3" x14ac:dyDescent="0.2">
      <c r="A2460" s="40"/>
      <c r="B2460" s="21"/>
      <c r="C2460" s="21"/>
    </row>
    <row r="2461" spans="1:3" x14ac:dyDescent="0.2">
      <c r="A2461" s="40"/>
      <c r="B2461" s="21"/>
      <c r="C2461" s="21"/>
    </row>
    <row r="2462" spans="1:3" x14ac:dyDescent="0.2">
      <c r="A2462" s="40"/>
      <c r="B2462" s="21"/>
      <c r="C2462" s="21"/>
    </row>
    <row r="2463" spans="1:3" x14ac:dyDescent="0.2">
      <c r="A2463" s="40"/>
      <c r="B2463" s="21"/>
      <c r="C2463" s="21"/>
    </row>
    <row r="2464" spans="1:3" x14ac:dyDescent="0.2">
      <c r="A2464" s="40"/>
      <c r="B2464" s="21"/>
      <c r="C2464" s="21"/>
    </row>
    <row r="2465" spans="1:3" x14ac:dyDescent="0.2">
      <c r="A2465" s="40"/>
      <c r="B2465" s="21"/>
      <c r="C2465" s="21"/>
    </row>
    <row r="2466" spans="1:3" x14ac:dyDescent="0.2">
      <c r="A2466" s="40"/>
      <c r="B2466" s="21"/>
      <c r="C2466" s="21"/>
    </row>
    <row r="2467" spans="1:3" x14ac:dyDescent="0.2">
      <c r="A2467" s="40"/>
      <c r="B2467" s="21"/>
      <c r="C2467" s="21"/>
    </row>
    <row r="2468" spans="1:3" x14ac:dyDescent="0.2">
      <c r="A2468" s="40"/>
      <c r="B2468" s="21"/>
      <c r="C2468" s="21"/>
    </row>
    <row r="2469" spans="1:3" x14ac:dyDescent="0.2">
      <c r="A2469" s="40"/>
      <c r="B2469" s="21"/>
      <c r="C2469" s="21"/>
    </row>
    <row r="2470" spans="1:3" x14ac:dyDescent="0.2">
      <c r="A2470" s="40"/>
      <c r="B2470" s="21"/>
      <c r="C2470" s="21"/>
    </row>
    <row r="2471" spans="1:3" x14ac:dyDescent="0.2">
      <c r="A2471" s="40"/>
      <c r="B2471" s="21"/>
      <c r="C2471" s="21"/>
    </row>
    <row r="2472" spans="1:3" x14ac:dyDescent="0.2">
      <c r="A2472" s="40"/>
      <c r="B2472" s="21"/>
      <c r="C2472" s="21"/>
    </row>
    <row r="2473" spans="1:3" x14ac:dyDescent="0.2">
      <c r="A2473" s="40"/>
      <c r="B2473" s="21"/>
      <c r="C2473" s="21"/>
    </row>
    <row r="2474" spans="1:3" x14ac:dyDescent="0.2">
      <c r="A2474" s="40"/>
      <c r="B2474" s="21"/>
      <c r="C2474" s="21"/>
    </row>
    <row r="2475" spans="1:3" x14ac:dyDescent="0.2">
      <c r="A2475" s="40"/>
      <c r="B2475" s="21"/>
      <c r="C2475" s="21"/>
    </row>
    <row r="2476" spans="1:3" x14ac:dyDescent="0.2">
      <c r="A2476" s="40"/>
      <c r="B2476" s="21"/>
      <c r="C2476" s="21"/>
    </row>
    <row r="2477" spans="1:3" x14ac:dyDescent="0.2">
      <c r="A2477" s="40"/>
      <c r="B2477" s="21"/>
      <c r="C2477" s="21"/>
    </row>
    <row r="2478" spans="1:3" x14ac:dyDescent="0.2">
      <c r="A2478" s="40"/>
      <c r="B2478" s="21"/>
      <c r="C2478" s="21"/>
    </row>
    <row r="2479" spans="1:3" x14ac:dyDescent="0.2">
      <c r="A2479" s="40"/>
      <c r="B2479" s="21"/>
      <c r="C2479" s="21"/>
    </row>
    <row r="2480" spans="1:3" x14ac:dyDescent="0.2">
      <c r="A2480" s="40"/>
      <c r="B2480" s="21"/>
      <c r="C2480" s="21"/>
    </row>
    <row r="2481" spans="1:3" x14ac:dyDescent="0.2">
      <c r="A2481" s="40"/>
      <c r="B2481" s="21"/>
      <c r="C2481" s="21"/>
    </row>
    <row r="2482" spans="1:3" x14ac:dyDescent="0.2">
      <c r="A2482" s="40"/>
      <c r="B2482" s="21"/>
      <c r="C2482" s="21"/>
    </row>
    <row r="2483" spans="1:3" x14ac:dyDescent="0.2">
      <c r="A2483" s="40"/>
      <c r="B2483" s="21"/>
      <c r="C2483" s="21"/>
    </row>
    <row r="2484" spans="1:3" x14ac:dyDescent="0.2">
      <c r="A2484" s="40"/>
      <c r="B2484" s="21"/>
      <c r="C2484" s="21"/>
    </row>
    <row r="2485" spans="1:3" x14ac:dyDescent="0.2">
      <c r="A2485" s="40"/>
      <c r="B2485" s="21"/>
      <c r="C2485" s="21"/>
    </row>
    <row r="2486" spans="1:3" x14ac:dyDescent="0.2">
      <c r="A2486" s="40"/>
      <c r="B2486" s="21"/>
      <c r="C2486" s="21"/>
    </row>
    <row r="2487" spans="1:3" x14ac:dyDescent="0.2">
      <c r="A2487" s="40"/>
      <c r="B2487" s="21"/>
      <c r="C2487" s="21"/>
    </row>
    <row r="2488" spans="1:3" x14ac:dyDescent="0.2">
      <c r="A2488" s="40"/>
      <c r="B2488" s="21"/>
      <c r="C2488" s="21"/>
    </row>
    <row r="2489" spans="1:3" x14ac:dyDescent="0.2">
      <c r="A2489" s="40"/>
      <c r="B2489" s="21"/>
      <c r="C2489" s="21"/>
    </row>
    <row r="2490" spans="1:3" x14ac:dyDescent="0.2">
      <c r="A2490" s="40"/>
      <c r="B2490" s="21"/>
      <c r="C2490" s="21"/>
    </row>
    <row r="2491" spans="1:3" x14ac:dyDescent="0.2">
      <c r="A2491" s="40"/>
      <c r="B2491" s="21"/>
      <c r="C2491" s="21"/>
    </row>
    <row r="2492" spans="1:3" x14ac:dyDescent="0.2">
      <c r="A2492" s="40"/>
      <c r="B2492" s="21"/>
      <c r="C2492" s="21"/>
    </row>
    <row r="2493" spans="1:3" x14ac:dyDescent="0.2">
      <c r="A2493" s="40"/>
      <c r="B2493" s="21"/>
      <c r="C2493" s="21"/>
    </row>
    <row r="2494" spans="1:3" x14ac:dyDescent="0.2">
      <c r="A2494" s="40"/>
      <c r="B2494" s="21"/>
      <c r="C2494" s="21"/>
    </row>
    <row r="2495" spans="1:3" x14ac:dyDescent="0.2">
      <c r="A2495" s="40"/>
      <c r="B2495" s="21"/>
      <c r="C2495" s="21"/>
    </row>
    <row r="2496" spans="1:3" x14ac:dyDescent="0.2">
      <c r="A2496" s="40"/>
      <c r="B2496" s="21"/>
      <c r="C2496" s="21"/>
    </row>
    <row r="2497" spans="1:3" x14ac:dyDescent="0.2">
      <c r="A2497" s="40"/>
      <c r="B2497" s="21"/>
      <c r="C2497" s="21"/>
    </row>
    <row r="2498" spans="1:3" x14ac:dyDescent="0.2">
      <c r="A2498" s="40"/>
      <c r="B2498" s="21"/>
      <c r="C2498" s="21"/>
    </row>
    <row r="2499" spans="1:3" x14ac:dyDescent="0.2">
      <c r="A2499" s="40"/>
      <c r="B2499" s="21"/>
      <c r="C2499" s="21"/>
    </row>
    <row r="2500" spans="1:3" x14ac:dyDescent="0.2">
      <c r="A2500" s="40"/>
      <c r="B2500" s="21"/>
      <c r="C2500" s="21"/>
    </row>
    <row r="2501" spans="1:3" x14ac:dyDescent="0.2">
      <c r="A2501" s="40"/>
      <c r="B2501" s="21"/>
      <c r="C2501" s="21"/>
    </row>
    <row r="2502" spans="1:3" x14ac:dyDescent="0.2">
      <c r="A2502" s="40"/>
      <c r="B2502" s="21"/>
      <c r="C2502" s="21"/>
    </row>
    <row r="2503" spans="1:3" x14ac:dyDescent="0.2">
      <c r="A2503" s="40"/>
      <c r="B2503" s="21"/>
      <c r="C2503" s="21"/>
    </row>
    <row r="2504" spans="1:3" x14ac:dyDescent="0.2">
      <c r="A2504" s="40"/>
      <c r="B2504" s="21"/>
      <c r="C2504" s="21"/>
    </row>
    <row r="2505" spans="1:3" x14ac:dyDescent="0.2">
      <c r="A2505" s="40"/>
      <c r="B2505" s="21"/>
      <c r="C2505" s="21"/>
    </row>
    <row r="2506" spans="1:3" x14ac:dyDescent="0.2">
      <c r="A2506" s="40"/>
      <c r="B2506" s="21"/>
      <c r="C2506" s="21"/>
    </row>
    <row r="2507" spans="1:3" x14ac:dyDescent="0.2">
      <c r="A2507" s="40"/>
      <c r="B2507" s="21"/>
      <c r="C2507" s="21"/>
    </row>
    <row r="2508" spans="1:3" x14ac:dyDescent="0.2">
      <c r="A2508" s="40"/>
      <c r="B2508" s="21"/>
      <c r="C2508" s="21"/>
    </row>
    <row r="2509" spans="1:3" x14ac:dyDescent="0.2">
      <c r="A2509" s="40"/>
      <c r="B2509" s="21"/>
      <c r="C2509" s="21"/>
    </row>
    <row r="2510" spans="1:3" x14ac:dyDescent="0.2">
      <c r="A2510" s="40"/>
      <c r="B2510" s="21"/>
      <c r="C2510" s="21"/>
    </row>
    <row r="2511" spans="1:3" x14ac:dyDescent="0.2">
      <c r="A2511" s="40"/>
      <c r="B2511" s="21"/>
      <c r="C2511" s="21"/>
    </row>
    <row r="2512" spans="1:3" x14ac:dyDescent="0.2">
      <c r="A2512" s="40"/>
      <c r="B2512" s="21"/>
      <c r="C2512" s="21"/>
    </row>
    <row r="2513" spans="1:3" x14ac:dyDescent="0.2">
      <c r="A2513" s="40"/>
      <c r="B2513" s="21"/>
      <c r="C2513" s="21"/>
    </row>
    <row r="2514" spans="1:3" x14ac:dyDescent="0.2">
      <c r="A2514" s="40"/>
      <c r="B2514" s="21"/>
      <c r="C2514" s="21"/>
    </row>
    <row r="2515" spans="1:3" x14ac:dyDescent="0.2">
      <c r="A2515" s="40"/>
      <c r="B2515" s="21"/>
      <c r="C2515" s="21"/>
    </row>
    <row r="2516" spans="1:3" x14ac:dyDescent="0.2">
      <c r="A2516" s="40"/>
      <c r="B2516" s="21"/>
      <c r="C2516" s="21"/>
    </row>
    <row r="2517" spans="1:3" x14ac:dyDescent="0.2">
      <c r="A2517" s="40"/>
      <c r="B2517" s="21"/>
      <c r="C2517" s="21"/>
    </row>
    <row r="2518" spans="1:3" x14ac:dyDescent="0.2">
      <c r="A2518" s="40"/>
      <c r="B2518" s="21"/>
      <c r="C2518" s="21"/>
    </row>
    <row r="2519" spans="1:3" x14ac:dyDescent="0.2">
      <c r="A2519" s="40"/>
      <c r="B2519" s="21"/>
      <c r="C2519" s="21"/>
    </row>
    <row r="2520" spans="1:3" x14ac:dyDescent="0.2">
      <c r="A2520" s="40"/>
      <c r="B2520" s="21"/>
      <c r="C2520" s="21"/>
    </row>
    <row r="2521" spans="1:3" x14ac:dyDescent="0.2">
      <c r="A2521" s="40"/>
      <c r="B2521" s="21"/>
      <c r="C2521" s="21"/>
    </row>
    <row r="2522" spans="1:3" x14ac:dyDescent="0.2">
      <c r="A2522" s="40"/>
      <c r="B2522" s="21"/>
      <c r="C2522" s="21"/>
    </row>
    <row r="2523" spans="1:3" x14ac:dyDescent="0.2">
      <c r="A2523" s="40"/>
      <c r="B2523" s="21"/>
      <c r="C2523" s="21"/>
    </row>
    <row r="2524" spans="1:3" x14ac:dyDescent="0.2">
      <c r="A2524" s="40"/>
      <c r="B2524" s="21"/>
      <c r="C2524" s="21"/>
    </row>
    <row r="2525" spans="1:3" x14ac:dyDescent="0.2">
      <c r="A2525" s="40"/>
      <c r="B2525" s="21"/>
      <c r="C2525" s="21"/>
    </row>
    <row r="2526" spans="1:3" x14ac:dyDescent="0.2">
      <c r="A2526" s="40"/>
      <c r="B2526" s="21"/>
      <c r="C2526" s="21"/>
    </row>
    <row r="2527" spans="1:3" x14ac:dyDescent="0.2">
      <c r="A2527" s="40"/>
      <c r="B2527" s="21"/>
      <c r="C2527" s="21"/>
    </row>
    <row r="2528" spans="1:3" x14ac:dyDescent="0.2">
      <c r="A2528" s="40"/>
      <c r="B2528" s="21"/>
      <c r="C2528" s="21"/>
    </row>
    <row r="2529" spans="1:3" x14ac:dyDescent="0.2">
      <c r="A2529" s="40"/>
      <c r="B2529" s="21"/>
      <c r="C2529" s="21"/>
    </row>
    <row r="2530" spans="1:3" x14ac:dyDescent="0.2">
      <c r="A2530" s="40"/>
      <c r="B2530" s="21"/>
      <c r="C2530" s="21"/>
    </row>
    <row r="2531" spans="1:3" x14ac:dyDescent="0.2">
      <c r="A2531" s="40"/>
      <c r="B2531" s="21"/>
      <c r="C2531" s="21"/>
    </row>
    <row r="2532" spans="1:3" x14ac:dyDescent="0.2">
      <c r="A2532" s="40"/>
      <c r="B2532" s="21"/>
      <c r="C2532" s="21"/>
    </row>
    <row r="2533" spans="1:3" x14ac:dyDescent="0.2">
      <c r="A2533" s="40"/>
      <c r="B2533" s="21"/>
      <c r="C2533" s="21"/>
    </row>
    <row r="2534" spans="1:3" x14ac:dyDescent="0.2">
      <c r="A2534" s="40"/>
      <c r="B2534" s="21"/>
      <c r="C2534" s="21"/>
    </row>
    <row r="2535" spans="1:3" x14ac:dyDescent="0.2">
      <c r="A2535" s="40"/>
      <c r="B2535" s="21"/>
      <c r="C2535" s="21"/>
    </row>
    <row r="2536" spans="1:3" x14ac:dyDescent="0.2">
      <c r="A2536" s="40"/>
      <c r="B2536" s="21"/>
      <c r="C2536" s="21"/>
    </row>
    <row r="2537" spans="1:3" x14ac:dyDescent="0.2">
      <c r="A2537" s="40"/>
      <c r="B2537" s="21"/>
      <c r="C2537" s="21"/>
    </row>
    <row r="2538" spans="1:3" x14ac:dyDescent="0.2">
      <c r="A2538" s="40"/>
      <c r="B2538" s="21"/>
      <c r="C2538" s="21"/>
    </row>
    <row r="2539" spans="1:3" x14ac:dyDescent="0.2">
      <c r="A2539" s="40"/>
      <c r="B2539" s="21"/>
      <c r="C2539" s="21"/>
    </row>
    <row r="2540" spans="1:3" x14ac:dyDescent="0.2">
      <c r="A2540" s="40"/>
      <c r="B2540" s="21"/>
      <c r="C2540" s="21"/>
    </row>
    <row r="2541" spans="1:3" x14ac:dyDescent="0.2">
      <c r="A2541" s="40"/>
      <c r="B2541" s="21"/>
      <c r="C2541" s="21"/>
    </row>
    <row r="2542" spans="1:3" x14ac:dyDescent="0.2">
      <c r="A2542" s="40"/>
      <c r="B2542" s="21"/>
      <c r="C2542" s="21"/>
    </row>
    <row r="2543" spans="1:3" x14ac:dyDescent="0.2">
      <c r="A2543" s="40"/>
      <c r="B2543" s="21"/>
      <c r="C2543" s="21"/>
    </row>
    <row r="2544" spans="1:3" x14ac:dyDescent="0.2">
      <c r="A2544" s="40"/>
      <c r="B2544" s="21"/>
      <c r="C2544" s="21"/>
    </row>
    <row r="2545" spans="1:3" x14ac:dyDescent="0.2">
      <c r="A2545" s="40"/>
      <c r="B2545" s="21"/>
      <c r="C2545" s="21"/>
    </row>
    <row r="2546" spans="1:3" x14ac:dyDescent="0.2">
      <c r="A2546" s="40"/>
      <c r="B2546" s="21"/>
      <c r="C2546" s="21"/>
    </row>
    <row r="2547" spans="1:3" x14ac:dyDescent="0.2">
      <c r="A2547" s="40"/>
      <c r="B2547" s="21"/>
      <c r="C2547" s="21"/>
    </row>
    <row r="2548" spans="1:3" x14ac:dyDescent="0.2">
      <c r="A2548" s="40"/>
      <c r="B2548" s="21"/>
      <c r="C2548" s="21"/>
    </row>
    <row r="2549" spans="1:3" x14ac:dyDescent="0.2">
      <c r="A2549" s="40"/>
      <c r="B2549" s="21"/>
      <c r="C2549" s="21"/>
    </row>
    <row r="2550" spans="1:3" x14ac:dyDescent="0.2">
      <c r="A2550" s="40"/>
      <c r="B2550" s="21"/>
      <c r="C2550" s="21"/>
    </row>
    <row r="2551" spans="1:3" x14ac:dyDescent="0.2">
      <c r="A2551" s="40"/>
      <c r="B2551" s="21"/>
      <c r="C2551" s="21"/>
    </row>
    <row r="2552" spans="1:3" x14ac:dyDescent="0.2">
      <c r="A2552" s="40"/>
      <c r="B2552" s="21"/>
      <c r="C2552" s="21"/>
    </row>
    <row r="2553" spans="1:3" x14ac:dyDescent="0.2">
      <c r="A2553" s="40"/>
      <c r="B2553" s="21"/>
      <c r="C2553" s="21"/>
    </row>
    <row r="2554" spans="1:3" x14ac:dyDescent="0.2">
      <c r="A2554" s="40"/>
      <c r="B2554" s="21"/>
      <c r="C2554" s="21"/>
    </row>
    <row r="2555" spans="1:3" x14ac:dyDescent="0.2">
      <c r="A2555" s="40"/>
      <c r="B2555" s="21"/>
      <c r="C2555" s="21"/>
    </row>
    <row r="2556" spans="1:3" x14ac:dyDescent="0.2">
      <c r="A2556" s="40"/>
      <c r="B2556" s="21"/>
      <c r="C2556" s="21"/>
    </row>
    <row r="2557" spans="1:3" x14ac:dyDescent="0.2">
      <c r="A2557" s="40"/>
      <c r="B2557" s="21"/>
      <c r="C2557" s="21"/>
    </row>
    <row r="2558" spans="1:3" x14ac:dyDescent="0.2">
      <c r="A2558" s="40"/>
      <c r="B2558" s="21"/>
      <c r="C2558" s="21"/>
    </row>
    <row r="2559" spans="1:3" x14ac:dyDescent="0.2">
      <c r="A2559" s="40"/>
      <c r="B2559" s="21"/>
      <c r="C2559" s="21"/>
    </row>
    <row r="2560" spans="1:3" x14ac:dyDescent="0.2">
      <c r="A2560" s="40"/>
      <c r="B2560" s="21"/>
      <c r="C2560" s="21"/>
    </row>
    <row r="2561" spans="1:3" x14ac:dyDescent="0.2">
      <c r="A2561" s="40"/>
      <c r="B2561" s="21"/>
      <c r="C2561" s="21"/>
    </row>
    <row r="2562" spans="1:3" x14ac:dyDescent="0.2">
      <c r="A2562" s="40"/>
      <c r="B2562" s="21"/>
      <c r="C2562" s="21"/>
    </row>
    <row r="2563" spans="1:3" x14ac:dyDescent="0.2">
      <c r="A2563" s="40"/>
      <c r="B2563" s="21"/>
      <c r="C2563" s="21"/>
    </row>
    <row r="2564" spans="1:3" x14ac:dyDescent="0.2">
      <c r="A2564" s="40"/>
      <c r="B2564" s="21"/>
      <c r="C2564" s="21"/>
    </row>
    <row r="2565" spans="1:3" x14ac:dyDescent="0.2">
      <c r="A2565" s="40"/>
      <c r="B2565" s="21"/>
      <c r="C2565" s="21"/>
    </row>
    <row r="2566" spans="1:3" x14ac:dyDescent="0.2">
      <c r="A2566" s="40"/>
      <c r="B2566" s="21"/>
      <c r="C2566" s="21"/>
    </row>
    <row r="2567" spans="1:3" x14ac:dyDescent="0.2">
      <c r="A2567" s="40"/>
      <c r="B2567" s="21"/>
      <c r="C2567" s="21"/>
    </row>
    <row r="2568" spans="1:3" x14ac:dyDescent="0.2">
      <c r="A2568" s="40"/>
      <c r="B2568" s="21"/>
      <c r="C2568" s="21"/>
    </row>
    <row r="2569" spans="1:3" x14ac:dyDescent="0.2">
      <c r="A2569" s="40"/>
      <c r="B2569" s="21"/>
      <c r="C2569" s="21"/>
    </row>
    <row r="2570" spans="1:3" x14ac:dyDescent="0.2">
      <c r="A2570" s="40"/>
      <c r="B2570" s="21"/>
      <c r="C2570" s="21"/>
    </row>
    <row r="2571" spans="1:3" x14ac:dyDescent="0.2">
      <c r="A2571" s="40"/>
      <c r="B2571" s="21"/>
      <c r="C2571" s="21"/>
    </row>
    <row r="2572" spans="1:3" x14ac:dyDescent="0.2">
      <c r="A2572" s="40"/>
      <c r="B2572" s="21"/>
      <c r="C2572" s="21"/>
    </row>
    <row r="2573" spans="1:3" x14ac:dyDescent="0.2">
      <c r="A2573" s="40"/>
      <c r="B2573" s="21"/>
      <c r="C2573" s="21"/>
    </row>
    <row r="2574" spans="1:3" x14ac:dyDescent="0.2">
      <c r="A2574" s="40"/>
      <c r="B2574" s="21"/>
      <c r="C2574" s="21"/>
    </row>
    <row r="2575" spans="1:3" x14ac:dyDescent="0.2">
      <c r="A2575" s="40"/>
      <c r="B2575" s="21"/>
      <c r="C2575" s="21"/>
    </row>
    <row r="2576" spans="1:3" x14ac:dyDescent="0.2">
      <c r="A2576" s="40"/>
      <c r="B2576" s="21"/>
      <c r="C2576" s="21"/>
    </row>
    <row r="2577" spans="1:3" x14ac:dyDescent="0.2">
      <c r="A2577" s="40"/>
      <c r="B2577" s="21"/>
      <c r="C2577" s="21"/>
    </row>
    <row r="2578" spans="1:3" x14ac:dyDescent="0.2">
      <c r="A2578" s="40"/>
      <c r="B2578" s="21"/>
      <c r="C2578" s="21"/>
    </row>
    <row r="2579" spans="1:3" x14ac:dyDescent="0.2">
      <c r="A2579" s="40"/>
      <c r="B2579" s="21"/>
      <c r="C2579" s="21"/>
    </row>
    <row r="2580" spans="1:3" x14ac:dyDescent="0.2">
      <c r="A2580" s="40"/>
      <c r="B2580" s="21"/>
      <c r="C2580" s="21"/>
    </row>
    <row r="2581" spans="1:3" x14ac:dyDescent="0.2">
      <c r="A2581" s="40"/>
      <c r="B2581" s="21"/>
      <c r="C2581" s="21"/>
    </row>
    <row r="2582" spans="1:3" x14ac:dyDescent="0.2">
      <c r="A2582" s="40"/>
      <c r="B2582" s="21"/>
      <c r="C2582" s="21"/>
    </row>
    <row r="2583" spans="1:3" x14ac:dyDescent="0.2">
      <c r="A2583" s="40"/>
      <c r="B2583" s="21"/>
      <c r="C2583" s="21"/>
    </row>
    <row r="2584" spans="1:3" x14ac:dyDescent="0.2">
      <c r="A2584" s="40"/>
      <c r="B2584" s="21"/>
      <c r="C2584" s="21"/>
    </row>
    <row r="2585" spans="1:3" x14ac:dyDescent="0.2">
      <c r="A2585" s="40"/>
      <c r="B2585" s="21"/>
      <c r="C2585" s="21"/>
    </row>
    <row r="2586" spans="1:3" x14ac:dyDescent="0.2">
      <c r="A2586" s="40"/>
      <c r="B2586" s="21"/>
      <c r="C2586" s="21"/>
    </row>
    <row r="2587" spans="1:3" x14ac:dyDescent="0.2">
      <c r="A2587" s="40"/>
      <c r="B2587" s="21"/>
      <c r="C2587" s="21"/>
    </row>
    <row r="2588" spans="1:3" x14ac:dyDescent="0.2">
      <c r="A2588" s="40"/>
      <c r="B2588" s="21"/>
      <c r="C2588" s="21"/>
    </row>
    <row r="2589" spans="1:3" x14ac:dyDescent="0.2">
      <c r="A2589" s="40"/>
      <c r="B2589" s="21"/>
      <c r="C2589" s="21"/>
    </row>
    <row r="2590" spans="1:3" x14ac:dyDescent="0.2">
      <c r="A2590" s="40"/>
      <c r="B2590" s="21"/>
      <c r="C2590" s="21"/>
    </row>
    <row r="2591" spans="1:3" x14ac:dyDescent="0.2">
      <c r="A2591" s="40"/>
      <c r="B2591" s="21"/>
      <c r="C2591" s="21"/>
    </row>
    <row r="2592" spans="1:3" x14ac:dyDescent="0.2">
      <c r="A2592" s="40"/>
      <c r="B2592" s="21"/>
      <c r="C2592" s="21"/>
    </row>
    <row r="2593" spans="1:3" x14ac:dyDescent="0.2">
      <c r="A2593" s="40"/>
      <c r="B2593" s="21"/>
      <c r="C2593" s="21"/>
    </row>
    <row r="2594" spans="1:3" x14ac:dyDescent="0.2">
      <c r="A2594" s="40"/>
      <c r="B2594" s="21"/>
      <c r="C2594" s="21"/>
    </row>
    <row r="2595" spans="1:3" x14ac:dyDescent="0.2">
      <c r="A2595" s="40"/>
      <c r="B2595" s="21"/>
      <c r="C2595" s="21"/>
    </row>
    <row r="2596" spans="1:3" x14ac:dyDescent="0.2">
      <c r="A2596" s="40"/>
      <c r="B2596" s="21"/>
      <c r="C2596" s="21"/>
    </row>
    <row r="2597" spans="1:3" x14ac:dyDescent="0.2">
      <c r="A2597" s="40"/>
      <c r="B2597" s="21"/>
      <c r="C2597" s="21"/>
    </row>
    <row r="2598" spans="1:3" x14ac:dyDescent="0.2">
      <c r="A2598" s="40"/>
      <c r="B2598" s="21"/>
      <c r="C2598" s="21"/>
    </row>
    <row r="2599" spans="1:3" x14ac:dyDescent="0.2">
      <c r="A2599" s="40"/>
      <c r="B2599" s="21"/>
      <c r="C2599" s="21"/>
    </row>
    <row r="2600" spans="1:3" x14ac:dyDescent="0.2">
      <c r="A2600" s="40"/>
      <c r="B2600" s="21"/>
      <c r="C2600" s="21"/>
    </row>
    <row r="2601" spans="1:3" x14ac:dyDescent="0.2">
      <c r="A2601" s="40"/>
      <c r="B2601" s="21"/>
      <c r="C2601" s="21"/>
    </row>
    <row r="2602" spans="1:3" x14ac:dyDescent="0.2">
      <c r="A2602" s="40"/>
      <c r="B2602" s="21"/>
      <c r="C2602" s="21"/>
    </row>
    <row r="2603" spans="1:3" x14ac:dyDescent="0.2">
      <c r="A2603" s="40"/>
      <c r="B2603" s="21"/>
      <c r="C2603" s="21"/>
    </row>
    <row r="2604" spans="1:3" x14ac:dyDescent="0.2">
      <c r="A2604" s="40"/>
      <c r="B2604" s="21"/>
      <c r="C2604" s="21"/>
    </row>
    <row r="2605" spans="1:3" x14ac:dyDescent="0.2">
      <c r="A2605" s="40"/>
      <c r="B2605" s="21"/>
      <c r="C2605" s="21"/>
    </row>
    <row r="2606" spans="1:3" x14ac:dyDescent="0.2">
      <c r="A2606" s="40"/>
      <c r="B2606" s="21"/>
      <c r="C2606" s="21"/>
    </row>
    <row r="2607" spans="1:3" x14ac:dyDescent="0.2">
      <c r="A2607" s="40"/>
      <c r="B2607" s="21"/>
      <c r="C2607" s="21"/>
    </row>
    <row r="2608" spans="1:3" x14ac:dyDescent="0.2">
      <c r="A2608" s="40"/>
      <c r="B2608" s="21"/>
      <c r="C2608" s="21"/>
    </row>
    <row r="2609" spans="1:3" x14ac:dyDescent="0.2">
      <c r="A2609" s="40"/>
      <c r="B2609" s="21"/>
      <c r="C2609" s="21"/>
    </row>
    <row r="2610" spans="1:3" x14ac:dyDescent="0.2">
      <c r="A2610" s="40"/>
      <c r="B2610" s="21"/>
      <c r="C2610" s="21"/>
    </row>
    <row r="2611" spans="1:3" x14ac:dyDescent="0.2">
      <c r="A2611" s="40"/>
      <c r="B2611" s="21"/>
      <c r="C2611" s="21"/>
    </row>
    <row r="2612" spans="1:3" x14ac:dyDescent="0.2">
      <c r="A2612" s="40"/>
      <c r="B2612" s="21"/>
      <c r="C2612" s="21"/>
    </row>
    <row r="2613" spans="1:3" x14ac:dyDescent="0.2">
      <c r="A2613" s="40"/>
      <c r="B2613" s="21"/>
      <c r="C2613" s="21"/>
    </row>
    <row r="2614" spans="1:3" x14ac:dyDescent="0.2">
      <c r="A2614" s="40"/>
      <c r="B2614" s="21"/>
      <c r="C2614" s="21"/>
    </row>
    <row r="2615" spans="1:3" x14ac:dyDescent="0.2">
      <c r="A2615" s="40"/>
      <c r="B2615" s="21"/>
      <c r="C2615" s="21"/>
    </row>
    <row r="2616" spans="1:3" x14ac:dyDescent="0.2">
      <c r="A2616" s="40"/>
      <c r="B2616" s="21"/>
      <c r="C2616" s="21"/>
    </row>
    <row r="2617" spans="1:3" x14ac:dyDescent="0.2">
      <c r="A2617" s="40"/>
      <c r="B2617" s="21"/>
      <c r="C2617" s="21"/>
    </row>
    <row r="2618" spans="1:3" x14ac:dyDescent="0.2">
      <c r="A2618" s="40"/>
      <c r="B2618" s="21"/>
      <c r="C2618" s="21"/>
    </row>
    <row r="2619" spans="1:3" x14ac:dyDescent="0.2">
      <c r="A2619" s="40"/>
      <c r="B2619" s="21"/>
      <c r="C2619" s="21"/>
    </row>
    <row r="2620" spans="1:3" x14ac:dyDescent="0.2">
      <c r="A2620" s="40"/>
      <c r="B2620" s="21"/>
      <c r="C2620" s="21"/>
    </row>
    <row r="2621" spans="1:3" x14ac:dyDescent="0.2">
      <c r="A2621" s="40"/>
      <c r="B2621" s="21"/>
      <c r="C2621" s="21"/>
    </row>
    <row r="2622" spans="1:3" x14ac:dyDescent="0.2">
      <c r="A2622" s="40"/>
      <c r="B2622" s="21"/>
      <c r="C2622" s="21"/>
    </row>
    <row r="2623" spans="1:3" x14ac:dyDescent="0.2">
      <c r="A2623" s="40"/>
      <c r="B2623" s="21"/>
      <c r="C2623" s="21"/>
    </row>
    <row r="2624" spans="1:3" x14ac:dyDescent="0.2">
      <c r="A2624" s="40"/>
      <c r="B2624" s="21"/>
      <c r="C2624" s="21"/>
    </row>
    <row r="2625" spans="1:3" x14ac:dyDescent="0.2">
      <c r="A2625" s="40"/>
      <c r="B2625" s="21"/>
      <c r="C2625" s="21"/>
    </row>
    <row r="2626" spans="1:3" x14ac:dyDescent="0.2">
      <c r="A2626" s="40"/>
      <c r="B2626" s="21"/>
      <c r="C2626" s="21"/>
    </row>
    <row r="2627" spans="1:3" x14ac:dyDescent="0.2">
      <c r="A2627" s="40"/>
      <c r="B2627" s="21"/>
      <c r="C2627" s="21"/>
    </row>
    <row r="2628" spans="1:3" x14ac:dyDescent="0.2">
      <c r="A2628" s="40"/>
      <c r="B2628" s="21"/>
      <c r="C2628" s="21"/>
    </row>
    <row r="2629" spans="1:3" x14ac:dyDescent="0.2">
      <c r="A2629" s="40"/>
      <c r="B2629" s="21"/>
      <c r="C2629" s="21"/>
    </row>
    <row r="2630" spans="1:3" x14ac:dyDescent="0.2">
      <c r="A2630" s="40"/>
      <c r="B2630" s="21"/>
      <c r="C2630" s="21"/>
    </row>
    <row r="2631" spans="1:3" x14ac:dyDescent="0.2">
      <c r="A2631" s="40"/>
      <c r="B2631" s="21"/>
      <c r="C2631" s="21"/>
    </row>
    <row r="2632" spans="1:3" x14ac:dyDescent="0.2">
      <c r="A2632" s="40"/>
      <c r="B2632" s="21"/>
      <c r="C2632" s="21"/>
    </row>
    <row r="2633" spans="1:3" x14ac:dyDescent="0.2">
      <c r="A2633" s="40"/>
      <c r="B2633" s="21"/>
      <c r="C2633" s="21"/>
    </row>
    <row r="2634" spans="1:3" x14ac:dyDescent="0.2">
      <c r="A2634" s="40"/>
      <c r="B2634" s="21"/>
      <c r="C2634" s="21"/>
    </row>
    <row r="2635" spans="1:3" x14ac:dyDescent="0.2">
      <c r="A2635" s="40"/>
      <c r="B2635" s="21"/>
      <c r="C2635" s="21"/>
    </row>
    <row r="2636" spans="1:3" x14ac:dyDescent="0.2">
      <c r="A2636" s="40"/>
      <c r="B2636" s="21"/>
      <c r="C2636" s="21"/>
    </row>
    <row r="2637" spans="1:3" x14ac:dyDescent="0.2">
      <c r="A2637" s="40"/>
      <c r="B2637" s="21"/>
      <c r="C2637" s="21"/>
    </row>
    <row r="2638" spans="1:3" x14ac:dyDescent="0.2">
      <c r="A2638" s="40"/>
      <c r="B2638" s="21"/>
      <c r="C2638" s="21"/>
    </row>
    <row r="2639" spans="1:3" x14ac:dyDescent="0.2">
      <c r="A2639" s="40"/>
      <c r="B2639" s="21"/>
      <c r="C2639" s="21"/>
    </row>
    <row r="2640" spans="1:3" x14ac:dyDescent="0.2">
      <c r="A2640" s="40"/>
      <c r="B2640" s="21"/>
      <c r="C2640" s="21"/>
    </row>
    <row r="2641" spans="1:3" x14ac:dyDescent="0.2">
      <c r="A2641" s="40"/>
      <c r="B2641" s="21"/>
      <c r="C2641" s="21"/>
    </row>
    <row r="2642" spans="1:3" x14ac:dyDescent="0.2">
      <c r="A2642" s="40"/>
      <c r="B2642" s="21"/>
      <c r="C2642" s="21"/>
    </row>
    <row r="2643" spans="1:3" x14ac:dyDescent="0.2">
      <c r="A2643" s="40"/>
      <c r="B2643" s="21"/>
      <c r="C2643" s="21"/>
    </row>
    <row r="2644" spans="1:3" x14ac:dyDescent="0.2">
      <c r="A2644" s="40"/>
      <c r="B2644" s="21"/>
      <c r="C2644" s="21"/>
    </row>
    <row r="2645" spans="1:3" x14ac:dyDescent="0.2">
      <c r="A2645" s="40"/>
      <c r="B2645" s="21"/>
      <c r="C2645" s="21"/>
    </row>
    <row r="2646" spans="1:3" x14ac:dyDescent="0.2">
      <c r="A2646" s="40"/>
      <c r="B2646" s="21"/>
      <c r="C2646" s="21"/>
    </row>
    <row r="2647" spans="1:3" x14ac:dyDescent="0.2">
      <c r="A2647" s="40"/>
      <c r="B2647" s="21"/>
      <c r="C2647" s="21"/>
    </row>
    <row r="2648" spans="1:3" x14ac:dyDescent="0.2">
      <c r="A2648" s="40"/>
      <c r="B2648" s="21"/>
      <c r="C2648" s="21"/>
    </row>
    <row r="2649" spans="1:3" x14ac:dyDescent="0.2">
      <c r="A2649" s="40"/>
      <c r="B2649" s="21"/>
      <c r="C2649" s="21"/>
    </row>
    <row r="2650" spans="1:3" x14ac:dyDescent="0.2">
      <c r="A2650" s="40"/>
      <c r="B2650" s="21"/>
      <c r="C2650" s="21"/>
    </row>
    <row r="2651" spans="1:3" x14ac:dyDescent="0.2">
      <c r="A2651" s="40"/>
      <c r="B2651" s="21"/>
      <c r="C2651" s="21"/>
    </row>
    <row r="2652" spans="1:3" x14ac:dyDescent="0.2">
      <c r="A2652" s="40"/>
      <c r="B2652" s="21"/>
      <c r="C2652" s="21"/>
    </row>
    <row r="2653" spans="1:3" x14ac:dyDescent="0.2">
      <c r="A2653" s="40"/>
      <c r="B2653" s="21"/>
      <c r="C2653" s="21"/>
    </row>
    <row r="2654" spans="1:3" x14ac:dyDescent="0.2">
      <c r="A2654" s="40"/>
      <c r="B2654" s="21"/>
      <c r="C2654" s="21"/>
    </row>
    <row r="2655" spans="1:3" x14ac:dyDescent="0.2">
      <c r="A2655" s="40"/>
      <c r="B2655" s="21"/>
      <c r="C2655" s="21"/>
    </row>
    <row r="2656" spans="1:3" x14ac:dyDescent="0.2">
      <c r="A2656" s="40"/>
      <c r="B2656" s="21"/>
      <c r="C2656" s="21"/>
    </row>
    <row r="2657" spans="1:3" x14ac:dyDescent="0.2">
      <c r="A2657" s="40"/>
      <c r="B2657" s="21"/>
      <c r="C2657" s="21"/>
    </row>
    <row r="2658" spans="1:3" x14ac:dyDescent="0.2">
      <c r="A2658" s="40"/>
      <c r="B2658" s="21"/>
      <c r="C2658" s="21"/>
    </row>
    <row r="2659" spans="1:3" x14ac:dyDescent="0.2">
      <c r="A2659" s="40"/>
      <c r="B2659" s="21"/>
      <c r="C2659" s="21"/>
    </row>
    <row r="2660" spans="1:3" x14ac:dyDescent="0.2">
      <c r="A2660" s="40"/>
      <c r="B2660" s="21"/>
      <c r="C2660" s="21"/>
    </row>
    <row r="2661" spans="1:3" x14ac:dyDescent="0.2">
      <c r="A2661" s="40"/>
      <c r="B2661" s="21"/>
      <c r="C2661" s="21"/>
    </row>
    <row r="2662" spans="1:3" x14ac:dyDescent="0.2">
      <c r="A2662" s="40"/>
      <c r="B2662" s="21"/>
      <c r="C2662" s="21"/>
    </row>
    <row r="2663" spans="1:3" x14ac:dyDescent="0.2">
      <c r="A2663" s="40"/>
      <c r="B2663" s="21"/>
      <c r="C2663" s="21"/>
    </row>
    <row r="2664" spans="1:3" x14ac:dyDescent="0.2">
      <c r="A2664" s="40"/>
      <c r="B2664" s="21"/>
      <c r="C2664" s="21"/>
    </row>
    <row r="2665" spans="1:3" x14ac:dyDescent="0.2">
      <c r="A2665" s="40"/>
      <c r="B2665" s="21"/>
      <c r="C2665" s="21"/>
    </row>
    <row r="2666" spans="1:3" x14ac:dyDescent="0.2">
      <c r="A2666" s="40"/>
      <c r="B2666" s="21"/>
      <c r="C2666" s="21"/>
    </row>
    <row r="2667" spans="1:3" x14ac:dyDescent="0.2">
      <c r="A2667" s="40"/>
      <c r="B2667" s="21"/>
      <c r="C2667" s="21"/>
    </row>
    <row r="2668" spans="1:3" x14ac:dyDescent="0.2">
      <c r="A2668" s="40"/>
      <c r="B2668" s="21"/>
      <c r="C2668" s="21"/>
    </row>
    <row r="2669" spans="1:3" x14ac:dyDescent="0.2">
      <c r="A2669" s="40"/>
      <c r="B2669" s="21"/>
      <c r="C2669" s="21"/>
    </row>
    <row r="2670" spans="1:3" x14ac:dyDescent="0.2">
      <c r="A2670" s="40"/>
      <c r="B2670" s="21"/>
      <c r="C2670" s="21"/>
    </row>
    <row r="2671" spans="1:3" x14ac:dyDescent="0.2">
      <c r="A2671" s="40"/>
      <c r="B2671" s="21"/>
      <c r="C2671" s="21"/>
    </row>
    <row r="2672" spans="1:3" x14ac:dyDescent="0.2">
      <c r="A2672" s="40"/>
      <c r="B2672" s="21"/>
      <c r="C2672" s="21"/>
    </row>
    <row r="2673" spans="1:3" x14ac:dyDescent="0.2">
      <c r="A2673" s="40"/>
      <c r="B2673" s="21"/>
      <c r="C2673" s="21"/>
    </row>
    <row r="2674" spans="1:3" x14ac:dyDescent="0.2">
      <c r="A2674" s="40"/>
      <c r="B2674" s="21"/>
      <c r="C2674" s="21"/>
    </row>
    <row r="2675" spans="1:3" x14ac:dyDescent="0.2">
      <c r="A2675" s="40"/>
      <c r="B2675" s="21"/>
      <c r="C2675" s="21"/>
    </row>
    <row r="2676" spans="1:3" x14ac:dyDescent="0.2">
      <c r="A2676" s="40"/>
      <c r="B2676" s="21"/>
      <c r="C2676" s="21"/>
    </row>
    <row r="2677" spans="1:3" x14ac:dyDescent="0.2">
      <c r="A2677" s="40"/>
      <c r="B2677" s="21"/>
      <c r="C2677" s="21"/>
    </row>
    <row r="2678" spans="1:3" x14ac:dyDescent="0.2">
      <c r="A2678" s="40"/>
      <c r="B2678" s="21"/>
      <c r="C2678" s="21"/>
    </row>
    <row r="2679" spans="1:3" x14ac:dyDescent="0.2">
      <c r="A2679" s="40"/>
      <c r="B2679" s="21"/>
      <c r="C2679" s="21"/>
    </row>
    <row r="2680" spans="1:3" x14ac:dyDescent="0.2">
      <c r="A2680" s="40"/>
      <c r="B2680" s="21"/>
      <c r="C2680" s="21"/>
    </row>
    <row r="2681" spans="1:3" x14ac:dyDescent="0.2">
      <c r="A2681" s="40"/>
      <c r="B2681" s="21"/>
      <c r="C2681" s="21"/>
    </row>
    <row r="2682" spans="1:3" x14ac:dyDescent="0.2">
      <c r="A2682" s="40"/>
      <c r="B2682" s="21"/>
      <c r="C2682" s="21"/>
    </row>
    <row r="2683" spans="1:3" x14ac:dyDescent="0.2">
      <c r="A2683" s="40"/>
      <c r="B2683" s="21"/>
      <c r="C2683" s="21"/>
    </row>
    <row r="2684" spans="1:3" x14ac:dyDescent="0.2">
      <c r="A2684" s="40"/>
      <c r="B2684" s="21"/>
      <c r="C2684" s="21"/>
    </row>
    <row r="2685" spans="1:3" x14ac:dyDescent="0.2">
      <c r="A2685" s="40"/>
      <c r="B2685" s="21"/>
      <c r="C2685" s="21"/>
    </row>
    <row r="2686" spans="1:3" x14ac:dyDescent="0.2">
      <c r="A2686" s="40"/>
      <c r="B2686" s="21"/>
      <c r="C2686" s="21"/>
    </row>
    <row r="2687" spans="1:3" x14ac:dyDescent="0.2">
      <c r="A2687" s="40"/>
      <c r="B2687" s="21"/>
      <c r="C2687" s="21"/>
    </row>
    <row r="2688" spans="1:3" x14ac:dyDescent="0.2">
      <c r="A2688" s="40"/>
      <c r="B2688" s="21"/>
      <c r="C2688" s="21"/>
    </row>
    <row r="2689" spans="1:3" x14ac:dyDescent="0.2">
      <c r="A2689" s="40"/>
      <c r="B2689" s="21"/>
      <c r="C2689" s="21"/>
    </row>
    <row r="2690" spans="1:3" x14ac:dyDescent="0.2">
      <c r="A2690" s="40"/>
      <c r="B2690" s="21"/>
      <c r="C2690" s="21"/>
    </row>
    <row r="2691" spans="1:3" x14ac:dyDescent="0.2">
      <c r="A2691" s="40"/>
      <c r="B2691" s="21"/>
      <c r="C2691" s="21"/>
    </row>
    <row r="2692" spans="1:3" x14ac:dyDescent="0.2">
      <c r="A2692" s="40"/>
      <c r="B2692" s="21"/>
      <c r="C2692" s="21"/>
    </row>
    <row r="2693" spans="1:3" x14ac:dyDescent="0.2">
      <c r="A2693" s="40"/>
      <c r="B2693" s="21"/>
      <c r="C2693" s="21"/>
    </row>
    <row r="2694" spans="1:3" x14ac:dyDescent="0.2">
      <c r="A2694" s="40"/>
      <c r="B2694" s="21"/>
      <c r="C2694" s="21"/>
    </row>
    <row r="2695" spans="1:3" x14ac:dyDescent="0.2">
      <c r="A2695" s="40"/>
      <c r="B2695" s="21"/>
      <c r="C2695" s="21"/>
    </row>
    <row r="2696" spans="1:3" x14ac:dyDescent="0.2">
      <c r="A2696" s="40"/>
      <c r="B2696" s="21"/>
      <c r="C2696" s="21"/>
    </row>
    <row r="2697" spans="1:3" x14ac:dyDescent="0.2">
      <c r="A2697" s="40"/>
      <c r="B2697" s="21"/>
      <c r="C2697" s="21"/>
    </row>
    <row r="2698" spans="1:3" x14ac:dyDescent="0.2">
      <c r="A2698" s="40"/>
      <c r="B2698" s="21"/>
      <c r="C2698" s="21"/>
    </row>
    <row r="2699" spans="1:3" x14ac:dyDescent="0.2">
      <c r="A2699" s="40"/>
      <c r="B2699" s="21"/>
      <c r="C2699" s="21"/>
    </row>
    <row r="2700" spans="1:3" x14ac:dyDescent="0.2">
      <c r="A2700" s="40"/>
      <c r="B2700" s="21"/>
      <c r="C2700" s="21"/>
    </row>
    <row r="2701" spans="1:3" x14ac:dyDescent="0.2">
      <c r="A2701" s="40"/>
      <c r="B2701" s="21"/>
      <c r="C2701" s="21"/>
    </row>
    <row r="2702" spans="1:3" x14ac:dyDescent="0.2">
      <c r="A2702" s="40"/>
      <c r="B2702" s="21"/>
      <c r="C2702" s="21"/>
    </row>
    <row r="2703" spans="1:3" x14ac:dyDescent="0.2">
      <c r="A2703" s="40"/>
      <c r="B2703" s="21"/>
      <c r="C2703" s="21"/>
    </row>
    <row r="2704" spans="1:3" x14ac:dyDescent="0.2">
      <c r="A2704" s="40"/>
      <c r="B2704" s="21"/>
      <c r="C2704" s="21"/>
    </row>
    <row r="2705" spans="1:3" x14ac:dyDescent="0.2">
      <c r="A2705" s="40"/>
      <c r="B2705" s="21"/>
      <c r="C2705" s="21"/>
    </row>
    <row r="2706" spans="1:3" x14ac:dyDescent="0.2">
      <c r="A2706" s="40"/>
      <c r="B2706" s="21"/>
      <c r="C2706" s="21"/>
    </row>
    <row r="2707" spans="1:3" x14ac:dyDescent="0.2">
      <c r="A2707" s="40"/>
      <c r="B2707" s="21"/>
      <c r="C2707" s="21"/>
    </row>
    <row r="2708" spans="1:3" x14ac:dyDescent="0.2">
      <c r="A2708" s="40"/>
      <c r="B2708" s="21"/>
      <c r="C2708" s="21"/>
    </row>
    <row r="2709" spans="1:3" x14ac:dyDescent="0.2">
      <c r="A2709" s="40"/>
      <c r="B2709" s="21"/>
      <c r="C2709" s="21"/>
    </row>
    <row r="2710" spans="1:3" x14ac:dyDescent="0.2">
      <c r="A2710" s="40"/>
      <c r="B2710" s="21"/>
      <c r="C2710" s="21"/>
    </row>
    <row r="2711" spans="1:3" x14ac:dyDescent="0.2">
      <c r="A2711" s="40"/>
      <c r="B2711" s="21"/>
      <c r="C2711" s="21"/>
    </row>
    <row r="2712" spans="1:3" x14ac:dyDescent="0.2">
      <c r="A2712" s="40"/>
      <c r="B2712" s="21"/>
      <c r="C2712" s="21"/>
    </row>
    <row r="2713" spans="1:3" x14ac:dyDescent="0.2">
      <c r="A2713" s="40"/>
      <c r="B2713" s="21"/>
      <c r="C2713" s="21"/>
    </row>
    <row r="2714" spans="1:3" x14ac:dyDescent="0.2">
      <c r="A2714" s="40"/>
      <c r="B2714" s="21"/>
      <c r="C2714" s="21"/>
    </row>
    <row r="2715" spans="1:3" x14ac:dyDescent="0.2">
      <c r="A2715" s="40"/>
      <c r="B2715" s="21"/>
      <c r="C2715" s="21"/>
    </row>
    <row r="2716" spans="1:3" x14ac:dyDescent="0.2">
      <c r="A2716" s="40"/>
      <c r="B2716" s="21"/>
      <c r="C2716" s="21"/>
    </row>
    <row r="2717" spans="1:3" x14ac:dyDescent="0.2">
      <c r="A2717" s="40"/>
      <c r="B2717" s="21"/>
      <c r="C2717" s="21"/>
    </row>
    <row r="2718" spans="1:3" x14ac:dyDescent="0.2">
      <c r="A2718" s="40"/>
      <c r="B2718" s="21"/>
      <c r="C2718" s="21"/>
    </row>
    <row r="2719" spans="1:3" x14ac:dyDescent="0.2">
      <c r="A2719" s="40"/>
      <c r="B2719" s="21"/>
      <c r="C2719" s="21"/>
    </row>
    <row r="2720" spans="1:3" x14ac:dyDescent="0.2">
      <c r="A2720" s="40"/>
      <c r="B2720" s="21"/>
      <c r="C2720" s="21"/>
    </row>
    <row r="2721" spans="1:3" x14ac:dyDescent="0.2">
      <c r="A2721" s="40"/>
      <c r="B2721" s="21"/>
      <c r="C2721" s="21"/>
    </row>
    <row r="2722" spans="1:3" x14ac:dyDescent="0.2">
      <c r="A2722" s="40"/>
      <c r="B2722" s="21"/>
      <c r="C2722" s="21"/>
    </row>
    <row r="2723" spans="1:3" x14ac:dyDescent="0.2">
      <c r="A2723" s="40"/>
      <c r="B2723" s="21"/>
      <c r="C2723" s="21"/>
    </row>
    <row r="2724" spans="1:3" x14ac:dyDescent="0.2">
      <c r="A2724" s="40"/>
      <c r="B2724" s="21"/>
      <c r="C2724" s="21"/>
    </row>
    <row r="2725" spans="1:3" x14ac:dyDescent="0.2">
      <c r="A2725" s="40"/>
      <c r="B2725" s="21"/>
      <c r="C2725" s="21"/>
    </row>
    <row r="2726" spans="1:3" x14ac:dyDescent="0.2">
      <c r="A2726" s="40"/>
      <c r="B2726" s="21"/>
      <c r="C2726" s="21"/>
    </row>
    <row r="2727" spans="1:3" x14ac:dyDescent="0.2">
      <c r="A2727" s="40"/>
      <c r="B2727" s="21"/>
      <c r="C2727" s="21"/>
    </row>
    <row r="2728" spans="1:3" x14ac:dyDescent="0.2">
      <c r="A2728" s="40"/>
      <c r="B2728" s="21"/>
      <c r="C2728" s="21"/>
    </row>
    <row r="2729" spans="1:3" x14ac:dyDescent="0.2">
      <c r="A2729" s="40"/>
      <c r="B2729" s="21"/>
      <c r="C2729" s="21"/>
    </row>
    <row r="2730" spans="1:3" x14ac:dyDescent="0.2">
      <c r="A2730" s="40"/>
      <c r="B2730" s="21"/>
      <c r="C2730" s="21"/>
    </row>
    <row r="2731" spans="1:3" x14ac:dyDescent="0.2">
      <c r="A2731" s="40"/>
      <c r="B2731" s="21"/>
      <c r="C2731" s="21"/>
    </row>
    <row r="2732" spans="1:3" x14ac:dyDescent="0.2">
      <c r="A2732" s="40"/>
      <c r="B2732" s="21"/>
      <c r="C2732" s="21"/>
    </row>
    <row r="2733" spans="1:3" x14ac:dyDescent="0.2">
      <c r="A2733" s="40"/>
      <c r="B2733" s="21"/>
      <c r="C2733" s="21"/>
    </row>
    <row r="2734" spans="1:3" x14ac:dyDescent="0.2">
      <c r="A2734" s="40"/>
      <c r="B2734" s="21"/>
      <c r="C2734" s="21"/>
    </row>
    <row r="2735" spans="1:3" x14ac:dyDescent="0.2">
      <c r="A2735" s="40"/>
      <c r="B2735" s="21"/>
      <c r="C2735" s="21"/>
    </row>
    <row r="2736" spans="1:3" x14ac:dyDescent="0.2">
      <c r="A2736" s="40"/>
      <c r="B2736" s="21"/>
      <c r="C2736" s="21"/>
    </row>
    <row r="2737" spans="1:3" x14ac:dyDescent="0.2">
      <c r="A2737" s="40"/>
      <c r="B2737" s="21"/>
      <c r="C2737" s="21"/>
    </row>
    <row r="2738" spans="1:3" x14ac:dyDescent="0.2">
      <c r="A2738" s="40"/>
      <c r="B2738" s="21"/>
      <c r="C2738" s="21"/>
    </row>
    <row r="2739" spans="1:3" x14ac:dyDescent="0.2">
      <c r="A2739" s="40"/>
      <c r="B2739" s="21"/>
      <c r="C2739" s="21"/>
    </row>
    <row r="2740" spans="1:3" x14ac:dyDescent="0.2">
      <c r="A2740" s="40"/>
      <c r="B2740" s="21"/>
      <c r="C2740" s="21"/>
    </row>
    <row r="2741" spans="1:3" x14ac:dyDescent="0.2">
      <c r="A2741" s="40"/>
      <c r="B2741" s="21"/>
      <c r="C2741" s="21"/>
    </row>
    <row r="2742" spans="1:3" x14ac:dyDescent="0.2">
      <c r="A2742" s="40"/>
      <c r="B2742" s="21"/>
      <c r="C2742" s="21"/>
    </row>
    <row r="2743" spans="1:3" x14ac:dyDescent="0.2">
      <c r="A2743" s="40"/>
      <c r="B2743" s="21"/>
      <c r="C2743" s="21"/>
    </row>
    <row r="2744" spans="1:3" x14ac:dyDescent="0.2">
      <c r="A2744" s="40"/>
      <c r="B2744" s="21"/>
      <c r="C2744" s="21"/>
    </row>
    <row r="2745" spans="1:3" x14ac:dyDescent="0.2">
      <c r="A2745" s="40"/>
      <c r="B2745" s="21"/>
      <c r="C2745" s="21"/>
    </row>
    <row r="2746" spans="1:3" x14ac:dyDescent="0.2">
      <c r="A2746" s="40"/>
      <c r="B2746" s="21"/>
      <c r="C2746" s="21"/>
    </row>
    <row r="2747" spans="1:3" x14ac:dyDescent="0.2">
      <c r="A2747" s="40"/>
      <c r="B2747" s="21"/>
      <c r="C2747" s="21"/>
    </row>
    <row r="2748" spans="1:3" x14ac:dyDescent="0.2">
      <c r="A2748" s="40"/>
      <c r="B2748" s="21"/>
      <c r="C2748" s="21"/>
    </row>
    <row r="2749" spans="1:3" x14ac:dyDescent="0.2">
      <c r="A2749" s="40"/>
      <c r="B2749" s="21"/>
      <c r="C2749" s="21"/>
    </row>
    <row r="2750" spans="1:3" x14ac:dyDescent="0.2">
      <c r="A2750" s="40"/>
      <c r="B2750" s="21"/>
      <c r="C2750" s="21"/>
    </row>
    <row r="2751" spans="1:3" x14ac:dyDescent="0.2">
      <c r="A2751" s="40"/>
      <c r="B2751" s="21"/>
      <c r="C2751" s="21"/>
    </row>
    <row r="2752" spans="1:3" x14ac:dyDescent="0.2">
      <c r="A2752" s="40"/>
      <c r="B2752" s="21"/>
      <c r="C2752" s="21"/>
    </row>
    <row r="2753" spans="1:3" x14ac:dyDescent="0.2">
      <c r="A2753" s="40"/>
      <c r="B2753" s="21"/>
      <c r="C2753" s="21"/>
    </row>
    <row r="2754" spans="1:3" x14ac:dyDescent="0.2">
      <c r="A2754" s="40"/>
      <c r="B2754" s="21"/>
      <c r="C2754" s="21"/>
    </row>
    <row r="2755" spans="1:3" x14ac:dyDescent="0.2">
      <c r="A2755" s="40"/>
      <c r="B2755" s="21"/>
      <c r="C2755" s="21"/>
    </row>
    <row r="2756" spans="1:3" x14ac:dyDescent="0.2">
      <c r="A2756" s="40"/>
      <c r="B2756" s="21"/>
      <c r="C2756" s="21"/>
    </row>
    <row r="2757" spans="1:3" x14ac:dyDescent="0.2">
      <c r="A2757" s="40"/>
      <c r="B2757" s="21"/>
      <c r="C2757" s="21"/>
    </row>
    <row r="2758" spans="1:3" x14ac:dyDescent="0.2">
      <c r="A2758" s="40"/>
      <c r="B2758" s="21"/>
      <c r="C2758" s="21"/>
    </row>
    <row r="2759" spans="1:3" x14ac:dyDescent="0.2">
      <c r="A2759" s="40"/>
      <c r="B2759" s="21"/>
      <c r="C2759" s="21"/>
    </row>
    <row r="2760" spans="1:3" x14ac:dyDescent="0.2">
      <c r="A2760" s="40"/>
      <c r="B2760" s="21"/>
      <c r="C2760" s="21"/>
    </row>
    <row r="2761" spans="1:3" x14ac:dyDescent="0.2">
      <c r="A2761" s="40"/>
      <c r="B2761" s="21"/>
      <c r="C2761" s="21"/>
    </row>
    <row r="2762" spans="1:3" x14ac:dyDescent="0.2">
      <c r="A2762" s="40"/>
      <c r="B2762" s="21"/>
      <c r="C2762" s="21"/>
    </row>
    <row r="2763" spans="1:3" x14ac:dyDescent="0.2">
      <c r="A2763" s="40"/>
      <c r="B2763" s="21"/>
      <c r="C2763" s="21"/>
    </row>
    <row r="2764" spans="1:3" x14ac:dyDescent="0.2">
      <c r="A2764" s="40"/>
      <c r="B2764" s="21"/>
      <c r="C2764" s="21"/>
    </row>
    <row r="2765" spans="1:3" x14ac:dyDescent="0.2">
      <c r="A2765" s="40"/>
      <c r="B2765" s="21"/>
      <c r="C2765" s="21"/>
    </row>
    <row r="2766" spans="1:3" x14ac:dyDescent="0.2">
      <c r="A2766" s="40"/>
      <c r="B2766" s="21"/>
      <c r="C2766" s="21"/>
    </row>
    <row r="2767" spans="1:3" x14ac:dyDescent="0.2">
      <c r="A2767" s="40"/>
      <c r="B2767" s="21"/>
      <c r="C2767" s="21"/>
    </row>
    <row r="2768" spans="1:3" x14ac:dyDescent="0.2">
      <c r="A2768" s="40"/>
      <c r="B2768" s="21"/>
      <c r="C2768" s="21"/>
    </row>
    <row r="2769" spans="1:3" x14ac:dyDescent="0.2">
      <c r="A2769" s="40"/>
      <c r="B2769" s="21"/>
      <c r="C2769" s="21"/>
    </row>
    <row r="2770" spans="1:3" x14ac:dyDescent="0.2">
      <c r="A2770" s="40"/>
      <c r="B2770" s="21"/>
      <c r="C2770" s="21"/>
    </row>
    <row r="2771" spans="1:3" x14ac:dyDescent="0.2">
      <c r="A2771" s="40"/>
      <c r="B2771" s="21"/>
      <c r="C2771" s="21"/>
    </row>
    <row r="2772" spans="1:3" x14ac:dyDescent="0.2">
      <c r="A2772" s="40"/>
      <c r="B2772" s="21"/>
      <c r="C2772" s="21"/>
    </row>
    <row r="2773" spans="1:3" x14ac:dyDescent="0.2">
      <c r="A2773" s="40"/>
      <c r="B2773" s="21"/>
      <c r="C2773" s="21"/>
    </row>
    <row r="2774" spans="1:3" x14ac:dyDescent="0.2">
      <c r="A2774" s="40"/>
      <c r="B2774" s="21"/>
      <c r="C2774" s="21"/>
    </row>
    <row r="2775" spans="1:3" x14ac:dyDescent="0.2">
      <c r="A2775" s="40"/>
      <c r="B2775" s="21"/>
      <c r="C2775" s="21"/>
    </row>
    <row r="2776" spans="1:3" x14ac:dyDescent="0.2">
      <c r="A2776" s="40"/>
      <c r="B2776" s="21"/>
      <c r="C2776" s="21"/>
    </row>
    <row r="2777" spans="1:3" x14ac:dyDescent="0.2">
      <c r="A2777" s="40"/>
      <c r="B2777" s="21"/>
      <c r="C2777" s="21"/>
    </row>
    <row r="2778" spans="1:3" x14ac:dyDescent="0.2">
      <c r="A2778" s="40"/>
      <c r="B2778" s="21"/>
      <c r="C2778" s="21"/>
    </row>
    <row r="2779" spans="1:3" x14ac:dyDescent="0.2">
      <c r="A2779" s="40"/>
      <c r="B2779" s="21"/>
      <c r="C2779" s="21"/>
    </row>
    <row r="2780" spans="1:3" x14ac:dyDescent="0.2">
      <c r="A2780" s="40"/>
      <c r="B2780" s="21"/>
      <c r="C2780" s="21"/>
    </row>
    <row r="2781" spans="1:3" x14ac:dyDescent="0.2">
      <c r="A2781" s="40"/>
      <c r="B2781" s="21"/>
      <c r="C2781" s="21"/>
    </row>
    <row r="2782" spans="1:3" x14ac:dyDescent="0.2">
      <c r="A2782" s="40"/>
      <c r="B2782" s="21"/>
      <c r="C2782" s="21"/>
    </row>
    <row r="2783" spans="1:3" x14ac:dyDescent="0.2">
      <c r="A2783" s="40"/>
      <c r="B2783" s="21"/>
      <c r="C2783" s="21"/>
    </row>
    <row r="2784" spans="1:3" x14ac:dyDescent="0.2">
      <c r="A2784" s="40"/>
      <c r="B2784" s="21"/>
      <c r="C2784" s="21"/>
    </row>
    <row r="2785" spans="1:3" x14ac:dyDescent="0.2">
      <c r="A2785" s="40"/>
      <c r="B2785" s="21"/>
      <c r="C2785" s="21"/>
    </row>
    <row r="2786" spans="1:3" x14ac:dyDescent="0.2">
      <c r="A2786" s="40"/>
      <c r="B2786" s="21"/>
      <c r="C2786" s="21"/>
    </row>
    <row r="2787" spans="1:3" x14ac:dyDescent="0.2">
      <c r="A2787" s="40"/>
      <c r="B2787" s="21"/>
      <c r="C2787" s="21"/>
    </row>
    <row r="2788" spans="1:3" x14ac:dyDescent="0.2">
      <c r="A2788" s="40"/>
      <c r="B2788" s="21"/>
      <c r="C2788" s="21"/>
    </row>
    <row r="2789" spans="1:3" x14ac:dyDescent="0.2">
      <c r="A2789" s="40"/>
      <c r="B2789" s="21"/>
      <c r="C2789" s="21"/>
    </row>
    <row r="2790" spans="1:3" x14ac:dyDescent="0.2">
      <c r="A2790" s="40"/>
      <c r="B2790" s="21"/>
      <c r="C2790" s="21"/>
    </row>
    <row r="2791" spans="1:3" x14ac:dyDescent="0.2">
      <c r="A2791" s="40"/>
      <c r="B2791" s="21"/>
      <c r="C2791" s="21"/>
    </row>
    <row r="2792" spans="1:3" x14ac:dyDescent="0.2">
      <c r="A2792" s="40"/>
      <c r="B2792" s="21"/>
      <c r="C2792" s="21"/>
    </row>
    <row r="2793" spans="1:3" x14ac:dyDescent="0.2">
      <c r="A2793" s="40"/>
      <c r="B2793" s="21"/>
      <c r="C2793" s="21"/>
    </row>
    <row r="2794" spans="1:3" x14ac:dyDescent="0.2">
      <c r="A2794" s="40"/>
      <c r="B2794" s="21"/>
      <c r="C2794" s="21"/>
    </row>
    <row r="2795" spans="1:3" x14ac:dyDescent="0.2">
      <c r="A2795" s="40"/>
      <c r="B2795" s="21"/>
      <c r="C2795" s="21"/>
    </row>
    <row r="2796" spans="1:3" x14ac:dyDescent="0.2">
      <c r="A2796" s="40"/>
      <c r="B2796" s="21"/>
      <c r="C2796" s="21"/>
    </row>
    <row r="2797" spans="1:3" x14ac:dyDescent="0.2">
      <c r="A2797" s="40"/>
      <c r="B2797" s="21"/>
      <c r="C2797" s="21"/>
    </row>
    <row r="2798" spans="1:3" x14ac:dyDescent="0.2">
      <c r="A2798" s="40"/>
      <c r="B2798" s="21"/>
      <c r="C2798" s="21"/>
    </row>
    <row r="2799" spans="1:3" x14ac:dyDescent="0.2">
      <c r="A2799" s="40"/>
      <c r="B2799" s="21"/>
      <c r="C2799" s="21"/>
    </row>
    <row r="2800" spans="1:3" x14ac:dyDescent="0.2">
      <c r="A2800" s="40"/>
      <c r="B2800" s="21"/>
      <c r="C2800" s="21"/>
    </row>
    <row r="2801" spans="1:3" x14ac:dyDescent="0.2">
      <c r="A2801" s="40"/>
      <c r="B2801" s="21"/>
      <c r="C2801" s="21"/>
    </row>
    <row r="2802" spans="1:3" x14ac:dyDescent="0.2">
      <c r="A2802" s="40"/>
      <c r="B2802" s="21"/>
      <c r="C2802" s="21"/>
    </row>
    <row r="2803" spans="1:3" x14ac:dyDescent="0.2">
      <c r="A2803" s="40"/>
      <c r="B2803" s="21"/>
      <c r="C2803" s="21"/>
    </row>
    <row r="2804" spans="1:3" x14ac:dyDescent="0.2">
      <c r="A2804" s="40"/>
      <c r="B2804" s="21"/>
      <c r="C2804" s="21"/>
    </row>
    <row r="2805" spans="1:3" x14ac:dyDescent="0.2">
      <c r="A2805" s="40"/>
      <c r="B2805" s="21"/>
      <c r="C2805" s="21"/>
    </row>
    <row r="2806" spans="1:3" x14ac:dyDescent="0.2">
      <c r="A2806" s="40"/>
      <c r="B2806" s="21"/>
      <c r="C2806" s="21"/>
    </row>
    <row r="2807" spans="1:3" x14ac:dyDescent="0.2">
      <c r="A2807" s="40"/>
      <c r="B2807" s="21"/>
      <c r="C2807" s="21"/>
    </row>
    <row r="2808" spans="1:3" x14ac:dyDescent="0.2">
      <c r="A2808" s="40"/>
      <c r="B2808" s="21"/>
      <c r="C2808" s="21"/>
    </row>
    <row r="2809" spans="1:3" x14ac:dyDescent="0.2">
      <c r="A2809" s="40"/>
      <c r="B2809" s="21"/>
      <c r="C2809" s="21"/>
    </row>
    <row r="2810" spans="1:3" x14ac:dyDescent="0.2">
      <c r="A2810" s="40"/>
      <c r="B2810" s="21"/>
      <c r="C2810" s="21"/>
    </row>
    <row r="2811" spans="1:3" x14ac:dyDescent="0.2">
      <c r="A2811" s="40"/>
      <c r="B2811" s="21"/>
      <c r="C2811" s="21"/>
    </row>
    <row r="2812" spans="1:3" x14ac:dyDescent="0.2">
      <c r="A2812" s="40"/>
      <c r="B2812" s="21"/>
      <c r="C2812" s="21"/>
    </row>
    <row r="2813" spans="1:3" x14ac:dyDescent="0.2">
      <c r="A2813" s="40"/>
      <c r="B2813" s="21"/>
      <c r="C2813" s="21"/>
    </row>
    <row r="2814" spans="1:3" x14ac:dyDescent="0.2">
      <c r="A2814" s="40"/>
      <c r="B2814" s="21"/>
      <c r="C2814" s="21"/>
    </row>
    <row r="2815" spans="1:3" x14ac:dyDescent="0.2">
      <c r="A2815" s="40"/>
      <c r="B2815" s="21"/>
      <c r="C2815" s="21"/>
    </row>
    <row r="2816" spans="1:3" x14ac:dyDescent="0.2">
      <c r="A2816" s="40"/>
      <c r="B2816" s="21"/>
      <c r="C2816" s="21"/>
    </row>
    <row r="2817" spans="1:3" x14ac:dyDescent="0.2">
      <c r="A2817" s="40"/>
      <c r="B2817" s="21"/>
      <c r="C2817" s="21"/>
    </row>
    <row r="2818" spans="1:3" x14ac:dyDescent="0.2">
      <c r="A2818" s="40"/>
      <c r="B2818" s="21"/>
      <c r="C2818" s="21"/>
    </row>
    <row r="2819" spans="1:3" x14ac:dyDescent="0.2">
      <c r="A2819" s="40"/>
      <c r="B2819" s="21"/>
      <c r="C2819" s="21"/>
    </row>
    <row r="2820" spans="1:3" x14ac:dyDescent="0.2">
      <c r="A2820" s="40"/>
      <c r="B2820" s="21"/>
      <c r="C2820" s="21"/>
    </row>
    <row r="2821" spans="1:3" x14ac:dyDescent="0.2">
      <c r="A2821" s="40"/>
      <c r="B2821" s="21"/>
      <c r="C2821" s="21"/>
    </row>
    <row r="2822" spans="1:3" x14ac:dyDescent="0.2">
      <c r="A2822" s="40"/>
      <c r="B2822" s="21"/>
      <c r="C2822" s="21"/>
    </row>
    <row r="2823" spans="1:3" x14ac:dyDescent="0.2">
      <c r="A2823" s="40"/>
      <c r="B2823" s="21"/>
      <c r="C2823" s="21"/>
    </row>
    <row r="2824" spans="1:3" x14ac:dyDescent="0.2">
      <c r="A2824" s="40"/>
      <c r="B2824" s="21"/>
      <c r="C2824" s="21"/>
    </row>
    <row r="2825" spans="1:3" x14ac:dyDescent="0.2">
      <c r="A2825" s="40"/>
      <c r="B2825" s="21"/>
      <c r="C2825" s="21"/>
    </row>
    <row r="2826" spans="1:3" x14ac:dyDescent="0.2">
      <c r="A2826" s="40"/>
      <c r="B2826" s="21"/>
      <c r="C2826" s="21"/>
    </row>
    <row r="2827" spans="1:3" x14ac:dyDescent="0.2">
      <c r="A2827" s="40"/>
      <c r="B2827" s="21"/>
      <c r="C2827" s="21"/>
    </row>
    <row r="2828" spans="1:3" x14ac:dyDescent="0.2">
      <c r="A2828" s="40"/>
      <c r="B2828" s="21"/>
      <c r="C2828" s="21"/>
    </row>
    <row r="2829" spans="1:3" x14ac:dyDescent="0.2">
      <c r="A2829" s="40"/>
      <c r="B2829" s="21"/>
      <c r="C2829" s="21"/>
    </row>
    <row r="2830" spans="1:3" x14ac:dyDescent="0.2">
      <c r="A2830" s="40"/>
      <c r="B2830" s="21"/>
      <c r="C2830" s="21"/>
    </row>
    <row r="2831" spans="1:3" x14ac:dyDescent="0.2">
      <c r="A2831" s="40"/>
      <c r="B2831" s="21"/>
      <c r="C2831" s="21"/>
    </row>
    <row r="2832" spans="1:3" x14ac:dyDescent="0.2">
      <c r="A2832" s="40"/>
      <c r="B2832" s="21"/>
      <c r="C2832" s="21"/>
    </row>
    <row r="2833" spans="1:3" x14ac:dyDescent="0.2">
      <c r="A2833" s="40"/>
      <c r="B2833" s="21"/>
      <c r="C2833" s="21"/>
    </row>
    <row r="2834" spans="1:3" x14ac:dyDescent="0.2">
      <c r="A2834" s="40"/>
      <c r="B2834" s="21"/>
      <c r="C2834" s="21"/>
    </row>
    <row r="2835" spans="1:3" x14ac:dyDescent="0.2">
      <c r="A2835" s="40"/>
      <c r="B2835" s="21"/>
      <c r="C2835" s="21"/>
    </row>
    <row r="2836" spans="1:3" x14ac:dyDescent="0.2">
      <c r="A2836" s="40"/>
      <c r="B2836" s="21"/>
      <c r="C2836" s="21"/>
    </row>
    <row r="2837" spans="1:3" x14ac:dyDescent="0.2">
      <c r="A2837" s="40"/>
      <c r="B2837" s="21"/>
      <c r="C2837" s="21"/>
    </row>
    <row r="2838" spans="1:3" x14ac:dyDescent="0.2">
      <c r="A2838" s="40"/>
      <c r="B2838" s="21"/>
      <c r="C2838" s="21"/>
    </row>
    <row r="2839" spans="1:3" x14ac:dyDescent="0.2">
      <c r="A2839" s="40"/>
      <c r="B2839" s="21"/>
      <c r="C2839" s="21"/>
    </row>
    <row r="2840" spans="1:3" x14ac:dyDescent="0.2">
      <c r="A2840" s="40"/>
      <c r="B2840" s="21"/>
      <c r="C2840" s="21"/>
    </row>
    <row r="2841" spans="1:3" x14ac:dyDescent="0.2">
      <c r="A2841" s="40"/>
      <c r="B2841" s="21"/>
      <c r="C2841" s="21"/>
    </row>
    <row r="2842" spans="1:3" x14ac:dyDescent="0.2">
      <c r="A2842" s="40"/>
      <c r="B2842" s="21"/>
      <c r="C2842" s="21"/>
    </row>
    <row r="2843" spans="1:3" x14ac:dyDescent="0.2">
      <c r="A2843" s="40"/>
      <c r="B2843" s="21"/>
      <c r="C2843" s="21"/>
    </row>
    <row r="2844" spans="1:3" x14ac:dyDescent="0.2">
      <c r="A2844" s="40"/>
      <c r="B2844" s="21"/>
      <c r="C2844" s="21"/>
    </row>
    <row r="2845" spans="1:3" x14ac:dyDescent="0.2">
      <c r="A2845" s="40"/>
      <c r="B2845" s="21"/>
      <c r="C2845" s="21"/>
    </row>
    <row r="2846" spans="1:3" x14ac:dyDescent="0.2">
      <c r="A2846" s="40"/>
      <c r="B2846" s="21"/>
      <c r="C2846" s="21"/>
    </row>
    <row r="2847" spans="1:3" x14ac:dyDescent="0.2">
      <c r="A2847" s="40"/>
      <c r="B2847" s="21"/>
      <c r="C2847" s="21"/>
    </row>
    <row r="2848" spans="1:3" x14ac:dyDescent="0.2">
      <c r="A2848" s="40"/>
      <c r="B2848" s="21"/>
      <c r="C2848" s="21"/>
    </row>
    <row r="2849" spans="1:3" x14ac:dyDescent="0.2">
      <c r="A2849" s="40"/>
      <c r="B2849" s="21"/>
      <c r="C2849" s="21"/>
    </row>
    <row r="2850" spans="1:3" x14ac:dyDescent="0.2">
      <c r="A2850" s="40"/>
      <c r="B2850" s="21"/>
      <c r="C2850" s="21"/>
    </row>
    <row r="2851" spans="1:3" x14ac:dyDescent="0.2">
      <c r="A2851" s="40"/>
      <c r="B2851" s="21"/>
      <c r="C2851" s="21"/>
    </row>
    <row r="2852" spans="1:3" x14ac:dyDescent="0.2">
      <c r="A2852" s="40"/>
      <c r="B2852" s="21"/>
      <c r="C2852" s="21"/>
    </row>
    <row r="2853" spans="1:3" x14ac:dyDescent="0.2">
      <c r="A2853" s="40"/>
      <c r="B2853" s="21"/>
      <c r="C2853" s="21"/>
    </row>
    <row r="2854" spans="1:3" x14ac:dyDescent="0.2">
      <c r="A2854" s="40"/>
      <c r="B2854" s="21"/>
      <c r="C2854" s="21"/>
    </row>
    <row r="2855" spans="1:3" x14ac:dyDescent="0.2">
      <c r="A2855" s="40"/>
      <c r="B2855" s="21"/>
      <c r="C2855" s="21"/>
    </row>
    <row r="2856" spans="1:3" x14ac:dyDescent="0.2">
      <c r="A2856" s="40"/>
      <c r="B2856" s="21"/>
      <c r="C2856" s="21"/>
    </row>
    <row r="2857" spans="1:3" x14ac:dyDescent="0.2">
      <c r="A2857" s="40"/>
      <c r="B2857" s="21"/>
      <c r="C2857" s="21"/>
    </row>
    <row r="2858" spans="1:3" x14ac:dyDescent="0.2">
      <c r="A2858" s="40"/>
      <c r="B2858" s="21"/>
      <c r="C2858" s="21"/>
    </row>
    <row r="2859" spans="1:3" x14ac:dyDescent="0.2">
      <c r="A2859" s="40"/>
      <c r="B2859" s="21"/>
      <c r="C2859" s="21"/>
    </row>
    <row r="2860" spans="1:3" x14ac:dyDescent="0.2">
      <c r="A2860" s="40"/>
      <c r="B2860" s="21"/>
      <c r="C2860" s="21"/>
    </row>
    <row r="2861" spans="1:3" x14ac:dyDescent="0.2">
      <c r="A2861" s="40"/>
      <c r="B2861" s="21"/>
      <c r="C2861" s="21"/>
    </row>
    <row r="2862" spans="1:3" x14ac:dyDescent="0.2">
      <c r="A2862" s="40"/>
      <c r="B2862" s="21"/>
      <c r="C2862" s="21"/>
    </row>
    <row r="2863" spans="1:3" x14ac:dyDescent="0.2">
      <c r="A2863" s="40"/>
      <c r="B2863" s="21"/>
      <c r="C2863" s="21"/>
    </row>
    <row r="2864" spans="1:3" x14ac:dyDescent="0.2">
      <c r="A2864" s="40"/>
      <c r="B2864" s="21"/>
      <c r="C2864" s="21"/>
    </row>
    <row r="2865" spans="1:3" x14ac:dyDescent="0.2">
      <c r="A2865" s="40"/>
      <c r="B2865" s="21"/>
      <c r="C2865" s="21"/>
    </row>
    <row r="2866" spans="1:3" x14ac:dyDescent="0.2">
      <c r="A2866" s="40"/>
      <c r="B2866" s="21"/>
      <c r="C2866" s="21"/>
    </row>
    <row r="2867" spans="1:3" x14ac:dyDescent="0.2">
      <c r="A2867" s="40"/>
      <c r="B2867" s="21"/>
      <c r="C2867" s="21"/>
    </row>
    <row r="2868" spans="1:3" x14ac:dyDescent="0.2">
      <c r="A2868" s="40"/>
      <c r="B2868" s="21"/>
      <c r="C2868" s="21"/>
    </row>
    <row r="2869" spans="1:3" x14ac:dyDescent="0.2">
      <c r="A2869" s="40"/>
      <c r="B2869" s="21"/>
      <c r="C2869" s="21"/>
    </row>
    <row r="2870" spans="1:3" x14ac:dyDescent="0.2">
      <c r="A2870" s="40"/>
      <c r="B2870" s="21"/>
      <c r="C2870" s="21"/>
    </row>
    <row r="2871" spans="1:3" x14ac:dyDescent="0.2">
      <c r="A2871" s="40"/>
      <c r="B2871" s="21"/>
      <c r="C2871" s="21"/>
    </row>
    <row r="2872" spans="1:3" x14ac:dyDescent="0.2">
      <c r="A2872" s="40"/>
      <c r="B2872" s="21"/>
      <c r="C2872" s="21"/>
    </row>
    <row r="2873" spans="1:3" x14ac:dyDescent="0.2">
      <c r="A2873" s="40"/>
      <c r="B2873" s="21"/>
      <c r="C2873" s="21"/>
    </row>
    <row r="2874" spans="1:3" x14ac:dyDescent="0.2">
      <c r="A2874" s="40"/>
      <c r="B2874" s="21"/>
      <c r="C2874" s="21"/>
    </row>
    <row r="2875" spans="1:3" x14ac:dyDescent="0.2">
      <c r="A2875" s="40"/>
      <c r="B2875" s="21"/>
      <c r="C2875" s="21"/>
    </row>
    <row r="2876" spans="1:3" x14ac:dyDescent="0.2">
      <c r="A2876" s="40"/>
      <c r="B2876" s="21"/>
      <c r="C2876" s="21"/>
    </row>
    <row r="2877" spans="1:3" x14ac:dyDescent="0.2">
      <c r="A2877" s="40"/>
      <c r="B2877" s="21"/>
      <c r="C2877" s="21"/>
    </row>
    <row r="2878" spans="1:3" x14ac:dyDescent="0.2">
      <c r="A2878" s="40"/>
      <c r="B2878" s="21"/>
      <c r="C2878" s="21"/>
    </row>
    <row r="2879" spans="1:3" x14ac:dyDescent="0.2">
      <c r="A2879" s="40"/>
      <c r="B2879" s="21"/>
      <c r="C2879" s="21"/>
    </row>
    <row r="2880" spans="1:3" x14ac:dyDescent="0.2">
      <c r="A2880" s="40"/>
      <c r="B2880" s="21"/>
      <c r="C2880" s="21"/>
    </row>
    <row r="2881" spans="1:3" x14ac:dyDescent="0.2">
      <c r="A2881" s="40"/>
      <c r="B2881" s="21"/>
      <c r="C2881" s="21"/>
    </row>
    <row r="2882" spans="1:3" x14ac:dyDescent="0.2">
      <c r="A2882" s="40"/>
      <c r="B2882" s="21"/>
      <c r="C2882" s="21"/>
    </row>
    <row r="2883" spans="1:3" x14ac:dyDescent="0.2">
      <c r="A2883" s="40"/>
      <c r="B2883" s="21"/>
      <c r="C2883" s="21"/>
    </row>
    <row r="2884" spans="1:3" x14ac:dyDescent="0.2">
      <c r="A2884" s="40"/>
      <c r="B2884" s="21"/>
      <c r="C2884" s="21"/>
    </row>
    <row r="2885" spans="1:3" x14ac:dyDescent="0.2">
      <c r="A2885" s="40"/>
      <c r="B2885" s="21"/>
      <c r="C2885" s="21"/>
    </row>
    <row r="2886" spans="1:3" x14ac:dyDescent="0.2">
      <c r="A2886" s="40"/>
      <c r="B2886" s="21"/>
      <c r="C2886" s="21"/>
    </row>
    <row r="2887" spans="1:3" x14ac:dyDescent="0.2">
      <c r="A2887" s="40"/>
      <c r="B2887" s="21"/>
      <c r="C2887" s="21"/>
    </row>
    <row r="2888" spans="1:3" x14ac:dyDescent="0.2">
      <c r="A2888" s="40"/>
      <c r="B2888" s="21"/>
      <c r="C2888" s="21"/>
    </row>
    <row r="2889" spans="1:3" x14ac:dyDescent="0.2">
      <c r="A2889" s="40"/>
      <c r="B2889" s="21"/>
      <c r="C2889" s="21"/>
    </row>
    <row r="2890" spans="1:3" x14ac:dyDescent="0.2">
      <c r="A2890" s="40"/>
      <c r="B2890" s="21"/>
      <c r="C2890" s="21"/>
    </row>
    <row r="2891" spans="1:3" x14ac:dyDescent="0.2">
      <c r="A2891" s="40"/>
      <c r="B2891" s="21"/>
      <c r="C2891" s="21"/>
    </row>
    <row r="2892" spans="1:3" x14ac:dyDescent="0.2">
      <c r="A2892" s="40"/>
      <c r="B2892" s="21"/>
      <c r="C2892" s="21"/>
    </row>
    <row r="2893" spans="1:3" x14ac:dyDescent="0.2">
      <c r="A2893" s="40"/>
      <c r="B2893" s="21"/>
      <c r="C2893" s="21"/>
    </row>
    <row r="2894" spans="1:3" x14ac:dyDescent="0.2">
      <c r="A2894" s="40"/>
      <c r="B2894" s="21"/>
      <c r="C2894" s="21"/>
    </row>
    <row r="2895" spans="1:3" x14ac:dyDescent="0.2">
      <c r="A2895" s="40"/>
      <c r="B2895" s="21"/>
      <c r="C2895" s="21"/>
    </row>
    <row r="2896" spans="1:3" x14ac:dyDescent="0.2">
      <c r="A2896" s="40"/>
      <c r="B2896" s="21"/>
      <c r="C2896" s="21"/>
    </row>
    <row r="2897" spans="1:3" x14ac:dyDescent="0.2">
      <c r="A2897" s="40"/>
      <c r="B2897" s="21"/>
      <c r="C2897" s="21"/>
    </row>
    <row r="2898" spans="1:3" x14ac:dyDescent="0.2">
      <c r="A2898" s="40"/>
      <c r="B2898" s="21"/>
      <c r="C2898" s="21"/>
    </row>
    <row r="2899" spans="1:3" x14ac:dyDescent="0.2">
      <c r="A2899" s="40"/>
      <c r="B2899" s="21"/>
      <c r="C2899" s="21"/>
    </row>
    <row r="2900" spans="1:3" x14ac:dyDescent="0.2">
      <c r="A2900" s="40"/>
      <c r="B2900" s="21"/>
      <c r="C2900" s="21"/>
    </row>
    <row r="2901" spans="1:3" x14ac:dyDescent="0.2">
      <c r="A2901" s="40"/>
      <c r="B2901" s="21"/>
      <c r="C2901" s="21"/>
    </row>
    <row r="2902" spans="1:3" x14ac:dyDescent="0.2">
      <c r="A2902" s="40"/>
      <c r="B2902" s="21"/>
      <c r="C2902" s="21"/>
    </row>
    <row r="2903" spans="1:3" x14ac:dyDescent="0.2">
      <c r="A2903" s="40"/>
      <c r="B2903" s="21"/>
      <c r="C2903" s="21"/>
    </row>
    <row r="2904" spans="1:3" x14ac:dyDescent="0.2">
      <c r="A2904" s="40"/>
      <c r="B2904" s="21"/>
      <c r="C2904" s="21"/>
    </row>
    <row r="2905" spans="1:3" x14ac:dyDescent="0.2">
      <c r="A2905" s="40"/>
      <c r="B2905" s="21"/>
      <c r="C2905" s="21"/>
    </row>
    <row r="2906" spans="1:3" x14ac:dyDescent="0.2">
      <c r="A2906" s="40"/>
      <c r="B2906" s="21"/>
      <c r="C2906" s="21"/>
    </row>
    <row r="2907" spans="1:3" x14ac:dyDescent="0.2">
      <c r="A2907" s="40"/>
      <c r="B2907" s="21"/>
      <c r="C2907" s="21"/>
    </row>
    <row r="2908" spans="1:3" x14ac:dyDescent="0.2">
      <c r="A2908" s="40"/>
      <c r="B2908" s="21"/>
      <c r="C2908" s="21"/>
    </row>
    <row r="2909" spans="1:3" x14ac:dyDescent="0.2">
      <c r="A2909" s="40"/>
      <c r="B2909" s="21"/>
      <c r="C2909" s="21"/>
    </row>
    <row r="2910" spans="1:3" x14ac:dyDescent="0.2">
      <c r="A2910" s="40"/>
      <c r="B2910" s="21"/>
      <c r="C2910" s="21"/>
    </row>
    <row r="2911" spans="1:3" x14ac:dyDescent="0.2">
      <c r="A2911" s="40"/>
      <c r="B2911" s="21"/>
      <c r="C2911" s="21"/>
    </row>
    <row r="2912" spans="1:3" x14ac:dyDescent="0.2">
      <c r="A2912" s="40"/>
      <c r="B2912" s="21"/>
      <c r="C2912" s="21"/>
    </row>
    <row r="2913" spans="1:3" x14ac:dyDescent="0.2">
      <c r="A2913" s="40"/>
      <c r="B2913" s="21"/>
      <c r="C2913" s="21"/>
    </row>
    <row r="2914" spans="1:3" x14ac:dyDescent="0.2">
      <c r="A2914" s="40"/>
      <c r="B2914" s="21"/>
      <c r="C2914" s="21"/>
    </row>
    <row r="2915" spans="1:3" x14ac:dyDescent="0.2">
      <c r="A2915" s="40"/>
      <c r="B2915" s="21"/>
      <c r="C2915" s="21"/>
    </row>
    <row r="2916" spans="1:3" x14ac:dyDescent="0.2">
      <c r="A2916" s="40"/>
      <c r="B2916" s="21"/>
      <c r="C2916" s="21"/>
    </row>
    <row r="2917" spans="1:3" x14ac:dyDescent="0.2">
      <c r="A2917" s="40"/>
      <c r="B2917" s="21"/>
      <c r="C2917" s="21"/>
    </row>
    <row r="2918" spans="1:3" x14ac:dyDescent="0.2">
      <c r="A2918" s="40"/>
      <c r="B2918" s="21"/>
      <c r="C2918" s="21"/>
    </row>
    <row r="2919" spans="1:3" x14ac:dyDescent="0.2">
      <c r="A2919" s="40"/>
      <c r="B2919" s="21"/>
      <c r="C2919" s="21"/>
    </row>
    <row r="2920" spans="1:3" x14ac:dyDescent="0.2">
      <c r="A2920" s="40"/>
      <c r="B2920" s="21"/>
      <c r="C2920" s="21"/>
    </row>
    <row r="2921" spans="1:3" x14ac:dyDescent="0.2">
      <c r="A2921" s="40"/>
      <c r="B2921" s="21"/>
      <c r="C2921" s="21"/>
    </row>
    <row r="2922" spans="1:3" x14ac:dyDescent="0.2">
      <c r="A2922" s="40"/>
      <c r="B2922" s="21"/>
      <c r="C2922" s="21"/>
    </row>
    <row r="2923" spans="1:3" x14ac:dyDescent="0.2">
      <c r="A2923" s="40"/>
      <c r="B2923" s="21"/>
      <c r="C2923" s="21"/>
    </row>
    <row r="2924" spans="1:3" x14ac:dyDescent="0.2">
      <c r="A2924" s="40"/>
      <c r="B2924" s="21"/>
      <c r="C2924" s="21"/>
    </row>
    <row r="2925" spans="1:3" x14ac:dyDescent="0.2">
      <c r="A2925" s="40"/>
      <c r="B2925" s="21"/>
      <c r="C2925" s="21"/>
    </row>
    <row r="2926" spans="1:3" x14ac:dyDescent="0.2">
      <c r="A2926" s="40"/>
      <c r="B2926" s="21"/>
      <c r="C2926" s="21"/>
    </row>
    <row r="2927" spans="1:3" x14ac:dyDescent="0.2">
      <c r="A2927" s="40"/>
      <c r="B2927" s="21"/>
      <c r="C2927" s="21"/>
    </row>
    <row r="2928" spans="1:3" x14ac:dyDescent="0.2">
      <c r="A2928" s="40"/>
      <c r="B2928" s="21"/>
      <c r="C2928" s="21"/>
    </row>
    <row r="2929" spans="1:3" x14ac:dyDescent="0.2">
      <c r="A2929" s="40"/>
      <c r="B2929" s="21"/>
      <c r="C2929" s="21"/>
    </row>
    <row r="2930" spans="1:3" x14ac:dyDescent="0.2">
      <c r="A2930" s="40"/>
      <c r="B2930" s="21"/>
      <c r="C2930" s="21"/>
    </row>
    <row r="2931" spans="1:3" x14ac:dyDescent="0.2">
      <c r="A2931" s="40"/>
      <c r="B2931" s="21"/>
      <c r="C2931" s="21"/>
    </row>
    <row r="2932" spans="1:3" x14ac:dyDescent="0.2">
      <c r="A2932" s="40"/>
      <c r="B2932" s="21"/>
      <c r="C2932" s="21"/>
    </row>
    <row r="2933" spans="1:3" x14ac:dyDescent="0.2">
      <c r="A2933" s="40"/>
      <c r="B2933" s="21"/>
      <c r="C2933" s="21"/>
    </row>
    <row r="2934" spans="1:3" x14ac:dyDescent="0.2">
      <c r="A2934" s="40"/>
      <c r="B2934" s="21"/>
      <c r="C2934" s="21"/>
    </row>
    <row r="2935" spans="1:3" x14ac:dyDescent="0.2">
      <c r="A2935" s="40"/>
      <c r="B2935" s="21"/>
      <c r="C2935" s="21"/>
    </row>
    <row r="2936" spans="1:3" x14ac:dyDescent="0.2">
      <c r="A2936" s="40"/>
      <c r="B2936" s="21"/>
      <c r="C2936" s="21"/>
    </row>
    <row r="2937" spans="1:3" x14ac:dyDescent="0.2">
      <c r="A2937" s="40"/>
      <c r="B2937" s="21"/>
      <c r="C2937" s="21"/>
    </row>
    <row r="2938" spans="1:3" x14ac:dyDescent="0.2">
      <c r="A2938" s="40"/>
      <c r="B2938" s="21"/>
      <c r="C2938" s="21"/>
    </row>
    <row r="2939" spans="1:3" x14ac:dyDescent="0.2">
      <c r="A2939" s="40"/>
      <c r="B2939" s="21"/>
      <c r="C2939" s="21"/>
    </row>
    <row r="2940" spans="1:3" x14ac:dyDescent="0.2">
      <c r="A2940" s="40"/>
      <c r="B2940" s="21"/>
      <c r="C2940" s="21"/>
    </row>
    <row r="2941" spans="1:3" x14ac:dyDescent="0.2">
      <c r="A2941" s="40"/>
      <c r="B2941" s="21"/>
      <c r="C2941" s="21"/>
    </row>
    <row r="2942" spans="1:3" x14ac:dyDescent="0.2">
      <c r="A2942" s="40"/>
      <c r="B2942" s="21"/>
      <c r="C2942" s="21"/>
    </row>
    <row r="2943" spans="1:3" x14ac:dyDescent="0.2">
      <c r="A2943" s="40"/>
      <c r="B2943" s="21"/>
      <c r="C2943" s="21"/>
    </row>
    <row r="2944" spans="1:3" x14ac:dyDescent="0.2">
      <c r="A2944" s="40"/>
      <c r="B2944" s="21"/>
      <c r="C2944" s="21"/>
    </row>
    <row r="2945" spans="1:3" x14ac:dyDescent="0.2">
      <c r="A2945" s="40"/>
      <c r="B2945" s="21"/>
      <c r="C2945" s="21"/>
    </row>
    <row r="2946" spans="1:3" x14ac:dyDescent="0.2">
      <c r="A2946" s="40"/>
      <c r="B2946" s="21"/>
      <c r="C2946" s="21"/>
    </row>
    <row r="2947" spans="1:3" x14ac:dyDescent="0.2">
      <c r="A2947" s="40"/>
      <c r="B2947" s="21"/>
      <c r="C2947" s="21"/>
    </row>
    <row r="2948" spans="1:3" x14ac:dyDescent="0.2">
      <c r="A2948" s="40"/>
      <c r="B2948" s="21"/>
      <c r="C2948" s="21"/>
    </row>
    <row r="2949" spans="1:3" x14ac:dyDescent="0.2">
      <c r="A2949" s="40"/>
      <c r="B2949" s="21"/>
      <c r="C2949" s="21"/>
    </row>
    <row r="2950" spans="1:3" x14ac:dyDescent="0.2">
      <c r="A2950" s="40"/>
      <c r="B2950" s="21"/>
      <c r="C2950" s="21"/>
    </row>
    <row r="2951" spans="1:3" x14ac:dyDescent="0.2">
      <c r="A2951" s="40"/>
      <c r="B2951" s="21"/>
      <c r="C2951" s="21"/>
    </row>
    <row r="2952" spans="1:3" x14ac:dyDescent="0.2">
      <c r="A2952" s="40"/>
      <c r="B2952" s="21"/>
      <c r="C2952" s="21"/>
    </row>
    <row r="2953" spans="1:3" x14ac:dyDescent="0.2">
      <c r="A2953" s="40"/>
      <c r="B2953" s="21"/>
      <c r="C2953" s="21"/>
    </row>
    <row r="2954" spans="1:3" x14ac:dyDescent="0.2">
      <c r="A2954" s="40"/>
      <c r="B2954" s="21"/>
      <c r="C2954" s="21"/>
    </row>
    <row r="2955" spans="1:3" x14ac:dyDescent="0.2">
      <c r="A2955" s="40"/>
      <c r="B2955" s="21"/>
      <c r="C2955" s="21"/>
    </row>
    <row r="2956" spans="1:3" x14ac:dyDescent="0.2">
      <c r="A2956" s="40"/>
      <c r="B2956" s="21"/>
      <c r="C2956" s="21"/>
    </row>
    <row r="2957" spans="1:3" x14ac:dyDescent="0.2">
      <c r="A2957" s="40"/>
      <c r="B2957" s="21"/>
      <c r="C2957" s="21"/>
    </row>
    <row r="2958" spans="1:3" x14ac:dyDescent="0.2">
      <c r="A2958" s="40"/>
      <c r="B2958" s="21"/>
      <c r="C2958" s="21"/>
    </row>
    <row r="2959" spans="1:3" x14ac:dyDescent="0.2">
      <c r="A2959" s="40"/>
      <c r="B2959" s="21"/>
      <c r="C2959" s="21"/>
    </row>
    <row r="2960" spans="1:3" x14ac:dyDescent="0.2">
      <c r="A2960" s="40"/>
      <c r="B2960" s="21"/>
      <c r="C2960" s="21"/>
    </row>
    <row r="2961" spans="1:3" x14ac:dyDescent="0.2">
      <c r="A2961" s="40"/>
      <c r="B2961" s="21"/>
      <c r="C2961" s="21"/>
    </row>
    <row r="2962" spans="1:3" x14ac:dyDescent="0.2">
      <c r="A2962" s="40"/>
      <c r="B2962" s="21"/>
      <c r="C2962" s="21"/>
    </row>
    <row r="2963" spans="1:3" x14ac:dyDescent="0.2">
      <c r="A2963" s="40"/>
      <c r="B2963" s="21"/>
      <c r="C2963" s="21"/>
    </row>
    <row r="2964" spans="1:3" x14ac:dyDescent="0.2">
      <c r="A2964" s="40"/>
      <c r="B2964" s="21"/>
      <c r="C2964" s="21"/>
    </row>
    <row r="2965" spans="1:3" x14ac:dyDescent="0.2">
      <c r="A2965" s="40"/>
      <c r="B2965" s="21"/>
      <c r="C2965" s="21"/>
    </row>
    <row r="2966" spans="1:3" x14ac:dyDescent="0.2">
      <c r="A2966" s="40"/>
      <c r="B2966" s="21"/>
      <c r="C2966" s="21"/>
    </row>
    <row r="2967" spans="1:3" x14ac:dyDescent="0.2">
      <c r="A2967" s="40"/>
      <c r="B2967" s="21"/>
      <c r="C2967" s="21"/>
    </row>
    <row r="2968" spans="1:3" x14ac:dyDescent="0.2">
      <c r="A2968" s="40"/>
      <c r="B2968" s="21"/>
      <c r="C2968" s="21"/>
    </row>
    <row r="2969" spans="1:3" x14ac:dyDescent="0.2">
      <c r="A2969" s="40"/>
      <c r="B2969" s="21"/>
      <c r="C2969" s="21"/>
    </row>
    <row r="2970" spans="1:3" x14ac:dyDescent="0.2">
      <c r="A2970" s="40"/>
      <c r="B2970" s="21"/>
      <c r="C2970" s="21"/>
    </row>
    <row r="2971" spans="1:3" x14ac:dyDescent="0.2">
      <c r="A2971" s="40"/>
      <c r="B2971" s="21"/>
      <c r="C2971" s="21"/>
    </row>
    <row r="2972" spans="1:3" x14ac:dyDescent="0.2">
      <c r="A2972" s="40"/>
      <c r="B2972" s="21"/>
      <c r="C2972" s="21"/>
    </row>
    <row r="2973" spans="1:3" x14ac:dyDescent="0.2">
      <c r="A2973" s="40"/>
      <c r="B2973" s="21"/>
      <c r="C2973" s="21"/>
    </row>
    <row r="2974" spans="1:3" x14ac:dyDescent="0.2">
      <c r="A2974" s="40"/>
      <c r="B2974" s="21"/>
      <c r="C2974" s="21"/>
    </row>
    <row r="2975" spans="1:3" x14ac:dyDescent="0.2">
      <c r="A2975" s="40"/>
      <c r="B2975" s="21"/>
      <c r="C2975" s="21"/>
    </row>
    <row r="2976" spans="1:3" x14ac:dyDescent="0.2">
      <c r="A2976" s="40"/>
      <c r="B2976" s="21"/>
      <c r="C2976" s="21"/>
    </row>
    <row r="2977" spans="1:3" x14ac:dyDescent="0.2">
      <c r="A2977" s="40"/>
      <c r="B2977" s="21"/>
      <c r="C2977" s="21"/>
    </row>
    <row r="2978" spans="1:3" x14ac:dyDescent="0.2">
      <c r="A2978" s="40"/>
      <c r="B2978" s="21"/>
      <c r="C2978" s="21"/>
    </row>
    <row r="2979" spans="1:3" x14ac:dyDescent="0.2">
      <c r="A2979" s="40"/>
      <c r="B2979" s="21"/>
      <c r="C2979" s="21"/>
    </row>
    <row r="2980" spans="1:3" x14ac:dyDescent="0.2">
      <c r="A2980" s="40"/>
      <c r="B2980" s="21"/>
      <c r="C2980" s="21"/>
    </row>
    <row r="2981" spans="1:3" x14ac:dyDescent="0.2">
      <c r="A2981" s="40"/>
      <c r="B2981" s="21"/>
      <c r="C2981" s="21"/>
    </row>
    <row r="2982" spans="1:3" x14ac:dyDescent="0.2">
      <c r="A2982" s="40"/>
      <c r="B2982" s="21"/>
      <c r="C2982" s="21"/>
    </row>
    <row r="2983" spans="1:3" x14ac:dyDescent="0.2">
      <c r="A2983" s="40"/>
      <c r="B2983" s="21"/>
      <c r="C2983" s="21"/>
    </row>
    <row r="2984" spans="1:3" x14ac:dyDescent="0.2">
      <c r="A2984" s="40"/>
      <c r="B2984" s="21"/>
      <c r="C2984" s="21"/>
    </row>
    <row r="2985" spans="1:3" x14ac:dyDescent="0.2">
      <c r="A2985" s="40"/>
      <c r="B2985" s="21"/>
      <c r="C2985" s="21"/>
    </row>
    <row r="2986" spans="1:3" x14ac:dyDescent="0.2">
      <c r="A2986" s="40"/>
      <c r="B2986" s="21"/>
      <c r="C2986" s="21"/>
    </row>
    <row r="2987" spans="1:3" x14ac:dyDescent="0.2">
      <c r="A2987" s="40"/>
      <c r="B2987" s="21"/>
      <c r="C2987" s="21"/>
    </row>
    <row r="2988" spans="1:3" x14ac:dyDescent="0.2">
      <c r="A2988" s="40"/>
      <c r="B2988" s="21"/>
      <c r="C2988" s="21"/>
    </row>
    <row r="2989" spans="1:3" x14ac:dyDescent="0.2">
      <c r="A2989" s="40"/>
      <c r="B2989" s="21"/>
      <c r="C2989" s="21"/>
    </row>
    <row r="2990" spans="1:3" x14ac:dyDescent="0.2">
      <c r="A2990" s="40"/>
      <c r="B2990" s="21"/>
      <c r="C2990" s="21"/>
    </row>
    <row r="2991" spans="1:3" x14ac:dyDescent="0.2">
      <c r="A2991" s="40"/>
      <c r="B2991" s="21"/>
      <c r="C2991" s="21"/>
    </row>
    <row r="2992" spans="1:3" x14ac:dyDescent="0.2">
      <c r="A2992" s="40"/>
      <c r="B2992" s="21"/>
      <c r="C2992" s="21"/>
    </row>
    <row r="2993" spans="1:3" x14ac:dyDescent="0.2">
      <c r="A2993" s="40"/>
      <c r="B2993" s="21"/>
      <c r="C2993" s="21"/>
    </row>
    <row r="2994" spans="1:3" x14ac:dyDescent="0.2">
      <c r="A2994" s="40"/>
      <c r="B2994" s="21"/>
      <c r="C2994" s="21"/>
    </row>
    <row r="2995" spans="1:3" x14ac:dyDescent="0.2">
      <c r="A2995" s="40"/>
      <c r="B2995" s="21"/>
      <c r="C2995" s="21"/>
    </row>
    <row r="2996" spans="1:3" x14ac:dyDescent="0.2">
      <c r="A2996" s="40"/>
      <c r="B2996" s="21"/>
      <c r="C2996" s="21"/>
    </row>
    <row r="2997" spans="1:3" x14ac:dyDescent="0.2">
      <c r="A2997" s="40"/>
      <c r="B2997" s="21"/>
      <c r="C2997" s="21"/>
    </row>
    <row r="2998" spans="1:3" x14ac:dyDescent="0.2">
      <c r="A2998" s="40"/>
      <c r="B2998" s="21"/>
      <c r="C2998" s="21"/>
    </row>
    <row r="2999" spans="1:3" x14ac:dyDescent="0.2">
      <c r="A2999" s="40"/>
      <c r="B2999" s="21"/>
      <c r="C2999" s="21"/>
    </row>
    <row r="3000" spans="1:3" x14ac:dyDescent="0.2">
      <c r="A3000" s="40"/>
      <c r="B3000" s="21"/>
      <c r="C3000" s="21"/>
    </row>
    <row r="3001" spans="1:3" x14ac:dyDescent="0.2">
      <c r="A3001" s="40"/>
      <c r="B3001" s="21"/>
      <c r="C3001" s="21"/>
    </row>
    <row r="3002" spans="1:3" x14ac:dyDescent="0.2">
      <c r="A3002" s="40"/>
      <c r="B3002" s="21"/>
      <c r="C3002" s="21"/>
    </row>
    <row r="3003" spans="1:3" x14ac:dyDescent="0.2">
      <c r="A3003" s="40"/>
      <c r="B3003" s="21"/>
      <c r="C3003" s="21"/>
    </row>
    <row r="3004" spans="1:3" x14ac:dyDescent="0.2">
      <c r="A3004" s="40"/>
      <c r="B3004" s="21"/>
      <c r="C3004" s="21"/>
    </row>
    <row r="3005" spans="1:3" x14ac:dyDescent="0.2">
      <c r="A3005" s="40"/>
      <c r="B3005" s="21"/>
      <c r="C3005" s="21"/>
    </row>
    <row r="3006" spans="1:3" x14ac:dyDescent="0.2">
      <c r="A3006" s="40"/>
      <c r="B3006" s="21"/>
      <c r="C3006" s="21"/>
    </row>
    <row r="3007" spans="1:3" x14ac:dyDescent="0.2">
      <c r="A3007" s="40"/>
      <c r="B3007" s="21"/>
      <c r="C3007" s="21"/>
    </row>
    <row r="3008" spans="1:3" x14ac:dyDescent="0.2">
      <c r="A3008" s="40"/>
      <c r="B3008" s="21"/>
      <c r="C3008" s="21"/>
    </row>
    <row r="3009" spans="1:3" x14ac:dyDescent="0.2">
      <c r="A3009" s="40"/>
      <c r="B3009" s="21"/>
      <c r="C3009" s="21"/>
    </row>
    <row r="3010" spans="1:3" x14ac:dyDescent="0.2">
      <c r="A3010" s="40"/>
      <c r="B3010" s="21"/>
      <c r="C3010" s="21"/>
    </row>
    <row r="3011" spans="1:3" x14ac:dyDescent="0.2">
      <c r="A3011" s="40"/>
      <c r="B3011" s="21"/>
      <c r="C3011" s="21"/>
    </row>
    <row r="3012" spans="1:3" x14ac:dyDescent="0.2">
      <c r="A3012" s="40"/>
      <c r="B3012" s="21"/>
      <c r="C3012" s="21"/>
    </row>
    <row r="3013" spans="1:3" x14ac:dyDescent="0.2">
      <c r="A3013" s="40"/>
      <c r="B3013" s="21"/>
      <c r="C3013" s="21"/>
    </row>
    <row r="3014" spans="1:3" x14ac:dyDescent="0.2">
      <c r="A3014" s="40"/>
      <c r="B3014" s="21"/>
      <c r="C3014" s="21"/>
    </row>
    <row r="3015" spans="1:3" x14ac:dyDescent="0.2">
      <c r="A3015" s="40"/>
      <c r="B3015" s="21"/>
      <c r="C3015" s="21"/>
    </row>
    <row r="3016" spans="1:3" x14ac:dyDescent="0.2">
      <c r="A3016" s="40"/>
      <c r="B3016" s="21"/>
      <c r="C3016" s="21"/>
    </row>
    <row r="3017" spans="1:3" x14ac:dyDescent="0.2">
      <c r="A3017" s="40"/>
      <c r="B3017" s="21"/>
      <c r="C3017" s="21"/>
    </row>
    <row r="3018" spans="1:3" x14ac:dyDescent="0.2">
      <c r="A3018" s="40"/>
      <c r="B3018" s="21"/>
      <c r="C3018" s="21"/>
    </row>
    <row r="3019" spans="1:3" x14ac:dyDescent="0.2">
      <c r="A3019" s="40"/>
      <c r="B3019" s="21"/>
      <c r="C3019" s="21"/>
    </row>
    <row r="3020" spans="1:3" x14ac:dyDescent="0.2">
      <c r="A3020" s="40"/>
      <c r="B3020" s="21"/>
      <c r="C3020" s="21"/>
    </row>
    <row r="3021" spans="1:3" x14ac:dyDescent="0.2">
      <c r="A3021" s="40"/>
      <c r="B3021" s="21"/>
      <c r="C3021" s="21"/>
    </row>
    <row r="3022" spans="1:3" x14ac:dyDescent="0.2">
      <c r="A3022" s="40"/>
      <c r="B3022" s="21"/>
      <c r="C3022" s="21"/>
    </row>
    <row r="3023" spans="1:3" x14ac:dyDescent="0.2">
      <c r="A3023" s="40"/>
      <c r="B3023" s="21"/>
      <c r="C3023" s="21"/>
    </row>
    <row r="3024" spans="1:3" x14ac:dyDescent="0.2">
      <c r="A3024" s="40"/>
      <c r="B3024" s="21"/>
      <c r="C3024" s="21"/>
    </row>
    <row r="3025" spans="1:3" x14ac:dyDescent="0.2">
      <c r="A3025" s="40"/>
      <c r="B3025" s="21"/>
      <c r="C3025" s="21"/>
    </row>
    <row r="3026" spans="1:3" x14ac:dyDescent="0.2">
      <c r="A3026" s="40"/>
      <c r="B3026" s="21"/>
      <c r="C3026" s="21"/>
    </row>
    <row r="3027" spans="1:3" x14ac:dyDescent="0.2">
      <c r="A3027" s="40"/>
      <c r="B3027" s="21"/>
      <c r="C3027" s="21"/>
    </row>
    <row r="3028" spans="1:3" x14ac:dyDescent="0.2">
      <c r="A3028" s="40"/>
      <c r="B3028" s="21"/>
      <c r="C3028" s="21"/>
    </row>
    <row r="3029" spans="1:3" x14ac:dyDescent="0.2">
      <c r="A3029" s="40"/>
      <c r="B3029" s="21"/>
      <c r="C3029" s="21"/>
    </row>
    <row r="3030" spans="1:3" x14ac:dyDescent="0.2">
      <c r="A3030" s="40"/>
      <c r="B3030" s="21"/>
      <c r="C3030" s="21"/>
    </row>
    <row r="3031" spans="1:3" x14ac:dyDescent="0.2">
      <c r="A3031" s="40"/>
      <c r="B3031" s="21"/>
      <c r="C3031" s="21"/>
    </row>
    <row r="3032" spans="1:3" x14ac:dyDescent="0.2">
      <c r="A3032" s="40"/>
      <c r="B3032" s="21"/>
      <c r="C3032" s="21"/>
    </row>
    <row r="3033" spans="1:3" x14ac:dyDescent="0.2">
      <c r="A3033" s="40"/>
      <c r="B3033" s="21"/>
      <c r="C3033" s="21"/>
    </row>
    <row r="3034" spans="1:3" x14ac:dyDescent="0.2">
      <c r="A3034" s="40"/>
      <c r="B3034" s="21"/>
      <c r="C3034" s="21"/>
    </row>
    <row r="3035" spans="1:3" x14ac:dyDescent="0.2">
      <c r="A3035" s="40"/>
      <c r="B3035" s="21"/>
      <c r="C3035" s="21"/>
    </row>
    <row r="3036" spans="1:3" x14ac:dyDescent="0.2">
      <c r="A3036" s="40"/>
      <c r="B3036" s="21"/>
      <c r="C3036" s="21"/>
    </row>
    <row r="3037" spans="1:3" x14ac:dyDescent="0.2">
      <c r="A3037" s="40"/>
      <c r="B3037" s="21"/>
      <c r="C3037" s="21"/>
    </row>
    <row r="3038" spans="1:3" x14ac:dyDescent="0.2">
      <c r="A3038" s="40"/>
      <c r="B3038" s="21"/>
      <c r="C3038" s="21"/>
    </row>
    <row r="3039" spans="1:3" x14ac:dyDescent="0.2">
      <c r="A3039" s="40"/>
      <c r="B3039" s="21"/>
      <c r="C3039" s="21"/>
    </row>
    <row r="3040" spans="1:3" x14ac:dyDescent="0.2">
      <c r="A3040" s="40"/>
      <c r="B3040" s="21"/>
      <c r="C3040" s="21"/>
    </row>
    <row r="3041" spans="1:3" x14ac:dyDescent="0.2">
      <c r="A3041" s="40"/>
      <c r="B3041" s="21"/>
      <c r="C3041" s="21"/>
    </row>
    <row r="3042" spans="1:3" x14ac:dyDescent="0.2">
      <c r="A3042" s="40"/>
      <c r="B3042" s="21"/>
      <c r="C3042" s="21"/>
    </row>
    <row r="3043" spans="1:3" x14ac:dyDescent="0.2">
      <c r="A3043" s="40"/>
      <c r="B3043" s="21"/>
      <c r="C3043" s="21"/>
    </row>
    <row r="3044" spans="1:3" x14ac:dyDescent="0.2">
      <c r="A3044" s="40"/>
      <c r="B3044" s="21"/>
      <c r="C3044" s="21"/>
    </row>
    <row r="3045" spans="1:3" x14ac:dyDescent="0.2">
      <c r="A3045" s="40"/>
      <c r="B3045" s="21"/>
      <c r="C3045" s="21"/>
    </row>
    <row r="3046" spans="1:3" x14ac:dyDescent="0.2">
      <c r="A3046" s="40"/>
      <c r="B3046" s="21"/>
      <c r="C3046" s="21"/>
    </row>
    <row r="3047" spans="1:3" x14ac:dyDescent="0.2">
      <c r="A3047" s="40"/>
      <c r="B3047" s="21"/>
      <c r="C3047" s="21"/>
    </row>
    <row r="3048" spans="1:3" x14ac:dyDescent="0.2">
      <c r="A3048" s="40"/>
      <c r="B3048" s="21"/>
      <c r="C3048" s="21"/>
    </row>
    <row r="3049" spans="1:3" x14ac:dyDescent="0.2">
      <c r="A3049" s="40"/>
      <c r="B3049" s="21"/>
      <c r="C3049" s="21"/>
    </row>
    <row r="3050" spans="1:3" x14ac:dyDescent="0.2">
      <c r="A3050" s="40"/>
      <c r="B3050" s="21"/>
      <c r="C3050" s="21"/>
    </row>
    <row r="3051" spans="1:3" x14ac:dyDescent="0.2">
      <c r="A3051" s="40"/>
      <c r="B3051" s="21"/>
      <c r="C3051" s="21"/>
    </row>
    <row r="3052" spans="1:3" x14ac:dyDescent="0.2">
      <c r="A3052" s="40"/>
      <c r="B3052" s="21"/>
      <c r="C3052" s="21"/>
    </row>
    <row r="3053" spans="1:3" x14ac:dyDescent="0.2">
      <c r="A3053" s="40"/>
      <c r="B3053" s="21"/>
      <c r="C3053" s="21"/>
    </row>
    <row r="3054" spans="1:3" x14ac:dyDescent="0.2">
      <c r="A3054" s="40"/>
      <c r="B3054" s="21"/>
      <c r="C3054" s="21"/>
    </row>
    <row r="3055" spans="1:3" x14ac:dyDescent="0.2">
      <c r="A3055" s="40"/>
      <c r="B3055" s="21"/>
      <c r="C3055" s="21"/>
    </row>
    <row r="3056" spans="1:3" x14ac:dyDescent="0.2">
      <c r="A3056" s="40"/>
      <c r="B3056" s="21"/>
      <c r="C3056" s="21"/>
    </row>
    <row r="3057" spans="1:3" x14ac:dyDescent="0.2">
      <c r="A3057" s="40"/>
      <c r="B3057" s="21"/>
      <c r="C3057" s="21"/>
    </row>
    <row r="3058" spans="1:3" x14ac:dyDescent="0.2">
      <c r="A3058" s="40"/>
      <c r="B3058" s="21"/>
      <c r="C3058" s="21"/>
    </row>
    <row r="3059" spans="1:3" x14ac:dyDescent="0.2">
      <c r="A3059" s="40"/>
      <c r="B3059" s="21"/>
      <c r="C3059" s="21"/>
    </row>
    <row r="3060" spans="1:3" x14ac:dyDescent="0.2">
      <c r="A3060" s="40"/>
      <c r="B3060" s="21"/>
      <c r="C3060" s="21"/>
    </row>
    <row r="3061" spans="1:3" x14ac:dyDescent="0.2">
      <c r="A3061" s="40"/>
      <c r="B3061" s="21"/>
      <c r="C3061" s="21"/>
    </row>
    <row r="3062" spans="1:3" x14ac:dyDescent="0.2">
      <c r="A3062" s="40"/>
      <c r="B3062" s="21"/>
      <c r="C3062" s="21"/>
    </row>
    <row r="3063" spans="1:3" x14ac:dyDescent="0.2">
      <c r="A3063" s="40"/>
      <c r="B3063" s="21"/>
      <c r="C3063" s="21"/>
    </row>
    <row r="3064" spans="1:3" x14ac:dyDescent="0.2">
      <c r="A3064" s="40"/>
      <c r="B3064" s="21"/>
      <c r="C3064" s="21"/>
    </row>
    <row r="3065" spans="1:3" x14ac:dyDescent="0.2">
      <c r="A3065" s="40"/>
      <c r="B3065" s="21"/>
      <c r="C3065" s="21"/>
    </row>
    <row r="3066" spans="1:3" x14ac:dyDescent="0.2">
      <c r="A3066" s="40"/>
      <c r="B3066" s="21"/>
      <c r="C3066" s="21"/>
    </row>
    <row r="3067" spans="1:3" x14ac:dyDescent="0.2">
      <c r="A3067" s="40"/>
      <c r="B3067" s="21"/>
      <c r="C3067" s="21"/>
    </row>
    <row r="3068" spans="1:3" x14ac:dyDescent="0.2">
      <c r="A3068" s="40"/>
      <c r="B3068" s="21"/>
      <c r="C3068" s="21"/>
    </row>
    <row r="3069" spans="1:3" x14ac:dyDescent="0.2">
      <c r="A3069" s="40"/>
      <c r="B3069" s="21"/>
      <c r="C3069" s="21"/>
    </row>
    <row r="3070" spans="1:3" x14ac:dyDescent="0.2">
      <c r="A3070" s="40"/>
      <c r="B3070" s="21"/>
      <c r="C3070" s="21"/>
    </row>
    <row r="3071" spans="1:3" x14ac:dyDescent="0.2">
      <c r="A3071" s="40"/>
      <c r="B3071" s="21"/>
      <c r="C3071" s="21"/>
    </row>
    <row r="3072" spans="1:3" x14ac:dyDescent="0.2">
      <c r="A3072" s="40"/>
      <c r="B3072" s="21"/>
      <c r="C3072" s="21"/>
    </row>
    <row r="3073" spans="1:3" x14ac:dyDescent="0.2">
      <c r="A3073" s="40"/>
      <c r="B3073" s="21"/>
      <c r="C3073" s="21"/>
    </row>
    <row r="3074" spans="1:3" x14ac:dyDescent="0.2">
      <c r="A3074" s="40"/>
      <c r="B3074" s="21"/>
      <c r="C3074" s="21"/>
    </row>
    <row r="3075" spans="1:3" x14ac:dyDescent="0.2">
      <c r="A3075" s="40"/>
      <c r="B3075" s="21"/>
      <c r="C3075" s="21"/>
    </row>
    <row r="3076" spans="1:3" x14ac:dyDescent="0.2">
      <c r="A3076" s="40"/>
      <c r="B3076" s="21"/>
      <c r="C3076" s="21"/>
    </row>
    <row r="3077" spans="1:3" x14ac:dyDescent="0.2">
      <c r="A3077" s="40"/>
      <c r="B3077" s="21"/>
      <c r="C3077" s="21"/>
    </row>
    <row r="3078" spans="1:3" x14ac:dyDescent="0.2">
      <c r="A3078" s="40"/>
      <c r="B3078" s="21"/>
      <c r="C3078" s="21"/>
    </row>
    <row r="3079" spans="1:3" x14ac:dyDescent="0.2">
      <c r="A3079" s="40"/>
      <c r="B3079" s="21"/>
      <c r="C3079" s="21"/>
    </row>
    <row r="3080" spans="1:3" x14ac:dyDescent="0.2">
      <c r="A3080" s="40"/>
      <c r="B3080" s="21"/>
      <c r="C3080" s="21"/>
    </row>
    <row r="3081" spans="1:3" x14ac:dyDescent="0.2">
      <c r="A3081" s="40"/>
      <c r="B3081" s="21"/>
      <c r="C3081" s="21"/>
    </row>
    <row r="3082" spans="1:3" x14ac:dyDescent="0.2">
      <c r="A3082" s="40"/>
      <c r="B3082" s="21"/>
      <c r="C3082" s="21"/>
    </row>
    <row r="3083" spans="1:3" x14ac:dyDescent="0.2">
      <c r="A3083" s="40"/>
      <c r="B3083" s="21"/>
      <c r="C3083" s="21"/>
    </row>
    <row r="3084" spans="1:3" x14ac:dyDescent="0.2">
      <c r="A3084" s="40"/>
      <c r="B3084" s="21"/>
      <c r="C3084" s="21"/>
    </row>
    <row r="3085" spans="1:3" x14ac:dyDescent="0.2">
      <c r="A3085" s="40"/>
      <c r="B3085" s="21"/>
      <c r="C3085" s="21"/>
    </row>
    <row r="3086" spans="1:3" x14ac:dyDescent="0.2">
      <c r="A3086" s="40"/>
      <c r="B3086" s="21"/>
      <c r="C3086" s="21"/>
    </row>
    <row r="3087" spans="1:3" x14ac:dyDescent="0.2">
      <c r="A3087" s="40"/>
      <c r="B3087" s="21"/>
      <c r="C3087" s="21"/>
    </row>
    <row r="3088" spans="1:3" x14ac:dyDescent="0.2">
      <c r="A3088" s="40"/>
      <c r="B3088" s="21"/>
      <c r="C3088" s="21"/>
    </row>
    <row r="3089" spans="1:3" x14ac:dyDescent="0.2">
      <c r="A3089" s="40"/>
      <c r="B3089" s="21"/>
      <c r="C3089" s="21"/>
    </row>
    <row r="3090" spans="1:3" x14ac:dyDescent="0.2">
      <c r="A3090" s="40"/>
      <c r="B3090" s="21"/>
      <c r="C3090" s="21"/>
    </row>
    <row r="3091" spans="1:3" x14ac:dyDescent="0.2">
      <c r="A3091" s="40"/>
      <c r="B3091" s="21"/>
      <c r="C3091" s="21"/>
    </row>
    <row r="3092" spans="1:3" x14ac:dyDescent="0.2">
      <c r="A3092" s="40"/>
      <c r="B3092" s="21"/>
      <c r="C3092" s="21"/>
    </row>
    <row r="3093" spans="1:3" x14ac:dyDescent="0.2">
      <c r="A3093" s="40"/>
      <c r="B3093" s="21"/>
      <c r="C3093" s="21"/>
    </row>
    <row r="3094" spans="1:3" x14ac:dyDescent="0.2">
      <c r="A3094" s="40"/>
      <c r="B3094" s="21"/>
      <c r="C3094" s="21"/>
    </row>
    <row r="3095" spans="1:3" x14ac:dyDescent="0.2">
      <c r="A3095" s="40"/>
      <c r="B3095" s="21"/>
      <c r="C3095" s="21"/>
    </row>
    <row r="3096" spans="1:3" x14ac:dyDescent="0.2">
      <c r="A3096" s="40"/>
      <c r="B3096" s="21"/>
      <c r="C3096" s="21"/>
    </row>
    <row r="3097" spans="1:3" x14ac:dyDescent="0.2">
      <c r="A3097" s="40"/>
      <c r="B3097" s="21"/>
      <c r="C3097" s="21"/>
    </row>
    <row r="3098" spans="1:3" x14ac:dyDescent="0.2">
      <c r="A3098" s="40"/>
      <c r="B3098" s="21"/>
      <c r="C3098" s="21"/>
    </row>
    <row r="3099" spans="1:3" x14ac:dyDescent="0.2">
      <c r="A3099" s="40"/>
      <c r="B3099" s="21"/>
      <c r="C3099" s="21"/>
    </row>
    <row r="3100" spans="1:3" x14ac:dyDescent="0.2">
      <c r="A3100" s="40"/>
      <c r="B3100" s="21"/>
      <c r="C3100" s="21"/>
    </row>
    <row r="3101" spans="1:3" x14ac:dyDescent="0.2">
      <c r="A3101" s="40"/>
      <c r="B3101" s="21"/>
      <c r="C3101" s="21"/>
    </row>
    <row r="3102" spans="1:3" x14ac:dyDescent="0.2">
      <c r="A3102" s="40"/>
      <c r="B3102" s="21"/>
      <c r="C3102" s="21"/>
    </row>
    <row r="3103" spans="1:3" x14ac:dyDescent="0.2">
      <c r="A3103" s="40"/>
      <c r="B3103" s="21"/>
      <c r="C3103" s="21"/>
    </row>
    <row r="3104" spans="1:3" x14ac:dyDescent="0.2">
      <c r="A3104" s="40"/>
      <c r="B3104" s="21"/>
      <c r="C3104" s="21"/>
    </row>
    <row r="3105" spans="1:3" x14ac:dyDescent="0.2">
      <c r="A3105" s="40"/>
      <c r="B3105" s="21"/>
      <c r="C3105" s="21"/>
    </row>
    <row r="3106" spans="1:3" x14ac:dyDescent="0.2">
      <c r="A3106" s="40"/>
      <c r="B3106" s="21"/>
      <c r="C3106" s="21"/>
    </row>
    <row r="3107" spans="1:3" x14ac:dyDescent="0.2">
      <c r="A3107" s="40"/>
      <c r="B3107" s="21"/>
      <c r="C3107" s="21"/>
    </row>
    <row r="3108" spans="1:3" x14ac:dyDescent="0.2">
      <c r="A3108" s="40"/>
      <c r="B3108" s="21"/>
      <c r="C3108" s="21"/>
    </row>
    <row r="3109" spans="1:3" x14ac:dyDescent="0.2">
      <c r="A3109" s="40"/>
      <c r="B3109" s="21"/>
      <c r="C3109" s="21"/>
    </row>
    <row r="3110" spans="1:3" x14ac:dyDescent="0.2">
      <c r="A3110" s="40"/>
      <c r="B3110" s="21"/>
      <c r="C3110" s="21"/>
    </row>
    <row r="3111" spans="1:3" x14ac:dyDescent="0.2">
      <c r="A3111" s="40"/>
      <c r="B3111" s="21"/>
      <c r="C3111" s="21"/>
    </row>
    <row r="3112" spans="1:3" x14ac:dyDescent="0.2">
      <c r="A3112" s="40"/>
      <c r="B3112" s="21"/>
      <c r="C3112" s="21"/>
    </row>
    <row r="3113" spans="1:3" x14ac:dyDescent="0.2">
      <c r="A3113" s="40"/>
      <c r="B3113" s="21"/>
      <c r="C3113" s="21"/>
    </row>
    <row r="3114" spans="1:3" x14ac:dyDescent="0.2">
      <c r="A3114" s="40"/>
      <c r="B3114" s="21"/>
      <c r="C3114" s="21"/>
    </row>
    <row r="3115" spans="1:3" x14ac:dyDescent="0.2">
      <c r="A3115" s="40"/>
      <c r="B3115" s="21"/>
      <c r="C3115" s="21"/>
    </row>
    <row r="3116" spans="1:3" x14ac:dyDescent="0.2">
      <c r="A3116" s="40"/>
      <c r="B3116" s="21"/>
      <c r="C3116" s="21"/>
    </row>
    <row r="3117" spans="1:3" x14ac:dyDescent="0.2">
      <c r="A3117" s="40"/>
      <c r="B3117" s="21"/>
      <c r="C3117" s="21"/>
    </row>
    <row r="3118" spans="1:3" x14ac:dyDescent="0.2">
      <c r="A3118" s="40"/>
      <c r="B3118" s="21"/>
      <c r="C3118" s="21"/>
    </row>
    <row r="3119" spans="1:3" x14ac:dyDescent="0.2">
      <c r="A3119" s="40"/>
      <c r="B3119" s="21"/>
      <c r="C3119" s="21"/>
    </row>
    <row r="3120" spans="1:3" x14ac:dyDescent="0.2">
      <c r="A3120" s="40"/>
      <c r="B3120" s="21"/>
      <c r="C3120" s="21"/>
    </row>
    <row r="3121" spans="1:3" x14ac:dyDescent="0.2">
      <c r="A3121" s="40"/>
      <c r="B3121" s="21"/>
      <c r="C3121" s="21"/>
    </row>
    <row r="3122" spans="1:3" x14ac:dyDescent="0.2">
      <c r="A3122" s="40"/>
      <c r="B3122" s="21"/>
      <c r="C3122" s="21"/>
    </row>
    <row r="3123" spans="1:3" x14ac:dyDescent="0.2">
      <c r="A3123" s="40"/>
      <c r="B3123" s="21"/>
      <c r="C3123" s="21"/>
    </row>
    <row r="3124" spans="1:3" x14ac:dyDescent="0.2">
      <c r="A3124" s="40"/>
      <c r="B3124" s="21"/>
      <c r="C3124" s="21"/>
    </row>
    <row r="3125" spans="1:3" x14ac:dyDescent="0.2">
      <c r="A3125" s="40"/>
      <c r="B3125" s="21"/>
      <c r="C3125" s="21"/>
    </row>
    <row r="3126" spans="1:3" x14ac:dyDescent="0.2">
      <c r="A3126" s="40"/>
      <c r="B3126" s="21"/>
      <c r="C3126" s="21"/>
    </row>
    <row r="3127" spans="1:3" x14ac:dyDescent="0.2">
      <c r="A3127" s="40"/>
      <c r="B3127" s="21"/>
      <c r="C3127" s="21"/>
    </row>
    <row r="3128" spans="1:3" x14ac:dyDescent="0.2">
      <c r="A3128" s="40"/>
      <c r="B3128" s="21"/>
      <c r="C3128" s="21"/>
    </row>
    <row r="3129" spans="1:3" x14ac:dyDescent="0.2">
      <c r="A3129" s="40"/>
      <c r="B3129" s="21"/>
      <c r="C3129" s="21"/>
    </row>
    <row r="3130" spans="1:3" x14ac:dyDescent="0.2">
      <c r="A3130" s="40"/>
      <c r="B3130" s="21"/>
      <c r="C3130" s="21"/>
    </row>
    <row r="3131" spans="1:3" x14ac:dyDescent="0.2">
      <c r="A3131" s="40"/>
      <c r="B3131" s="21"/>
      <c r="C3131" s="21"/>
    </row>
    <row r="3132" spans="1:3" x14ac:dyDescent="0.2">
      <c r="A3132" s="40"/>
      <c r="B3132" s="21"/>
      <c r="C3132" s="21"/>
    </row>
    <row r="3133" spans="1:3" x14ac:dyDescent="0.2">
      <c r="A3133" s="40"/>
      <c r="B3133" s="21"/>
      <c r="C3133" s="21"/>
    </row>
    <row r="3134" spans="1:3" x14ac:dyDescent="0.2">
      <c r="A3134" s="40"/>
      <c r="B3134" s="21"/>
      <c r="C3134" s="21"/>
    </row>
    <row r="3135" spans="1:3" x14ac:dyDescent="0.2">
      <c r="A3135" s="40"/>
      <c r="B3135" s="21"/>
      <c r="C3135" s="21"/>
    </row>
    <row r="3136" spans="1:3" x14ac:dyDescent="0.2">
      <c r="A3136" s="40"/>
      <c r="B3136" s="21"/>
      <c r="C3136" s="21"/>
    </row>
    <row r="3137" spans="1:3" x14ac:dyDescent="0.2">
      <c r="A3137" s="40"/>
      <c r="B3137" s="21"/>
      <c r="C3137" s="21"/>
    </row>
    <row r="3138" spans="1:3" x14ac:dyDescent="0.2">
      <c r="A3138" s="40"/>
      <c r="B3138" s="21"/>
      <c r="C3138" s="21"/>
    </row>
    <row r="3139" spans="1:3" x14ac:dyDescent="0.2">
      <c r="A3139" s="40"/>
      <c r="B3139" s="21"/>
      <c r="C3139" s="21"/>
    </row>
    <row r="3140" spans="1:3" x14ac:dyDescent="0.2">
      <c r="A3140" s="40"/>
      <c r="B3140" s="21"/>
      <c r="C3140" s="21"/>
    </row>
    <row r="3141" spans="1:3" x14ac:dyDescent="0.2">
      <c r="A3141" s="40"/>
      <c r="B3141" s="21"/>
      <c r="C3141" s="21"/>
    </row>
    <row r="3142" spans="1:3" x14ac:dyDescent="0.2">
      <c r="A3142" s="40"/>
      <c r="B3142" s="21"/>
      <c r="C3142" s="21"/>
    </row>
    <row r="3143" spans="1:3" x14ac:dyDescent="0.2">
      <c r="A3143" s="40"/>
      <c r="B3143" s="21"/>
      <c r="C3143" s="21"/>
    </row>
    <row r="3144" spans="1:3" x14ac:dyDescent="0.2">
      <c r="A3144" s="40"/>
      <c r="B3144" s="21"/>
      <c r="C3144" s="21"/>
    </row>
    <row r="3145" spans="1:3" x14ac:dyDescent="0.2">
      <c r="A3145" s="40"/>
      <c r="B3145" s="21"/>
      <c r="C3145" s="21"/>
    </row>
    <row r="3146" spans="1:3" x14ac:dyDescent="0.2">
      <c r="A3146" s="40"/>
      <c r="B3146" s="21"/>
      <c r="C3146" s="21"/>
    </row>
    <row r="3147" spans="1:3" x14ac:dyDescent="0.2">
      <c r="A3147" s="40"/>
      <c r="B3147" s="21"/>
      <c r="C3147" s="21"/>
    </row>
    <row r="3148" spans="1:3" x14ac:dyDescent="0.2">
      <c r="A3148" s="40"/>
      <c r="B3148" s="21"/>
      <c r="C3148" s="21"/>
    </row>
    <row r="3149" spans="1:3" x14ac:dyDescent="0.2">
      <c r="A3149" s="40"/>
      <c r="B3149" s="21"/>
      <c r="C3149" s="21"/>
    </row>
    <row r="3150" spans="1:3" x14ac:dyDescent="0.2">
      <c r="A3150" s="40"/>
      <c r="B3150" s="21"/>
      <c r="C3150" s="21"/>
    </row>
    <row r="3151" spans="1:3" x14ac:dyDescent="0.2">
      <c r="A3151" s="40"/>
      <c r="B3151" s="21"/>
      <c r="C3151" s="21"/>
    </row>
    <row r="3152" spans="1:3" x14ac:dyDescent="0.2">
      <c r="A3152" s="40"/>
      <c r="B3152" s="21"/>
      <c r="C3152" s="21"/>
    </row>
    <row r="3153" spans="1:3" x14ac:dyDescent="0.2">
      <c r="A3153" s="40"/>
      <c r="B3153" s="21"/>
      <c r="C3153" s="21"/>
    </row>
    <row r="3154" spans="1:3" x14ac:dyDescent="0.2">
      <c r="A3154" s="40"/>
      <c r="B3154" s="21"/>
      <c r="C3154" s="21"/>
    </row>
    <row r="3155" spans="1:3" x14ac:dyDescent="0.2">
      <c r="A3155" s="40"/>
      <c r="B3155" s="21"/>
      <c r="C3155" s="21"/>
    </row>
    <row r="3156" spans="1:3" x14ac:dyDescent="0.2">
      <c r="A3156" s="40"/>
      <c r="B3156" s="21"/>
      <c r="C3156" s="21"/>
    </row>
    <row r="3157" spans="1:3" x14ac:dyDescent="0.2">
      <c r="A3157" s="40"/>
      <c r="B3157" s="21"/>
      <c r="C3157" s="21"/>
    </row>
    <row r="3158" spans="1:3" x14ac:dyDescent="0.2">
      <c r="A3158" s="40"/>
      <c r="B3158" s="21"/>
      <c r="C3158" s="21"/>
    </row>
    <row r="3159" spans="1:3" x14ac:dyDescent="0.2">
      <c r="A3159" s="40"/>
      <c r="B3159" s="21"/>
      <c r="C3159" s="21"/>
    </row>
    <row r="3160" spans="1:3" x14ac:dyDescent="0.2">
      <c r="A3160" s="40"/>
      <c r="B3160" s="21"/>
      <c r="C3160" s="21"/>
    </row>
    <row r="3161" spans="1:3" x14ac:dyDescent="0.2">
      <c r="A3161" s="40"/>
      <c r="B3161" s="21"/>
      <c r="C3161" s="21"/>
    </row>
    <row r="3162" spans="1:3" x14ac:dyDescent="0.2">
      <c r="A3162" s="40"/>
      <c r="B3162" s="21"/>
      <c r="C3162" s="21"/>
    </row>
    <row r="3163" spans="1:3" x14ac:dyDescent="0.2">
      <c r="A3163" s="40"/>
      <c r="B3163" s="21"/>
      <c r="C3163" s="21"/>
    </row>
    <row r="3164" spans="1:3" x14ac:dyDescent="0.2">
      <c r="A3164" s="40"/>
      <c r="B3164" s="21"/>
      <c r="C3164" s="21"/>
    </row>
    <row r="3165" spans="1:3" x14ac:dyDescent="0.2">
      <c r="A3165" s="40"/>
      <c r="B3165" s="21"/>
      <c r="C3165" s="21"/>
    </row>
    <row r="3166" spans="1:3" x14ac:dyDescent="0.2">
      <c r="A3166" s="40"/>
      <c r="B3166" s="21"/>
      <c r="C3166" s="21"/>
    </row>
    <row r="3167" spans="1:3" x14ac:dyDescent="0.2">
      <c r="A3167" s="40"/>
      <c r="B3167" s="21"/>
      <c r="C3167" s="21"/>
    </row>
    <row r="3168" spans="1:3" x14ac:dyDescent="0.2">
      <c r="A3168" s="40"/>
      <c r="B3168" s="21"/>
      <c r="C3168" s="21"/>
    </row>
    <row r="3169" spans="1:3" x14ac:dyDescent="0.2">
      <c r="A3169" s="40"/>
      <c r="B3169" s="21"/>
      <c r="C3169" s="21"/>
    </row>
    <row r="3170" spans="1:3" x14ac:dyDescent="0.2">
      <c r="A3170" s="40"/>
      <c r="B3170" s="21"/>
      <c r="C3170" s="21"/>
    </row>
    <row r="3171" spans="1:3" x14ac:dyDescent="0.2">
      <c r="A3171" s="40"/>
      <c r="B3171" s="21"/>
      <c r="C3171" s="21"/>
    </row>
    <row r="3172" spans="1:3" x14ac:dyDescent="0.2">
      <c r="A3172" s="40"/>
      <c r="B3172" s="21"/>
      <c r="C3172" s="21"/>
    </row>
    <row r="3173" spans="1:3" x14ac:dyDescent="0.2">
      <c r="A3173" s="40"/>
      <c r="B3173" s="21"/>
      <c r="C3173" s="21"/>
    </row>
    <row r="3174" spans="1:3" x14ac:dyDescent="0.2">
      <c r="A3174" s="40"/>
      <c r="B3174" s="21"/>
      <c r="C3174" s="21"/>
    </row>
    <row r="3175" spans="1:3" x14ac:dyDescent="0.2">
      <c r="A3175" s="40"/>
      <c r="B3175" s="21"/>
      <c r="C3175" s="21"/>
    </row>
    <row r="3176" spans="1:3" x14ac:dyDescent="0.2">
      <c r="A3176" s="40"/>
      <c r="B3176" s="21"/>
      <c r="C3176" s="21"/>
    </row>
    <row r="3177" spans="1:3" x14ac:dyDescent="0.2">
      <c r="A3177" s="40"/>
      <c r="B3177" s="21"/>
      <c r="C3177" s="21"/>
    </row>
    <row r="3178" spans="1:3" x14ac:dyDescent="0.2">
      <c r="A3178" s="40"/>
      <c r="B3178" s="21"/>
      <c r="C3178" s="21"/>
    </row>
    <row r="3179" spans="1:3" x14ac:dyDescent="0.2">
      <c r="A3179" s="40"/>
      <c r="B3179" s="21"/>
      <c r="C3179" s="21"/>
    </row>
    <row r="3180" spans="1:3" x14ac:dyDescent="0.2">
      <c r="A3180" s="40"/>
      <c r="B3180" s="21"/>
      <c r="C3180" s="21"/>
    </row>
    <row r="3181" spans="1:3" x14ac:dyDescent="0.2">
      <c r="A3181" s="40"/>
      <c r="B3181" s="21"/>
      <c r="C3181" s="21"/>
    </row>
    <row r="3182" spans="1:3" x14ac:dyDescent="0.2">
      <c r="A3182" s="40"/>
      <c r="B3182" s="21"/>
      <c r="C3182" s="21"/>
    </row>
    <row r="3183" spans="1:3" x14ac:dyDescent="0.2">
      <c r="A3183" s="40"/>
      <c r="B3183" s="21"/>
      <c r="C3183" s="21"/>
    </row>
    <row r="3184" spans="1:3" x14ac:dyDescent="0.2">
      <c r="A3184" s="40"/>
      <c r="B3184" s="21"/>
      <c r="C3184" s="21"/>
    </row>
    <row r="3185" spans="1:3" x14ac:dyDescent="0.2">
      <c r="A3185" s="40"/>
      <c r="B3185" s="21"/>
      <c r="C3185" s="21"/>
    </row>
    <row r="3186" spans="1:3" x14ac:dyDescent="0.2">
      <c r="A3186" s="40"/>
      <c r="B3186" s="21"/>
      <c r="C3186" s="21"/>
    </row>
    <row r="3187" spans="1:3" x14ac:dyDescent="0.2">
      <c r="A3187" s="40"/>
      <c r="B3187" s="21"/>
      <c r="C3187" s="21"/>
    </row>
    <row r="3188" spans="1:3" x14ac:dyDescent="0.2">
      <c r="A3188" s="40"/>
      <c r="B3188" s="21"/>
      <c r="C3188" s="21"/>
    </row>
    <row r="3189" spans="1:3" x14ac:dyDescent="0.2">
      <c r="A3189" s="40"/>
      <c r="B3189" s="21"/>
      <c r="C3189" s="21"/>
    </row>
    <row r="65219" spans="25:25" x14ac:dyDescent="0.2">
      <c r="Y65219" s="40"/>
    </row>
  </sheetData>
  <sheetProtection selectLockedCells="1" selectUnlockedCells="1"/>
  <protectedRanges>
    <protectedRange sqref="K22 L31" name="Rango1_1_1_2"/>
    <protectedRange sqref="L22" name="Rango1_1_1_2_1"/>
    <protectedRange sqref="L23" name="Rango1_1_1_1"/>
    <protectedRange sqref="L24 L26 K16:K17" name="Rango1_1_1"/>
    <protectedRange sqref="L20 K31" name="Rango1_1_3"/>
  </protectedRanges>
  <autoFilter ref="A15:AL170"/>
  <mergeCells count="203">
    <mergeCell ref="I11:X11"/>
    <mergeCell ref="AD92:AF92"/>
    <mergeCell ref="AD93:AF93"/>
    <mergeCell ref="AD94:AF94"/>
    <mergeCell ref="AD95:AF95"/>
    <mergeCell ref="AD96:AF96"/>
    <mergeCell ref="AD97:AF97"/>
    <mergeCell ref="AD98:AF98"/>
    <mergeCell ref="AD99:AF99"/>
    <mergeCell ref="AD100:AF100"/>
    <mergeCell ref="AD148:AF148"/>
    <mergeCell ref="AD138:AF138"/>
    <mergeCell ref="AD101:AF101"/>
    <mergeCell ref="AD102:AF102"/>
    <mergeCell ref="AD103:AF103"/>
    <mergeCell ref="AD104:AF104"/>
    <mergeCell ref="AD137:AF137"/>
    <mergeCell ref="AD136:AF136"/>
    <mergeCell ref="AD135:AF135"/>
    <mergeCell ref="AD134:AF134"/>
    <mergeCell ref="AD133:AF133"/>
    <mergeCell ref="AD105:AF105"/>
    <mergeCell ref="AD106:AF106"/>
    <mergeCell ref="AD107:AF107"/>
    <mergeCell ref="AD108:AF108"/>
    <mergeCell ref="AD109:AF109"/>
    <mergeCell ref="AD110:AF110"/>
    <mergeCell ref="AD111:AF111"/>
    <mergeCell ref="AD112:AF112"/>
    <mergeCell ref="AD113:AF113"/>
    <mergeCell ref="AD114:AF114"/>
    <mergeCell ref="AD130:AF130"/>
    <mergeCell ref="AD131:AF131"/>
    <mergeCell ref="AD132:AF132"/>
    <mergeCell ref="AD79:AF79"/>
    <mergeCell ref="AD77:AF77"/>
    <mergeCell ref="AD80:AF80"/>
    <mergeCell ref="AD74:AF74"/>
    <mergeCell ref="AD85:AF85"/>
    <mergeCell ref="AD152:AF152"/>
    <mergeCell ref="AD115:AF115"/>
    <mergeCell ref="AD116:AF116"/>
    <mergeCell ref="AD117:AF117"/>
    <mergeCell ref="AD118:AF118"/>
    <mergeCell ref="AD119:AF119"/>
    <mergeCell ref="AD120:AF120"/>
    <mergeCell ref="AD121:AF121"/>
    <mergeCell ref="AD122:AF122"/>
    <mergeCell ref="AD123:AF123"/>
    <mergeCell ref="AD124:AF124"/>
    <mergeCell ref="AD125:AF125"/>
    <mergeCell ref="AD126:AF126"/>
    <mergeCell ref="AD127:AF127"/>
    <mergeCell ref="AD128:AF128"/>
    <mergeCell ref="AD129:AF129"/>
    <mergeCell ref="AD143:AF143"/>
    <mergeCell ref="AD144:AF144"/>
    <mergeCell ref="AD145:AF145"/>
    <mergeCell ref="F8:G8"/>
    <mergeCell ref="A6:AF6"/>
    <mergeCell ref="A7:H7"/>
    <mergeCell ref="I7:W7"/>
    <mergeCell ref="AC7:AD7"/>
    <mergeCell ref="AD84:AF84"/>
    <mergeCell ref="AD66:AF66"/>
    <mergeCell ref="AD37:AF37"/>
    <mergeCell ref="AD38:AF38"/>
    <mergeCell ref="AD44:AF44"/>
    <mergeCell ref="AD62:AF62"/>
    <mergeCell ref="AD63:AF63"/>
    <mergeCell ref="AD46:AF46"/>
    <mergeCell ref="AD47:AF47"/>
    <mergeCell ref="AD52:AF52"/>
    <mergeCell ref="AD61:AF61"/>
    <mergeCell ref="AD60:AF60"/>
    <mergeCell ref="AD41:AF41"/>
    <mergeCell ref="AD40:AF40"/>
    <mergeCell ref="AD58:AF58"/>
    <mergeCell ref="AD48:AF48"/>
    <mergeCell ref="AD43:AF43"/>
    <mergeCell ref="AD59:AF59"/>
    <mergeCell ref="AD82:AF82"/>
    <mergeCell ref="A3:AF3"/>
    <mergeCell ref="A2:AF2"/>
    <mergeCell ref="A4:AF5"/>
    <mergeCell ref="A1:AF1"/>
    <mergeCell ref="O8:W8"/>
    <mergeCell ref="Y11:Z11"/>
    <mergeCell ref="A9:B9"/>
    <mergeCell ref="AB9:AC9"/>
    <mergeCell ref="A10:AF10"/>
    <mergeCell ref="A11:H11"/>
    <mergeCell ref="C9:H9"/>
    <mergeCell ref="I9:K9"/>
    <mergeCell ref="Q9:W9"/>
    <mergeCell ref="AD9:AF9"/>
    <mergeCell ref="X9:AA9"/>
    <mergeCell ref="L9:P9"/>
    <mergeCell ref="M8:N8"/>
    <mergeCell ref="X8:AB8"/>
    <mergeCell ref="AC8:AF8"/>
    <mergeCell ref="A8:E8"/>
    <mergeCell ref="I8:L8"/>
    <mergeCell ref="AD73:AF73"/>
    <mergeCell ref="AD34:AF34"/>
    <mergeCell ref="AD51:AF51"/>
    <mergeCell ref="AD54:AF54"/>
    <mergeCell ref="AD56:AF56"/>
    <mergeCell ref="AD70:AF70"/>
    <mergeCell ref="AD72:AF72"/>
    <mergeCell ref="AD64:AF64"/>
    <mergeCell ref="AD49:AF49"/>
    <mergeCell ref="AD35:AF35"/>
    <mergeCell ref="AD36:AF36"/>
    <mergeCell ref="AD68:AF68"/>
    <mergeCell ref="AD42:AF42"/>
    <mergeCell ref="AD57:AF57"/>
    <mergeCell ref="AD65:AF65"/>
    <mergeCell ref="AD67:AF67"/>
    <mergeCell ref="I12:J12"/>
    <mergeCell ref="E13:E14"/>
    <mergeCell ref="F13:F14"/>
    <mergeCell ref="G13:H13"/>
    <mergeCell ref="I13:I14"/>
    <mergeCell ref="J13:L13"/>
    <mergeCell ref="W13:AA13"/>
    <mergeCell ref="AB13:AC13"/>
    <mergeCell ref="AD33:AF33"/>
    <mergeCell ref="T12:X12"/>
    <mergeCell ref="AD29:AF29"/>
    <mergeCell ref="AD20:AF20"/>
    <mergeCell ref="AD13:AF14"/>
    <mergeCell ref="AD21:AF21"/>
    <mergeCell ref="AD23:AF23"/>
    <mergeCell ref="AD26:AF26"/>
    <mergeCell ref="AD27:AF27"/>
    <mergeCell ref="AD22:AF22"/>
    <mergeCell ref="AD17:AF17"/>
    <mergeCell ref="M13:V13"/>
    <mergeCell ref="AB12:AC12"/>
    <mergeCell ref="M12:P12"/>
    <mergeCell ref="A12:H12"/>
    <mergeCell ref="A13:A14"/>
    <mergeCell ref="B13:B14"/>
    <mergeCell ref="C13:C14"/>
    <mergeCell ref="D13:D14"/>
    <mergeCell ref="AD25:AF25"/>
    <mergeCell ref="AD16:AF16"/>
    <mergeCell ref="AD24:AF24"/>
    <mergeCell ref="AD30:AF30"/>
    <mergeCell ref="AD31:AF31"/>
    <mergeCell ref="AD28:AF28"/>
    <mergeCell ref="AD18:AF18"/>
    <mergeCell ref="AD19:AF19"/>
    <mergeCell ref="G14:H14"/>
    <mergeCell ref="AD167:AF167"/>
    <mergeCell ref="AD168:AF168"/>
    <mergeCell ref="AD169:AF169"/>
    <mergeCell ref="AD142:AF142"/>
    <mergeCell ref="AD141:AF141"/>
    <mergeCell ref="AD140:AF140"/>
    <mergeCell ref="AD139:AF139"/>
    <mergeCell ref="AD161:AF161"/>
    <mergeCell ref="AD162:AF162"/>
    <mergeCell ref="AD163:AF163"/>
    <mergeCell ref="AD164:AF164"/>
    <mergeCell ref="AD153:AF153"/>
    <mergeCell ref="AD154:AF154"/>
    <mergeCell ref="AD155:AF155"/>
    <mergeCell ref="AD156:AF156"/>
    <mergeCell ref="AD157:AF157"/>
    <mergeCell ref="AD158:AF158"/>
    <mergeCell ref="AD159:AF159"/>
    <mergeCell ref="AD160:AF160"/>
    <mergeCell ref="AD150:AF150"/>
    <mergeCell ref="AD151:AF151"/>
    <mergeCell ref="AD149:AF149"/>
    <mergeCell ref="AD146:AF146"/>
    <mergeCell ref="AD147:AF147"/>
    <mergeCell ref="AA11:AF11"/>
    <mergeCell ref="AD165:AF165"/>
    <mergeCell ref="AD166:AF166"/>
    <mergeCell ref="AD88:AF88"/>
    <mergeCell ref="AD89:AF89"/>
    <mergeCell ref="AD90:AF90"/>
    <mergeCell ref="AD91:AF91"/>
    <mergeCell ref="AD86:AF86"/>
    <mergeCell ref="AD75:AF75"/>
    <mergeCell ref="AD76:AF76"/>
    <mergeCell ref="AD87:AF87"/>
    <mergeCell ref="AD81:AF81"/>
    <mergeCell ref="AD78:AF78"/>
    <mergeCell ref="AD83:AF83"/>
    <mergeCell ref="AD32:AF32"/>
    <mergeCell ref="Y12:AA12"/>
    <mergeCell ref="AD12:AF12"/>
    <mergeCell ref="AD53:AF53"/>
    <mergeCell ref="AD55:AF55"/>
    <mergeCell ref="AD45:AF45"/>
    <mergeCell ref="AD50:AF50"/>
    <mergeCell ref="AD39:AF39"/>
    <mergeCell ref="AD69:AF69"/>
    <mergeCell ref="AD71:AF71"/>
  </mergeCells>
  <conditionalFormatting sqref="T30 T33 T41 T45:T47 T25 T50 T69 T36 T55 T60:T66 T16:T19 T52:T53 T71:T152">
    <cfRule type="cellIs" dxfId="809" priority="1688" stopIfTrue="1" operator="equal">
      <formula>"N0 Aceptable con control especifico"</formula>
    </cfRule>
  </conditionalFormatting>
  <conditionalFormatting sqref="P30 P33 P41 P45:P47 P25 P50 P60:P66 P36 P55 P16:P19 P52:P53 P71:P152">
    <cfRule type="cellIs" dxfId="808" priority="1655" stopIfTrue="1" operator="equal">
      <formula>"MUY ALTO"</formula>
    </cfRule>
  </conditionalFormatting>
  <conditionalFormatting sqref="P30 P33 P41 P45:P47 P25 P50 P60:P66 P36 P55 P16:P19 P52:P53 P71:P152">
    <cfRule type="cellIs" dxfId="807" priority="1654" stopIfTrue="1" operator="equal">
      <formula>"MEDIO"</formula>
    </cfRule>
  </conditionalFormatting>
  <conditionalFormatting sqref="P30 P33 P41 P45:P47 P25 P50 P60:P66 P36 P55 P16:P19 P52:P53 P71:P152">
    <cfRule type="cellIs" dxfId="806" priority="1653" stopIfTrue="1" operator="equal">
      <formula>"BAJO"</formula>
    </cfRule>
  </conditionalFormatting>
  <conditionalFormatting sqref="P30 P33 P41 P45:P47 P25 P50 P60:P66 P36 P55 P16:P19 P52:P53 P71:P152">
    <cfRule type="cellIs" dxfId="805" priority="1652" stopIfTrue="1" operator="equal">
      <formula>"ALTO"</formula>
    </cfRule>
  </conditionalFormatting>
  <conditionalFormatting sqref="P30 P33 P41 P45:P47 P25 P50 P60:P66 P36 P55 P16:P19 P52:P53 P71:P152">
    <cfRule type="cellIs" dxfId="804" priority="1648" stopIfTrue="1" operator="equal">
      <formula>"MUY ALTO"</formula>
    </cfRule>
    <cfRule type="cellIs" dxfId="803" priority="1649" stopIfTrue="1" operator="equal">
      <formula>"ALTO"</formula>
    </cfRule>
    <cfRule type="cellIs" dxfId="802" priority="1650" stopIfTrue="1" operator="equal">
      <formula>"MEDIO"</formula>
    </cfRule>
    <cfRule type="cellIs" dxfId="801" priority="1651" stopIfTrue="1" operator="equal">
      <formula>"BAJO"</formula>
    </cfRule>
  </conditionalFormatting>
  <conditionalFormatting sqref="S30 S41 S45:S47 S25 S50 S69 S60:S66 S53 S33:S36 S55 S16:S19 S71:S152">
    <cfRule type="cellIs" dxfId="800" priority="1646" stopIfTrue="1" operator="equal">
      <formula>"II"</formula>
    </cfRule>
    <cfRule type="cellIs" dxfId="799" priority="1647" stopIfTrue="1" operator="equal">
      <formula>"I"</formula>
    </cfRule>
  </conditionalFormatting>
  <conditionalFormatting sqref="S30 S41 S45:S47 S25 S50 S69 S60:S66 S53 S33:S36 S55 S16:S19 S71:S152">
    <cfRule type="cellIs" dxfId="798" priority="1645" stopIfTrue="1" operator="between">
      <formula>"III"</formula>
      <formula>"IV"</formula>
    </cfRule>
  </conditionalFormatting>
  <conditionalFormatting sqref="S30 S41 S45:S47 S25 S50 S69 S60:S66 S53 S33:S36 S55 S16:S19 S71:S152">
    <cfRule type="cellIs" dxfId="797" priority="1641" stopIfTrue="1" operator="equal">
      <formula>"IV"</formula>
    </cfRule>
    <cfRule type="cellIs" dxfId="796" priority="1642" stopIfTrue="1" operator="equal">
      <formula>"III"</formula>
    </cfRule>
    <cfRule type="cellIs" dxfId="795" priority="1643" stopIfTrue="1" operator="equal">
      <formula>"II"</formula>
    </cfRule>
    <cfRule type="cellIs" dxfId="794" priority="1644" stopIfTrue="1" operator="equal">
      <formula>"I"</formula>
    </cfRule>
  </conditionalFormatting>
  <conditionalFormatting sqref="S30 S41 S45:S47 S25 S50 S69 S60:S66 S53 S33:S36 S55 S16:S19 S71:S152">
    <cfRule type="cellIs" dxfId="793" priority="1637" stopIfTrue="1" operator="equal">
      <formula>"MEJORABLE"</formula>
    </cfRule>
    <cfRule type="cellIs" dxfId="792" priority="1638" stopIfTrue="1" operator="equal">
      <formula>"NO ACEPTABLE"</formula>
    </cfRule>
    <cfRule type="cellIs" dxfId="791" priority="1639" stopIfTrue="1" operator="equal">
      <formula>"NO ACEPTABLE O ACEPTABLE CON CONTROL ESPECIFICO"</formula>
    </cfRule>
    <cfRule type="cellIs" dxfId="790" priority="1640" stopIfTrue="1" operator="equal">
      <formula>"ACEPTABLE"</formula>
    </cfRule>
  </conditionalFormatting>
  <conditionalFormatting sqref="T69 T50 T16:T17 T36 T30 T33 T41 T45:T47 T25 T55 T52 T60:T66">
    <cfRule type="colorScale" priority="1775">
      <colorScale>
        <cfvo type="min"/>
        <cfvo type="percentile" val="50"/>
        <cfvo type="max"/>
        <color rgb="FFF8696B"/>
        <color rgb="FFFFEB84"/>
        <color rgb="FF63BE7B"/>
      </colorScale>
    </cfRule>
    <cfRule type="cellIs" dxfId="789" priority="1776" stopIfTrue="1" operator="equal">
      <formula>"ACEPTABLE"</formula>
    </cfRule>
    <cfRule type="cellIs" dxfId="788" priority="1777" stopIfTrue="1" operator="equal">
      <formula>"NO ACEPTABLE"</formula>
    </cfRule>
  </conditionalFormatting>
  <conditionalFormatting sqref="P69">
    <cfRule type="cellIs" dxfId="787" priority="1636" stopIfTrue="1" operator="equal">
      <formula>"MUY ALTO"</formula>
    </cfRule>
  </conditionalFormatting>
  <conditionalFormatting sqref="P69">
    <cfRule type="cellIs" dxfId="786" priority="1635" stopIfTrue="1" operator="equal">
      <formula>"MEDIO"</formula>
    </cfRule>
  </conditionalFormatting>
  <conditionalFormatting sqref="P69">
    <cfRule type="cellIs" dxfId="785" priority="1634" stopIfTrue="1" operator="equal">
      <formula>"BAJO"</formula>
    </cfRule>
  </conditionalFormatting>
  <conditionalFormatting sqref="P69">
    <cfRule type="cellIs" dxfId="784" priority="1633" stopIfTrue="1" operator="equal">
      <formula>"ALTO"</formula>
    </cfRule>
  </conditionalFormatting>
  <conditionalFormatting sqref="P69">
    <cfRule type="cellIs" dxfId="783" priority="1629" stopIfTrue="1" operator="equal">
      <formula>"MUY ALTO"</formula>
    </cfRule>
    <cfRule type="cellIs" dxfId="782" priority="1630" stopIfTrue="1" operator="equal">
      <formula>"ALTO"</formula>
    </cfRule>
    <cfRule type="cellIs" dxfId="781" priority="1631" stopIfTrue="1" operator="equal">
      <formula>"MEDIO"</formula>
    </cfRule>
    <cfRule type="cellIs" dxfId="780" priority="1632" stopIfTrue="1" operator="equal">
      <formula>"BAJO"</formula>
    </cfRule>
  </conditionalFormatting>
  <conditionalFormatting sqref="T22:T23">
    <cfRule type="cellIs" dxfId="779" priority="1602" stopIfTrue="1" operator="equal">
      <formula>"N0 Aceptable con control especifico"</formula>
    </cfRule>
  </conditionalFormatting>
  <conditionalFormatting sqref="P22:P23">
    <cfRule type="cellIs" dxfId="778" priority="1601" stopIfTrue="1" operator="equal">
      <formula>"MUY ALTO"</formula>
    </cfRule>
  </conditionalFormatting>
  <conditionalFormatting sqref="P22:P23">
    <cfRule type="cellIs" dxfId="777" priority="1600" stopIfTrue="1" operator="equal">
      <formula>"MEDIO"</formula>
    </cfRule>
  </conditionalFormatting>
  <conditionalFormatting sqref="P22:P23">
    <cfRule type="cellIs" dxfId="776" priority="1599" stopIfTrue="1" operator="equal">
      <formula>"BAJO"</formula>
    </cfRule>
  </conditionalFormatting>
  <conditionalFormatting sqref="P22:P23">
    <cfRule type="cellIs" dxfId="775" priority="1598" stopIfTrue="1" operator="equal">
      <formula>"ALTO"</formula>
    </cfRule>
  </conditionalFormatting>
  <conditionalFormatting sqref="P22:P23">
    <cfRule type="cellIs" dxfId="774" priority="1594" stopIfTrue="1" operator="equal">
      <formula>"MUY ALTO"</formula>
    </cfRule>
    <cfRule type="cellIs" dxfId="773" priority="1595" stopIfTrue="1" operator="equal">
      <formula>"ALTO"</formula>
    </cfRule>
    <cfRule type="cellIs" dxfId="772" priority="1596" stopIfTrue="1" operator="equal">
      <formula>"MEDIO"</formula>
    </cfRule>
    <cfRule type="cellIs" dxfId="771" priority="1597" stopIfTrue="1" operator="equal">
      <formula>"BAJO"</formula>
    </cfRule>
  </conditionalFormatting>
  <conditionalFormatting sqref="S22:S23">
    <cfRule type="cellIs" dxfId="770" priority="1592" stopIfTrue="1" operator="equal">
      <formula>"II"</formula>
    </cfRule>
    <cfRule type="cellIs" dxfId="769" priority="1593" stopIfTrue="1" operator="equal">
      <formula>"I"</formula>
    </cfRule>
  </conditionalFormatting>
  <conditionalFormatting sqref="S22:S23">
    <cfRule type="cellIs" dxfId="768" priority="1591" stopIfTrue="1" operator="between">
      <formula>"III"</formula>
      <formula>"IV"</formula>
    </cfRule>
  </conditionalFormatting>
  <conditionalFormatting sqref="S22:S23">
    <cfRule type="cellIs" dxfId="767" priority="1587" stopIfTrue="1" operator="equal">
      <formula>"IV"</formula>
    </cfRule>
    <cfRule type="cellIs" dxfId="766" priority="1588" stopIfTrue="1" operator="equal">
      <formula>"III"</formula>
    </cfRule>
    <cfRule type="cellIs" dxfId="765" priority="1589" stopIfTrue="1" operator="equal">
      <formula>"II"</formula>
    </cfRule>
    <cfRule type="cellIs" dxfId="764" priority="1590" stopIfTrue="1" operator="equal">
      <formula>"I"</formula>
    </cfRule>
  </conditionalFormatting>
  <conditionalFormatting sqref="S22:S23">
    <cfRule type="cellIs" dxfId="763" priority="1583" stopIfTrue="1" operator="equal">
      <formula>"MEJORABLE"</formula>
    </cfRule>
    <cfRule type="cellIs" dxfId="762" priority="1584" stopIfTrue="1" operator="equal">
      <formula>"NO ACEPTABLE"</formula>
    </cfRule>
    <cfRule type="cellIs" dxfId="761" priority="1585" stopIfTrue="1" operator="equal">
      <formula>"NO ACEPTABLE O ACEPTABLE CON CONTROL ESPECIFICO"</formula>
    </cfRule>
    <cfRule type="cellIs" dxfId="760" priority="1586" stopIfTrue="1" operator="equal">
      <formula>"ACEPTABLE"</formula>
    </cfRule>
  </conditionalFormatting>
  <conditionalFormatting sqref="T22:T23">
    <cfRule type="colorScale" priority="1603">
      <colorScale>
        <cfvo type="min"/>
        <cfvo type="percentile" val="50"/>
        <cfvo type="max"/>
        <color rgb="FFF8696B"/>
        <color rgb="FFFFEB84"/>
        <color rgb="FF63BE7B"/>
      </colorScale>
    </cfRule>
    <cfRule type="cellIs" dxfId="759" priority="1604" stopIfTrue="1" operator="equal">
      <formula>"ACEPTABLE"</formula>
    </cfRule>
    <cfRule type="cellIs" dxfId="758" priority="1605" stopIfTrue="1" operator="equal">
      <formula>"NO ACEPTABLE"</formula>
    </cfRule>
  </conditionalFormatting>
  <conditionalFormatting sqref="T49">
    <cfRule type="cellIs" dxfId="757" priority="1579" stopIfTrue="1" operator="equal">
      <formula>"N0 Aceptable con control especifico"</formula>
    </cfRule>
  </conditionalFormatting>
  <conditionalFormatting sqref="P49">
    <cfRule type="cellIs" dxfId="756" priority="1578" stopIfTrue="1" operator="equal">
      <formula>"MUY ALTO"</formula>
    </cfRule>
  </conditionalFormatting>
  <conditionalFormatting sqref="P49">
    <cfRule type="cellIs" dxfId="755" priority="1577" stopIfTrue="1" operator="equal">
      <formula>"MEDIO"</formula>
    </cfRule>
  </conditionalFormatting>
  <conditionalFormatting sqref="P49">
    <cfRule type="cellIs" dxfId="754" priority="1576" stopIfTrue="1" operator="equal">
      <formula>"BAJO"</formula>
    </cfRule>
  </conditionalFormatting>
  <conditionalFormatting sqref="P49">
    <cfRule type="cellIs" dxfId="753" priority="1575" stopIfTrue="1" operator="equal">
      <formula>"ALTO"</formula>
    </cfRule>
  </conditionalFormatting>
  <conditionalFormatting sqref="P49">
    <cfRule type="cellIs" dxfId="752" priority="1571" stopIfTrue="1" operator="equal">
      <formula>"MUY ALTO"</formula>
    </cfRule>
    <cfRule type="cellIs" dxfId="751" priority="1572" stopIfTrue="1" operator="equal">
      <formula>"ALTO"</formula>
    </cfRule>
    <cfRule type="cellIs" dxfId="750" priority="1573" stopIfTrue="1" operator="equal">
      <formula>"MEDIO"</formula>
    </cfRule>
    <cfRule type="cellIs" dxfId="749" priority="1574" stopIfTrue="1" operator="equal">
      <formula>"BAJO"</formula>
    </cfRule>
  </conditionalFormatting>
  <conditionalFormatting sqref="S49">
    <cfRule type="cellIs" dxfId="748" priority="1569" stopIfTrue="1" operator="equal">
      <formula>"II"</formula>
    </cfRule>
    <cfRule type="cellIs" dxfId="747" priority="1570" stopIfTrue="1" operator="equal">
      <formula>"I"</formula>
    </cfRule>
  </conditionalFormatting>
  <conditionalFormatting sqref="S49">
    <cfRule type="cellIs" dxfId="746" priority="1568" stopIfTrue="1" operator="between">
      <formula>"III"</formula>
      <formula>"IV"</formula>
    </cfRule>
  </conditionalFormatting>
  <conditionalFormatting sqref="S49">
    <cfRule type="cellIs" dxfId="745" priority="1564" stopIfTrue="1" operator="equal">
      <formula>"IV"</formula>
    </cfRule>
    <cfRule type="cellIs" dxfId="744" priority="1565" stopIfTrue="1" operator="equal">
      <formula>"III"</formula>
    </cfRule>
    <cfRule type="cellIs" dxfId="743" priority="1566" stopIfTrue="1" operator="equal">
      <formula>"II"</formula>
    </cfRule>
    <cfRule type="cellIs" dxfId="742" priority="1567" stopIfTrue="1" operator="equal">
      <formula>"I"</formula>
    </cfRule>
  </conditionalFormatting>
  <conditionalFormatting sqref="S49">
    <cfRule type="cellIs" dxfId="741" priority="1560" stopIfTrue="1" operator="equal">
      <formula>"MEJORABLE"</formula>
    </cfRule>
    <cfRule type="cellIs" dxfId="740" priority="1561" stopIfTrue="1" operator="equal">
      <formula>"NO ACEPTABLE"</formula>
    </cfRule>
    <cfRule type="cellIs" dxfId="739" priority="1562" stopIfTrue="1" operator="equal">
      <formula>"NO ACEPTABLE O ACEPTABLE CON CONTROL ESPECIFICO"</formula>
    </cfRule>
    <cfRule type="cellIs" dxfId="738" priority="1563" stopIfTrue="1" operator="equal">
      <formula>"ACEPTABLE"</formula>
    </cfRule>
  </conditionalFormatting>
  <conditionalFormatting sqref="T49">
    <cfRule type="colorScale" priority="1580">
      <colorScale>
        <cfvo type="min"/>
        <cfvo type="percentile" val="50"/>
        <cfvo type="max"/>
        <color rgb="FFF8696B"/>
        <color rgb="FFFFEB84"/>
        <color rgb="FF63BE7B"/>
      </colorScale>
    </cfRule>
    <cfRule type="cellIs" dxfId="737" priority="1581" stopIfTrue="1" operator="equal">
      <formula>"ACEPTABLE"</formula>
    </cfRule>
    <cfRule type="cellIs" dxfId="736" priority="1582" stopIfTrue="1" operator="equal">
      <formula>"NO ACEPTABLE"</formula>
    </cfRule>
  </conditionalFormatting>
  <conditionalFormatting sqref="T57:T58">
    <cfRule type="cellIs" dxfId="735" priority="1533" stopIfTrue="1" operator="equal">
      <formula>"N0 Aceptable con control especifico"</formula>
    </cfRule>
  </conditionalFormatting>
  <conditionalFormatting sqref="P57:P58">
    <cfRule type="cellIs" dxfId="734" priority="1532" stopIfTrue="1" operator="equal">
      <formula>"MUY ALTO"</formula>
    </cfRule>
  </conditionalFormatting>
  <conditionalFormatting sqref="P57:P58">
    <cfRule type="cellIs" dxfId="733" priority="1531" stopIfTrue="1" operator="equal">
      <formula>"MEDIO"</formula>
    </cfRule>
  </conditionalFormatting>
  <conditionalFormatting sqref="P57:P58">
    <cfRule type="cellIs" dxfId="732" priority="1530" stopIfTrue="1" operator="equal">
      <formula>"BAJO"</formula>
    </cfRule>
  </conditionalFormatting>
  <conditionalFormatting sqref="P57:P58">
    <cfRule type="cellIs" dxfId="731" priority="1529" stopIfTrue="1" operator="equal">
      <formula>"ALTO"</formula>
    </cfRule>
  </conditionalFormatting>
  <conditionalFormatting sqref="P57:P58">
    <cfRule type="cellIs" dxfId="730" priority="1525" stopIfTrue="1" operator="equal">
      <formula>"MUY ALTO"</formula>
    </cfRule>
    <cfRule type="cellIs" dxfId="729" priority="1526" stopIfTrue="1" operator="equal">
      <formula>"ALTO"</formula>
    </cfRule>
    <cfRule type="cellIs" dxfId="728" priority="1527" stopIfTrue="1" operator="equal">
      <formula>"MEDIO"</formula>
    </cfRule>
    <cfRule type="cellIs" dxfId="727" priority="1528" stopIfTrue="1" operator="equal">
      <formula>"BAJO"</formula>
    </cfRule>
  </conditionalFormatting>
  <conditionalFormatting sqref="S57:S58">
    <cfRule type="cellIs" dxfId="726" priority="1523" stopIfTrue="1" operator="equal">
      <formula>"II"</formula>
    </cfRule>
    <cfRule type="cellIs" dxfId="725" priority="1524" stopIfTrue="1" operator="equal">
      <formula>"I"</formula>
    </cfRule>
  </conditionalFormatting>
  <conditionalFormatting sqref="S57:S58">
    <cfRule type="cellIs" dxfId="724" priority="1522" stopIfTrue="1" operator="between">
      <formula>"III"</formula>
      <formula>"IV"</formula>
    </cfRule>
  </conditionalFormatting>
  <conditionalFormatting sqref="S57:S58">
    <cfRule type="cellIs" dxfId="723" priority="1518" stopIfTrue="1" operator="equal">
      <formula>"IV"</formula>
    </cfRule>
    <cfRule type="cellIs" dxfId="722" priority="1519" stopIfTrue="1" operator="equal">
      <formula>"III"</formula>
    </cfRule>
    <cfRule type="cellIs" dxfId="721" priority="1520" stopIfTrue="1" operator="equal">
      <formula>"II"</formula>
    </cfRule>
    <cfRule type="cellIs" dxfId="720" priority="1521" stopIfTrue="1" operator="equal">
      <formula>"I"</formula>
    </cfRule>
  </conditionalFormatting>
  <conditionalFormatting sqref="S57:S58">
    <cfRule type="cellIs" dxfId="719" priority="1514" stopIfTrue="1" operator="equal">
      <formula>"MEJORABLE"</formula>
    </cfRule>
    <cfRule type="cellIs" dxfId="718" priority="1515" stopIfTrue="1" operator="equal">
      <formula>"NO ACEPTABLE"</formula>
    </cfRule>
    <cfRule type="cellIs" dxfId="717" priority="1516" stopIfTrue="1" operator="equal">
      <formula>"NO ACEPTABLE O ACEPTABLE CON CONTROL ESPECIFICO"</formula>
    </cfRule>
    <cfRule type="cellIs" dxfId="716" priority="1517" stopIfTrue="1" operator="equal">
      <formula>"ACEPTABLE"</formula>
    </cfRule>
  </conditionalFormatting>
  <conditionalFormatting sqref="T20 T24">
    <cfRule type="cellIs" dxfId="715" priority="1487" stopIfTrue="1" operator="equal">
      <formula>"N0 Aceptable con control especifico"</formula>
    </cfRule>
  </conditionalFormatting>
  <conditionalFormatting sqref="P20 P24">
    <cfRule type="cellIs" dxfId="714" priority="1486" stopIfTrue="1" operator="equal">
      <formula>"MUY ALTO"</formula>
    </cfRule>
  </conditionalFormatting>
  <conditionalFormatting sqref="P20 P24">
    <cfRule type="cellIs" dxfId="713" priority="1485" stopIfTrue="1" operator="equal">
      <formula>"MEDIO"</formula>
    </cfRule>
  </conditionalFormatting>
  <conditionalFormatting sqref="P20 P24">
    <cfRule type="cellIs" dxfId="712" priority="1484" stopIfTrue="1" operator="equal">
      <formula>"BAJO"</formula>
    </cfRule>
  </conditionalFormatting>
  <conditionalFormatting sqref="P20 P24">
    <cfRule type="cellIs" dxfId="711" priority="1483" stopIfTrue="1" operator="equal">
      <formula>"ALTO"</formula>
    </cfRule>
  </conditionalFormatting>
  <conditionalFormatting sqref="P20 P24">
    <cfRule type="cellIs" dxfId="710" priority="1479" stopIfTrue="1" operator="equal">
      <formula>"MUY ALTO"</formula>
    </cfRule>
    <cfRule type="cellIs" dxfId="709" priority="1480" stopIfTrue="1" operator="equal">
      <formula>"ALTO"</formula>
    </cfRule>
    <cfRule type="cellIs" dxfId="708" priority="1481" stopIfTrue="1" operator="equal">
      <formula>"MEDIO"</formula>
    </cfRule>
    <cfRule type="cellIs" dxfId="707" priority="1482" stopIfTrue="1" operator="equal">
      <formula>"BAJO"</formula>
    </cfRule>
  </conditionalFormatting>
  <conditionalFormatting sqref="S20 S24">
    <cfRule type="cellIs" dxfId="706" priority="1477" stopIfTrue="1" operator="equal">
      <formula>"II"</formula>
    </cfRule>
    <cfRule type="cellIs" dxfId="705" priority="1478" stopIfTrue="1" operator="equal">
      <formula>"I"</formula>
    </cfRule>
  </conditionalFormatting>
  <conditionalFormatting sqref="S20 S24">
    <cfRule type="cellIs" dxfId="704" priority="1476" stopIfTrue="1" operator="between">
      <formula>"III"</formula>
      <formula>"IV"</formula>
    </cfRule>
  </conditionalFormatting>
  <conditionalFormatting sqref="S20 S24">
    <cfRule type="cellIs" dxfId="703" priority="1472" stopIfTrue="1" operator="equal">
      <formula>"IV"</formula>
    </cfRule>
    <cfRule type="cellIs" dxfId="702" priority="1473" stopIfTrue="1" operator="equal">
      <formula>"III"</formula>
    </cfRule>
    <cfRule type="cellIs" dxfId="701" priority="1474" stopIfTrue="1" operator="equal">
      <formula>"II"</formula>
    </cfRule>
    <cfRule type="cellIs" dxfId="700" priority="1475" stopIfTrue="1" operator="equal">
      <formula>"I"</formula>
    </cfRule>
  </conditionalFormatting>
  <conditionalFormatting sqref="S20 S24">
    <cfRule type="cellIs" dxfId="699" priority="1468" stopIfTrue="1" operator="equal">
      <formula>"MEJORABLE"</formula>
    </cfRule>
    <cfRule type="cellIs" dxfId="698" priority="1469" stopIfTrue="1" operator="equal">
      <formula>"NO ACEPTABLE"</formula>
    </cfRule>
    <cfRule type="cellIs" dxfId="697" priority="1470" stopIfTrue="1" operator="equal">
      <formula>"NO ACEPTABLE O ACEPTABLE CON CONTROL ESPECIFICO"</formula>
    </cfRule>
    <cfRule type="cellIs" dxfId="696" priority="1471" stopIfTrue="1" operator="equal">
      <formula>"ACEPTABLE"</formula>
    </cfRule>
  </conditionalFormatting>
  <conditionalFormatting sqref="T24 T20">
    <cfRule type="colorScale" priority="1488">
      <colorScale>
        <cfvo type="min"/>
        <cfvo type="percentile" val="50"/>
        <cfvo type="max"/>
        <color rgb="FFF8696B"/>
        <color rgb="FFFFEB84"/>
        <color rgb="FF63BE7B"/>
      </colorScale>
    </cfRule>
    <cfRule type="cellIs" dxfId="695" priority="1489" stopIfTrue="1" operator="equal">
      <formula>"ACEPTABLE"</formula>
    </cfRule>
    <cfRule type="cellIs" dxfId="694" priority="1490" stopIfTrue="1" operator="equal">
      <formula>"NO ACEPTABLE"</formula>
    </cfRule>
  </conditionalFormatting>
  <conditionalFormatting sqref="S26:S27">
    <cfRule type="cellIs" dxfId="693" priority="1422" stopIfTrue="1" operator="equal">
      <formula>"MEJORABLE"</formula>
    </cfRule>
    <cfRule type="cellIs" dxfId="692" priority="1423" stopIfTrue="1" operator="equal">
      <formula>"NO ACEPTABLE"</formula>
    </cfRule>
    <cfRule type="cellIs" dxfId="691" priority="1424" stopIfTrue="1" operator="equal">
      <formula>"NO ACEPTABLE O ACEPTABLE CON CONTROL ESPECIFICO"</formula>
    </cfRule>
    <cfRule type="cellIs" dxfId="690" priority="1425" stopIfTrue="1" operator="equal">
      <formula>"ACEPTABLE"</formula>
    </cfRule>
  </conditionalFormatting>
  <conditionalFormatting sqref="T21">
    <cfRule type="cellIs" dxfId="689" priority="1464" stopIfTrue="1" operator="equal">
      <formula>"N0 Aceptable con control especifico"</formula>
    </cfRule>
  </conditionalFormatting>
  <conditionalFormatting sqref="P21">
    <cfRule type="cellIs" dxfId="688" priority="1463" stopIfTrue="1" operator="equal">
      <formula>"MUY ALTO"</formula>
    </cfRule>
  </conditionalFormatting>
  <conditionalFormatting sqref="P21">
    <cfRule type="cellIs" dxfId="687" priority="1462" stopIfTrue="1" operator="equal">
      <formula>"MEDIO"</formula>
    </cfRule>
  </conditionalFormatting>
  <conditionalFormatting sqref="P21">
    <cfRule type="cellIs" dxfId="686" priority="1461" stopIfTrue="1" operator="equal">
      <formula>"BAJO"</formula>
    </cfRule>
  </conditionalFormatting>
  <conditionalFormatting sqref="P21">
    <cfRule type="cellIs" dxfId="685" priority="1460" stopIfTrue="1" operator="equal">
      <formula>"ALTO"</formula>
    </cfRule>
  </conditionalFormatting>
  <conditionalFormatting sqref="P21">
    <cfRule type="cellIs" dxfId="684" priority="1456" stopIfTrue="1" operator="equal">
      <formula>"MUY ALTO"</formula>
    </cfRule>
    <cfRule type="cellIs" dxfId="683" priority="1457" stopIfTrue="1" operator="equal">
      <formula>"ALTO"</formula>
    </cfRule>
    <cfRule type="cellIs" dxfId="682" priority="1458" stopIfTrue="1" operator="equal">
      <formula>"MEDIO"</formula>
    </cfRule>
    <cfRule type="cellIs" dxfId="681" priority="1459" stopIfTrue="1" operator="equal">
      <formula>"BAJO"</formula>
    </cfRule>
  </conditionalFormatting>
  <conditionalFormatting sqref="S21">
    <cfRule type="cellIs" dxfId="680" priority="1454" stopIfTrue="1" operator="equal">
      <formula>"II"</formula>
    </cfRule>
    <cfRule type="cellIs" dxfId="679" priority="1455" stopIfTrue="1" operator="equal">
      <formula>"I"</formula>
    </cfRule>
  </conditionalFormatting>
  <conditionalFormatting sqref="S21">
    <cfRule type="cellIs" dxfId="678" priority="1453" stopIfTrue="1" operator="between">
      <formula>"III"</formula>
      <formula>"IV"</formula>
    </cfRule>
  </conditionalFormatting>
  <conditionalFormatting sqref="S21">
    <cfRule type="cellIs" dxfId="677" priority="1449" stopIfTrue="1" operator="equal">
      <formula>"IV"</formula>
    </cfRule>
    <cfRule type="cellIs" dxfId="676" priority="1450" stopIfTrue="1" operator="equal">
      <formula>"III"</formula>
    </cfRule>
    <cfRule type="cellIs" dxfId="675" priority="1451" stopIfTrue="1" operator="equal">
      <formula>"II"</formula>
    </cfRule>
    <cfRule type="cellIs" dxfId="674" priority="1452" stopIfTrue="1" operator="equal">
      <formula>"I"</formula>
    </cfRule>
  </conditionalFormatting>
  <conditionalFormatting sqref="S21">
    <cfRule type="cellIs" dxfId="673" priority="1445" stopIfTrue="1" operator="equal">
      <formula>"MEJORABLE"</formula>
    </cfRule>
    <cfRule type="cellIs" dxfId="672" priority="1446" stopIfTrue="1" operator="equal">
      <formula>"NO ACEPTABLE"</formula>
    </cfRule>
    <cfRule type="cellIs" dxfId="671" priority="1447" stopIfTrue="1" operator="equal">
      <formula>"NO ACEPTABLE O ACEPTABLE CON CONTROL ESPECIFICO"</formula>
    </cfRule>
    <cfRule type="cellIs" dxfId="670" priority="1448" stopIfTrue="1" operator="equal">
      <formula>"ACEPTABLE"</formula>
    </cfRule>
  </conditionalFormatting>
  <conditionalFormatting sqref="T21">
    <cfRule type="colorScale" priority="1465">
      <colorScale>
        <cfvo type="min"/>
        <cfvo type="percentile" val="50"/>
        <cfvo type="max"/>
        <color rgb="FFF8696B"/>
        <color rgb="FFFFEB84"/>
        <color rgb="FF63BE7B"/>
      </colorScale>
    </cfRule>
    <cfRule type="cellIs" dxfId="669" priority="1466" stopIfTrue="1" operator="equal">
      <formula>"ACEPTABLE"</formula>
    </cfRule>
    <cfRule type="cellIs" dxfId="668" priority="1467" stopIfTrue="1" operator="equal">
      <formula>"NO ACEPTABLE"</formula>
    </cfRule>
  </conditionalFormatting>
  <conditionalFormatting sqref="T26:T27">
    <cfRule type="cellIs" dxfId="667" priority="1441" stopIfTrue="1" operator="equal">
      <formula>"N0 Aceptable con control especifico"</formula>
    </cfRule>
  </conditionalFormatting>
  <conditionalFormatting sqref="P26:P27">
    <cfRule type="cellIs" dxfId="666" priority="1440" stopIfTrue="1" operator="equal">
      <formula>"MUY ALTO"</formula>
    </cfRule>
  </conditionalFormatting>
  <conditionalFormatting sqref="P26:P27">
    <cfRule type="cellIs" dxfId="665" priority="1439" stopIfTrue="1" operator="equal">
      <formula>"MEDIO"</formula>
    </cfRule>
  </conditionalFormatting>
  <conditionalFormatting sqref="P26:P27">
    <cfRule type="cellIs" dxfId="664" priority="1438" stopIfTrue="1" operator="equal">
      <formula>"BAJO"</formula>
    </cfRule>
  </conditionalFormatting>
  <conditionalFormatting sqref="P26:P27">
    <cfRule type="cellIs" dxfId="663" priority="1437" stopIfTrue="1" operator="equal">
      <formula>"ALTO"</formula>
    </cfRule>
  </conditionalFormatting>
  <conditionalFormatting sqref="P26:P27">
    <cfRule type="cellIs" dxfId="662" priority="1433" stopIfTrue="1" operator="equal">
      <formula>"MUY ALTO"</formula>
    </cfRule>
    <cfRule type="cellIs" dxfId="661" priority="1434" stopIfTrue="1" operator="equal">
      <formula>"ALTO"</formula>
    </cfRule>
    <cfRule type="cellIs" dxfId="660" priority="1435" stopIfTrue="1" operator="equal">
      <formula>"MEDIO"</formula>
    </cfRule>
    <cfRule type="cellIs" dxfId="659" priority="1436" stopIfTrue="1" operator="equal">
      <formula>"BAJO"</formula>
    </cfRule>
  </conditionalFormatting>
  <conditionalFormatting sqref="S26:S27">
    <cfRule type="cellIs" dxfId="658" priority="1431" stopIfTrue="1" operator="equal">
      <formula>"II"</formula>
    </cfRule>
    <cfRule type="cellIs" dxfId="657" priority="1432" stopIfTrue="1" operator="equal">
      <formula>"I"</formula>
    </cfRule>
  </conditionalFormatting>
  <conditionalFormatting sqref="S26:S27">
    <cfRule type="cellIs" dxfId="656" priority="1430" stopIfTrue="1" operator="between">
      <formula>"III"</formula>
      <formula>"IV"</formula>
    </cfRule>
  </conditionalFormatting>
  <conditionalFormatting sqref="S26:S27">
    <cfRule type="cellIs" dxfId="655" priority="1426" stopIfTrue="1" operator="equal">
      <formula>"IV"</formula>
    </cfRule>
    <cfRule type="cellIs" dxfId="654" priority="1427" stopIfTrue="1" operator="equal">
      <formula>"III"</formula>
    </cfRule>
    <cfRule type="cellIs" dxfId="653" priority="1428" stopIfTrue="1" operator="equal">
      <formula>"II"</formula>
    </cfRule>
    <cfRule type="cellIs" dxfId="652" priority="1429" stopIfTrue="1" operator="equal">
      <formula>"I"</formula>
    </cfRule>
  </conditionalFormatting>
  <conditionalFormatting sqref="T26:T27">
    <cfRule type="colorScale" priority="1442">
      <colorScale>
        <cfvo type="min"/>
        <cfvo type="percentile" val="50"/>
        <cfvo type="max"/>
        <color rgb="FFF8696B"/>
        <color rgb="FFFFEB84"/>
        <color rgb="FF63BE7B"/>
      </colorScale>
    </cfRule>
    <cfRule type="cellIs" dxfId="651" priority="1443" stopIfTrue="1" operator="equal">
      <formula>"ACEPTABLE"</formula>
    </cfRule>
    <cfRule type="cellIs" dxfId="650" priority="1444" stopIfTrue="1" operator="equal">
      <formula>"NO ACEPTABLE"</formula>
    </cfRule>
  </conditionalFormatting>
  <conditionalFormatting sqref="T28">
    <cfRule type="cellIs" dxfId="649" priority="1418" stopIfTrue="1" operator="equal">
      <formula>"N0 Aceptable con control especifico"</formula>
    </cfRule>
  </conditionalFormatting>
  <conditionalFormatting sqref="P28">
    <cfRule type="cellIs" dxfId="648" priority="1417" stopIfTrue="1" operator="equal">
      <formula>"MUY ALTO"</formula>
    </cfRule>
  </conditionalFormatting>
  <conditionalFormatting sqref="P28">
    <cfRule type="cellIs" dxfId="647" priority="1416" stopIfTrue="1" operator="equal">
      <formula>"MEDIO"</formula>
    </cfRule>
  </conditionalFormatting>
  <conditionalFormatting sqref="P28">
    <cfRule type="cellIs" dxfId="646" priority="1415" stopIfTrue="1" operator="equal">
      <formula>"BAJO"</formula>
    </cfRule>
  </conditionalFormatting>
  <conditionalFormatting sqref="P28">
    <cfRule type="cellIs" dxfId="645" priority="1414" stopIfTrue="1" operator="equal">
      <formula>"ALTO"</formula>
    </cfRule>
  </conditionalFormatting>
  <conditionalFormatting sqref="P28">
    <cfRule type="cellIs" dxfId="644" priority="1410" stopIfTrue="1" operator="equal">
      <formula>"MUY ALTO"</formula>
    </cfRule>
    <cfRule type="cellIs" dxfId="643" priority="1411" stopIfTrue="1" operator="equal">
      <formula>"ALTO"</formula>
    </cfRule>
    <cfRule type="cellIs" dxfId="642" priority="1412" stopIfTrue="1" operator="equal">
      <formula>"MEDIO"</formula>
    </cfRule>
    <cfRule type="cellIs" dxfId="641" priority="1413" stopIfTrue="1" operator="equal">
      <formula>"BAJO"</formula>
    </cfRule>
  </conditionalFormatting>
  <conditionalFormatting sqref="S28:S29">
    <cfRule type="cellIs" dxfId="640" priority="1408" stopIfTrue="1" operator="equal">
      <formula>"II"</formula>
    </cfRule>
    <cfRule type="cellIs" dxfId="639" priority="1409" stopIfTrue="1" operator="equal">
      <formula>"I"</formula>
    </cfRule>
  </conditionalFormatting>
  <conditionalFormatting sqref="S28:S29">
    <cfRule type="cellIs" dxfId="638" priority="1407" stopIfTrue="1" operator="between">
      <formula>"III"</formula>
      <formula>"IV"</formula>
    </cfRule>
  </conditionalFormatting>
  <conditionalFormatting sqref="S28:S29">
    <cfRule type="cellIs" dxfId="637" priority="1403" stopIfTrue="1" operator="equal">
      <formula>"IV"</formula>
    </cfRule>
    <cfRule type="cellIs" dxfId="636" priority="1404" stopIfTrue="1" operator="equal">
      <formula>"III"</formula>
    </cfRule>
    <cfRule type="cellIs" dxfId="635" priority="1405" stopIfTrue="1" operator="equal">
      <formula>"II"</formula>
    </cfRule>
    <cfRule type="cellIs" dxfId="634" priority="1406" stopIfTrue="1" operator="equal">
      <formula>"I"</formula>
    </cfRule>
  </conditionalFormatting>
  <conditionalFormatting sqref="S28:S29">
    <cfRule type="cellIs" dxfId="633" priority="1399" stopIfTrue="1" operator="equal">
      <formula>"MEJORABLE"</formula>
    </cfRule>
    <cfRule type="cellIs" dxfId="632" priority="1400" stopIfTrue="1" operator="equal">
      <formula>"NO ACEPTABLE"</formula>
    </cfRule>
    <cfRule type="cellIs" dxfId="631" priority="1401" stopIfTrue="1" operator="equal">
      <formula>"NO ACEPTABLE O ACEPTABLE CON CONTROL ESPECIFICO"</formula>
    </cfRule>
    <cfRule type="cellIs" dxfId="630" priority="1402" stopIfTrue="1" operator="equal">
      <formula>"ACEPTABLE"</formula>
    </cfRule>
  </conditionalFormatting>
  <conditionalFormatting sqref="T28">
    <cfRule type="colorScale" priority="1419">
      <colorScale>
        <cfvo type="min"/>
        <cfvo type="percentile" val="50"/>
        <cfvo type="max"/>
        <color rgb="FFF8696B"/>
        <color rgb="FFFFEB84"/>
        <color rgb="FF63BE7B"/>
      </colorScale>
    </cfRule>
    <cfRule type="cellIs" dxfId="629" priority="1420" stopIfTrue="1" operator="equal">
      <formula>"ACEPTABLE"</formula>
    </cfRule>
    <cfRule type="cellIs" dxfId="628" priority="1421" stopIfTrue="1" operator="equal">
      <formula>"NO ACEPTABLE"</formula>
    </cfRule>
  </conditionalFormatting>
  <conditionalFormatting sqref="T31">
    <cfRule type="cellIs" dxfId="627" priority="1395" stopIfTrue="1" operator="equal">
      <formula>"N0 Aceptable con control especifico"</formula>
    </cfRule>
  </conditionalFormatting>
  <conditionalFormatting sqref="P31">
    <cfRule type="cellIs" dxfId="626" priority="1394" stopIfTrue="1" operator="equal">
      <formula>"MUY ALTO"</formula>
    </cfRule>
  </conditionalFormatting>
  <conditionalFormatting sqref="P31">
    <cfRule type="cellIs" dxfId="625" priority="1393" stopIfTrue="1" operator="equal">
      <formula>"MEDIO"</formula>
    </cfRule>
  </conditionalFormatting>
  <conditionalFormatting sqref="P31">
    <cfRule type="cellIs" dxfId="624" priority="1392" stopIfTrue="1" operator="equal">
      <formula>"BAJO"</formula>
    </cfRule>
  </conditionalFormatting>
  <conditionalFormatting sqref="P31">
    <cfRule type="cellIs" dxfId="623" priority="1391" stopIfTrue="1" operator="equal">
      <formula>"ALTO"</formula>
    </cfRule>
  </conditionalFormatting>
  <conditionalFormatting sqref="P31">
    <cfRule type="cellIs" dxfId="622" priority="1387" stopIfTrue="1" operator="equal">
      <formula>"MUY ALTO"</formula>
    </cfRule>
    <cfRule type="cellIs" dxfId="621" priority="1388" stopIfTrue="1" operator="equal">
      <formula>"ALTO"</formula>
    </cfRule>
    <cfRule type="cellIs" dxfId="620" priority="1389" stopIfTrue="1" operator="equal">
      <formula>"MEDIO"</formula>
    </cfRule>
    <cfRule type="cellIs" dxfId="619" priority="1390" stopIfTrue="1" operator="equal">
      <formula>"BAJO"</formula>
    </cfRule>
  </conditionalFormatting>
  <conditionalFormatting sqref="S31">
    <cfRule type="cellIs" dxfId="618" priority="1385" stopIfTrue="1" operator="equal">
      <formula>"II"</formula>
    </cfRule>
    <cfRule type="cellIs" dxfId="617" priority="1386" stopIfTrue="1" operator="equal">
      <formula>"I"</formula>
    </cfRule>
  </conditionalFormatting>
  <conditionalFormatting sqref="S31">
    <cfRule type="cellIs" dxfId="616" priority="1384" stopIfTrue="1" operator="between">
      <formula>"III"</formula>
      <formula>"IV"</formula>
    </cfRule>
  </conditionalFormatting>
  <conditionalFormatting sqref="S31">
    <cfRule type="cellIs" dxfId="615" priority="1380" stopIfTrue="1" operator="equal">
      <formula>"IV"</formula>
    </cfRule>
    <cfRule type="cellIs" dxfId="614" priority="1381" stopIfTrue="1" operator="equal">
      <formula>"III"</formula>
    </cfRule>
    <cfRule type="cellIs" dxfId="613" priority="1382" stopIfTrue="1" operator="equal">
      <formula>"II"</formula>
    </cfRule>
    <cfRule type="cellIs" dxfId="612" priority="1383" stopIfTrue="1" operator="equal">
      <formula>"I"</formula>
    </cfRule>
  </conditionalFormatting>
  <conditionalFormatting sqref="S31">
    <cfRule type="cellIs" dxfId="611" priority="1376" stopIfTrue="1" operator="equal">
      <formula>"MEJORABLE"</formula>
    </cfRule>
    <cfRule type="cellIs" dxfId="610" priority="1377" stopIfTrue="1" operator="equal">
      <formula>"NO ACEPTABLE"</formula>
    </cfRule>
    <cfRule type="cellIs" dxfId="609" priority="1378" stopIfTrue="1" operator="equal">
      <formula>"NO ACEPTABLE O ACEPTABLE CON CONTROL ESPECIFICO"</formula>
    </cfRule>
    <cfRule type="cellIs" dxfId="608" priority="1379" stopIfTrue="1" operator="equal">
      <formula>"ACEPTABLE"</formula>
    </cfRule>
  </conditionalFormatting>
  <conditionalFormatting sqref="T31">
    <cfRule type="colorScale" priority="1396">
      <colorScale>
        <cfvo type="min"/>
        <cfvo type="percentile" val="50"/>
        <cfvo type="max"/>
        <color rgb="FFF8696B"/>
        <color rgb="FFFFEB84"/>
        <color rgb="FF63BE7B"/>
      </colorScale>
    </cfRule>
    <cfRule type="cellIs" dxfId="607" priority="1397" stopIfTrue="1" operator="equal">
      <formula>"ACEPTABLE"</formula>
    </cfRule>
    <cfRule type="cellIs" dxfId="606" priority="1398" stopIfTrue="1" operator="equal">
      <formula>"NO ACEPTABLE"</formula>
    </cfRule>
  </conditionalFormatting>
  <conditionalFormatting sqref="T32 T39">
    <cfRule type="cellIs" dxfId="605" priority="1372" stopIfTrue="1" operator="equal">
      <formula>"N0 Aceptable con control especifico"</formula>
    </cfRule>
  </conditionalFormatting>
  <conditionalFormatting sqref="P32 P39">
    <cfRule type="cellIs" dxfId="604" priority="1371" stopIfTrue="1" operator="equal">
      <formula>"MUY ALTO"</formula>
    </cfRule>
  </conditionalFormatting>
  <conditionalFormatting sqref="P32 P39">
    <cfRule type="cellIs" dxfId="603" priority="1370" stopIfTrue="1" operator="equal">
      <formula>"MEDIO"</formula>
    </cfRule>
  </conditionalFormatting>
  <conditionalFormatting sqref="P32 P39">
    <cfRule type="cellIs" dxfId="602" priority="1369" stopIfTrue="1" operator="equal">
      <formula>"BAJO"</formula>
    </cfRule>
  </conditionalFormatting>
  <conditionalFormatting sqref="P32 P39">
    <cfRule type="cellIs" dxfId="601" priority="1368" stopIfTrue="1" operator="equal">
      <formula>"ALTO"</formula>
    </cfRule>
  </conditionalFormatting>
  <conditionalFormatting sqref="P32 P39">
    <cfRule type="cellIs" dxfId="600" priority="1364" stopIfTrue="1" operator="equal">
      <formula>"MUY ALTO"</formula>
    </cfRule>
    <cfRule type="cellIs" dxfId="599" priority="1365" stopIfTrue="1" operator="equal">
      <formula>"ALTO"</formula>
    </cfRule>
    <cfRule type="cellIs" dxfId="598" priority="1366" stopIfTrue="1" operator="equal">
      <formula>"MEDIO"</formula>
    </cfRule>
    <cfRule type="cellIs" dxfId="597" priority="1367" stopIfTrue="1" operator="equal">
      <formula>"BAJO"</formula>
    </cfRule>
  </conditionalFormatting>
  <conditionalFormatting sqref="S32 S39">
    <cfRule type="cellIs" dxfId="596" priority="1362" stopIfTrue="1" operator="equal">
      <formula>"II"</formula>
    </cfRule>
    <cfRule type="cellIs" dxfId="595" priority="1363" stopIfTrue="1" operator="equal">
      <formula>"I"</formula>
    </cfRule>
  </conditionalFormatting>
  <conditionalFormatting sqref="S32 S39">
    <cfRule type="cellIs" dxfId="594" priority="1361" stopIfTrue="1" operator="between">
      <formula>"III"</formula>
      <formula>"IV"</formula>
    </cfRule>
  </conditionalFormatting>
  <conditionalFormatting sqref="S32 S39">
    <cfRule type="cellIs" dxfId="593" priority="1357" stopIfTrue="1" operator="equal">
      <formula>"IV"</formula>
    </cfRule>
    <cfRule type="cellIs" dxfId="592" priority="1358" stopIfTrue="1" operator="equal">
      <formula>"III"</formula>
    </cfRule>
    <cfRule type="cellIs" dxfId="591" priority="1359" stopIfTrue="1" operator="equal">
      <formula>"II"</formula>
    </cfRule>
    <cfRule type="cellIs" dxfId="590" priority="1360" stopIfTrue="1" operator="equal">
      <formula>"I"</formula>
    </cfRule>
  </conditionalFormatting>
  <conditionalFormatting sqref="S32 S39">
    <cfRule type="cellIs" dxfId="589" priority="1353" stopIfTrue="1" operator="equal">
      <formula>"MEJORABLE"</formula>
    </cfRule>
    <cfRule type="cellIs" dxfId="588" priority="1354" stopIfTrue="1" operator="equal">
      <formula>"NO ACEPTABLE"</formula>
    </cfRule>
    <cfRule type="cellIs" dxfId="587" priority="1355" stopIfTrue="1" operator="equal">
      <formula>"NO ACEPTABLE O ACEPTABLE CON CONTROL ESPECIFICO"</formula>
    </cfRule>
    <cfRule type="cellIs" dxfId="586" priority="1356" stopIfTrue="1" operator="equal">
      <formula>"ACEPTABLE"</formula>
    </cfRule>
  </conditionalFormatting>
  <conditionalFormatting sqref="T39 T32">
    <cfRule type="colorScale" priority="1373">
      <colorScale>
        <cfvo type="min"/>
        <cfvo type="percentile" val="50"/>
        <cfvo type="max"/>
        <color rgb="FFF8696B"/>
        <color rgb="FFFFEB84"/>
        <color rgb="FF63BE7B"/>
      </colorScale>
    </cfRule>
    <cfRule type="cellIs" dxfId="585" priority="1374" stopIfTrue="1" operator="equal">
      <formula>"ACEPTABLE"</formula>
    </cfRule>
    <cfRule type="cellIs" dxfId="584" priority="1375" stopIfTrue="1" operator="equal">
      <formula>"NO ACEPTABLE"</formula>
    </cfRule>
  </conditionalFormatting>
  <conditionalFormatting sqref="T40">
    <cfRule type="cellIs" dxfId="583" priority="1349" stopIfTrue="1" operator="equal">
      <formula>"N0 Aceptable con control especifico"</formula>
    </cfRule>
  </conditionalFormatting>
  <conditionalFormatting sqref="P40">
    <cfRule type="cellIs" dxfId="582" priority="1348" stopIfTrue="1" operator="equal">
      <formula>"MUY ALTO"</formula>
    </cfRule>
  </conditionalFormatting>
  <conditionalFormatting sqref="P40">
    <cfRule type="cellIs" dxfId="581" priority="1347" stopIfTrue="1" operator="equal">
      <formula>"MEDIO"</formula>
    </cfRule>
  </conditionalFormatting>
  <conditionalFormatting sqref="P40">
    <cfRule type="cellIs" dxfId="580" priority="1346" stopIfTrue="1" operator="equal">
      <formula>"BAJO"</formula>
    </cfRule>
  </conditionalFormatting>
  <conditionalFormatting sqref="P40">
    <cfRule type="cellIs" dxfId="579" priority="1345" stopIfTrue="1" operator="equal">
      <formula>"ALTO"</formula>
    </cfRule>
  </conditionalFormatting>
  <conditionalFormatting sqref="P40">
    <cfRule type="cellIs" dxfId="578" priority="1341" stopIfTrue="1" operator="equal">
      <formula>"MUY ALTO"</formula>
    </cfRule>
    <cfRule type="cellIs" dxfId="577" priority="1342" stopIfTrue="1" operator="equal">
      <formula>"ALTO"</formula>
    </cfRule>
    <cfRule type="cellIs" dxfId="576" priority="1343" stopIfTrue="1" operator="equal">
      <formula>"MEDIO"</formula>
    </cfRule>
    <cfRule type="cellIs" dxfId="575" priority="1344" stopIfTrue="1" operator="equal">
      <formula>"BAJO"</formula>
    </cfRule>
  </conditionalFormatting>
  <conditionalFormatting sqref="S40">
    <cfRule type="cellIs" dxfId="574" priority="1339" stopIfTrue="1" operator="equal">
      <formula>"II"</formula>
    </cfRule>
    <cfRule type="cellIs" dxfId="573" priority="1340" stopIfTrue="1" operator="equal">
      <formula>"I"</formula>
    </cfRule>
  </conditionalFormatting>
  <conditionalFormatting sqref="S40">
    <cfRule type="cellIs" dxfId="572" priority="1338" stopIfTrue="1" operator="between">
      <formula>"III"</formula>
      <formula>"IV"</formula>
    </cfRule>
  </conditionalFormatting>
  <conditionalFormatting sqref="S40">
    <cfRule type="cellIs" dxfId="571" priority="1334" stopIfTrue="1" operator="equal">
      <formula>"IV"</formula>
    </cfRule>
    <cfRule type="cellIs" dxfId="570" priority="1335" stopIfTrue="1" operator="equal">
      <formula>"III"</formula>
    </cfRule>
    <cfRule type="cellIs" dxfId="569" priority="1336" stopIfTrue="1" operator="equal">
      <formula>"II"</formula>
    </cfRule>
    <cfRule type="cellIs" dxfId="568" priority="1337" stopIfTrue="1" operator="equal">
      <formula>"I"</formula>
    </cfRule>
  </conditionalFormatting>
  <conditionalFormatting sqref="S40">
    <cfRule type="cellIs" dxfId="567" priority="1330" stopIfTrue="1" operator="equal">
      <formula>"MEJORABLE"</formula>
    </cfRule>
    <cfRule type="cellIs" dxfId="566" priority="1331" stopIfTrue="1" operator="equal">
      <formula>"NO ACEPTABLE"</formula>
    </cfRule>
    <cfRule type="cellIs" dxfId="565" priority="1332" stopIfTrue="1" operator="equal">
      <formula>"NO ACEPTABLE O ACEPTABLE CON CONTROL ESPECIFICO"</formula>
    </cfRule>
    <cfRule type="cellIs" dxfId="564" priority="1333" stopIfTrue="1" operator="equal">
      <formula>"ACEPTABLE"</formula>
    </cfRule>
  </conditionalFormatting>
  <conditionalFormatting sqref="T40">
    <cfRule type="colorScale" priority="1350">
      <colorScale>
        <cfvo type="min"/>
        <cfvo type="percentile" val="50"/>
        <cfvo type="max"/>
        <color rgb="FFF8696B"/>
        <color rgb="FFFFEB84"/>
        <color rgb="FF63BE7B"/>
      </colorScale>
    </cfRule>
    <cfRule type="cellIs" dxfId="563" priority="1351" stopIfTrue="1" operator="equal">
      <formula>"ACEPTABLE"</formula>
    </cfRule>
    <cfRule type="cellIs" dxfId="562" priority="1352" stopIfTrue="1" operator="equal">
      <formula>"NO ACEPTABLE"</formula>
    </cfRule>
  </conditionalFormatting>
  <conditionalFormatting sqref="T37">
    <cfRule type="cellIs" dxfId="561" priority="1303" stopIfTrue="1" operator="equal">
      <formula>"N0 Aceptable con control especifico"</formula>
    </cfRule>
  </conditionalFormatting>
  <conditionalFormatting sqref="P37">
    <cfRule type="cellIs" dxfId="560" priority="1302" stopIfTrue="1" operator="equal">
      <formula>"MUY ALTO"</formula>
    </cfRule>
  </conditionalFormatting>
  <conditionalFormatting sqref="P37">
    <cfRule type="cellIs" dxfId="559" priority="1301" stopIfTrue="1" operator="equal">
      <formula>"MEDIO"</formula>
    </cfRule>
  </conditionalFormatting>
  <conditionalFormatting sqref="P37">
    <cfRule type="cellIs" dxfId="558" priority="1300" stopIfTrue="1" operator="equal">
      <formula>"BAJO"</formula>
    </cfRule>
  </conditionalFormatting>
  <conditionalFormatting sqref="P37">
    <cfRule type="cellIs" dxfId="557" priority="1299" stopIfTrue="1" operator="equal">
      <formula>"ALTO"</formula>
    </cfRule>
  </conditionalFormatting>
  <conditionalFormatting sqref="P37">
    <cfRule type="cellIs" dxfId="556" priority="1295" stopIfTrue="1" operator="equal">
      <formula>"MUY ALTO"</formula>
    </cfRule>
    <cfRule type="cellIs" dxfId="555" priority="1296" stopIfTrue="1" operator="equal">
      <formula>"ALTO"</formula>
    </cfRule>
    <cfRule type="cellIs" dxfId="554" priority="1297" stopIfTrue="1" operator="equal">
      <formula>"MEDIO"</formula>
    </cfRule>
    <cfRule type="cellIs" dxfId="553" priority="1298" stopIfTrue="1" operator="equal">
      <formula>"BAJO"</formula>
    </cfRule>
  </conditionalFormatting>
  <conditionalFormatting sqref="S37">
    <cfRule type="cellIs" dxfId="552" priority="1293" stopIfTrue="1" operator="equal">
      <formula>"II"</formula>
    </cfRule>
    <cfRule type="cellIs" dxfId="551" priority="1294" stopIfTrue="1" operator="equal">
      <formula>"I"</formula>
    </cfRule>
  </conditionalFormatting>
  <conditionalFormatting sqref="S37">
    <cfRule type="cellIs" dxfId="550" priority="1292" stopIfTrue="1" operator="between">
      <formula>"III"</formula>
      <formula>"IV"</formula>
    </cfRule>
  </conditionalFormatting>
  <conditionalFormatting sqref="S37">
    <cfRule type="cellIs" dxfId="549" priority="1288" stopIfTrue="1" operator="equal">
      <formula>"IV"</formula>
    </cfRule>
    <cfRule type="cellIs" dxfId="548" priority="1289" stopIfTrue="1" operator="equal">
      <formula>"III"</formula>
    </cfRule>
    <cfRule type="cellIs" dxfId="547" priority="1290" stopIfTrue="1" operator="equal">
      <formula>"II"</formula>
    </cfRule>
    <cfRule type="cellIs" dxfId="546" priority="1291" stopIfTrue="1" operator="equal">
      <formula>"I"</formula>
    </cfRule>
  </conditionalFormatting>
  <conditionalFormatting sqref="S37">
    <cfRule type="cellIs" dxfId="545" priority="1284" stopIfTrue="1" operator="equal">
      <formula>"MEJORABLE"</formula>
    </cfRule>
    <cfRule type="cellIs" dxfId="544" priority="1285" stopIfTrue="1" operator="equal">
      <formula>"NO ACEPTABLE"</formula>
    </cfRule>
    <cfRule type="cellIs" dxfId="543" priority="1286" stopIfTrue="1" operator="equal">
      <formula>"NO ACEPTABLE O ACEPTABLE CON CONTROL ESPECIFICO"</formula>
    </cfRule>
    <cfRule type="cellIs" dxfId="542" priority="1287" stopIfTrue="1" operator="equal">
      <formula>"ACEPTABLE"</formula>
    </cfRule>
  </conditionalFormatting>
  <conditionalFormatting sqref="T37">
    <cfRule type="colorScale" priority="1304">
      <colorScale>
        <cfvo type="min"/>
        <cfvo type="percentile" val="50"/>
        <cfvo type="max"/>
        <color rgb="FFF8696B"/>
        <color rgb="FFFFEB84"/>
        <color rgb="FF63BE7B"/>
      </colorScale>
    </cfRule>
    <cfRule type="cellIs" dxfId="541" priority="1305" stopIfTrue="1" operator="equal">
      <formula>"ACEPTABLE"</formula>
    </cfRule>
    <cfRule type="cellIs" dxfId="540" priority="1306" stopIfTrue="1" operator="equal">
      <formula>"NO ACEPTABLE"</formula>
    </cfRule>
  </conditionalFormatting>
  <conditionalFormatting sqref="T38">
    <cfRule type="cellIs" dxfId="539" priority="1280" stopIfTrue="1" operator="equal">
      <formula>"N0 Aceptable con control especifico"</formula>
    </cfRule>
  </conditionalFormatting>
  <conditionalFormatting sqref="P38">
    <cfRule type="cellIs" dxfId="538" priority="1279" stopIfTrue="1" operator="equal">
      <formula>"MUY ALTO"</formula>
    </cfRule>
  </conditionalFormatting>
  <conditionalFormatting sqref="P38">
    <cfRule type="cellIs" dxfId="537" priority="1278" stopIfTrue="1" operator="equal">
      <formula>"MEDIO"</formula>
    </cfRule>
  </conditionalFormatting>
  <conditionalFormatting sqref="P38">
    <cfRule type="cellIs" dxfId="536" priority="1277" stopIfTrue="1" operator="equal">
      <formula>"BAJO"</formula>
    </cfRule>
  </conditionalFormatting>
  <conditionalFormatting sqref="P38">
    <cfRule type="cellIs" dxfId="535" priority="1276" stopIfTrue="1" operator="equal">
      <formula>"ALTO"</formula>
    </cfRule>
  </conditionalFormatting>
  <conditionalFormatting sqref="P38">
    <cfRule type="cellIs" dxfId="534" priority="1272" stopIfTrue="1" operator="equal">
      <formula>"MUY ALTO"</formula>
    </cfRule>
    <cfRule type="cellIs" dxfId="533" priority="1273" stopIfTrue="1" operator="equal">
      <formula>"ALTO"</formula>
    </cfRule>
    <cfRule type="cellIs" dxfId="532" priority="1274" stopIfTrue="1" operator="equal">
      <formula>"MEDIO"</formula>
    </cfRule>
    <cfRule type="cellIs" dxfId="531" priority="1275" stopIfTrue="1" operator="equal">
      <formula>"BAJO"</formula>
    </cfRule>
  </conditionalFormatting>
  <conditionalFormatting sqref="S38">
    <cfRule type="cellIs" dxfId="530" priority="1270" stopIfTrue="1" operator="equal">
      <formula>"II"</formula>
    </cfRule>
    <cfRule type="cellIs" dxfId="529" priority="1271" stopIfTrue="1" operator="equal">
      <formula>"I"</formula>
    </cfRule>
  </conditionalFormatting>
  <conditionalFormatting sqref="S38">
    <cfRule type="cellIs" dxfId="528" priority="1269" stopIfTrue="1" operator="between">
      <formula>"III"</formula>
      <formula>"IV"</formula>
    </cfRule>
  </conditionalFormatting>
  <conditionalFormatting sqref="S38">
    <cfRule type="cellIs" dxfId="527" priority="1265" stopIfTrue="1" operator="equal">
      <formula>"IV"</formula>
    </cfRule>
    <cfRule type="cellIs" dxfId="526" priority="1266" stopIfTrue="1" operator="equal">
      <formula>"III"</formula>
    </cfRule>
    <cfRule type="cellIs" dxfId="525" priority="1267" stopIfTrue="1" operator="equal">
      <formula>"II"</formula>
    </cfRule>
    <cfRule type="cellIs" dxfId="524" priority="1268" stopIfTrue="1" operator="equal">
      <formula>"I"</formula>
    </cfRule>
  </conditionalFormatting>
  <conditionalFormatting sqref="S38">
    <cfRule type="cellIs" dxfId="523" priority="1261" stopIfTrue="1" operator="equal">
      <formula>"MEJORABLE"</formula>
    </cfRule>
    <cfRule type="cellIs" dxfId="522" priority="1262" stopIfTrue="1" operator="equal">
      <formula>"NO ACEPTABLE"</formula>
    </cfRule>
    <cfRule type="cellIs" dxfId="521" priority="1263" stopIfTrue="1" operator="equal">
      <formula>"NO ACEPTABLE O ACEPTABLE CON CONTROL ESPECIFICO"</formula>
    </cfRule>
    <cfRule type="cellIs" dxfId="520" priority="1264" stopIfTrue="1" operator="equal">
      <formula>"ACEPTABLE"</formula>
    </cfRule>
  </conditionalFormatting>
  <conditionalFormatting sqref="T38">
    <cfRule type="colorScale" priority="1281">
      <colorScale>
        <cfvo type="min"/>
        <cfvo type="percentile" val="50"/>
        <cfvo type="max"/>
        <color rgb="FFF8696B"/>
        <color rgb="FFFFEB84"/>
        <color rgb="FF63BE7B"/>
      </colorScale>
    </cfRule>
    <cfRule type="cellIs" dxfId="519" priority="1282" stopIfTrue="1" operator="equal">
      <formula>"ACEPTABLE"</formula>
    </cfRule>
    <cfRule type="cellIs" dxfId="518" priority="1283" stopIfTrue="1" operator="equal">
      <formula>"NO ACEPTABLE"</formula>
    </cfRule>
  </conditionalFormatting>
  <conditionalFormatting sqref="T42">
    <cfRule type="cellIs" dxfId="517" priority="1257" stopIfTrue="1" operator="equal">
      <formula>"N0 Aceptable con control especifico"</formula>
    </cfRule>
  </conditionalFormatting>
  <conditionalFormatting sqref="P42">
    <cfRule type="cellIs" dxfId="516" priority="1256" stopIfTrue="1" operator="equal">
      <formula>"MUY ALTO"</formula>
    </cfRule>
  </conditionalFormatting>
  <conditionalFormatting sqref="P42">
    <cfRule type="cellIs" dxfId="515" priority="1255" stopIfTrue="1" operator="equal">
      <formula>"MEDIO"</formula>
    </cfRule>
  </conditionalFormatting>
  <conditionalFormatting sqref="P42">
    <cfRule type="cellIs" dxfId="514" priority="1254" stopIfTrue="1" operator="equal">
      <formula>"BAJO"</formula>
    </cfRule>
  </conditionalFormatting>
  <conditionalFormatting sqref="P42">
    <cfRule type="cellIs" dxfId="513" priority="1253" stopIfTrue="1" operator="equal">
      <formula>"ALTO"</formula>
    </cfRule>
  </conditionalFormatting>
  <conditionalFormatting sqref="P42">
    <cfRule type="cellIs" dxfId="512" priority="1249" stopIfTrue="1" operator="equal">
      <formula>"MUY ALTO"</formula>
    </cfRule>
    <cfRule type="cellIs" dxfId="511" priority="1250" stopIfTrue="1" operator="equal">
      <formula>"ALTO"</formula>
    </cfRule>
    <cfRule type="cellIs" dxfId="510" priority="1251" stopIfTrue="1" operator="equal">
      <formula>"MEDIO"</formula>
    </cfRule>
    <cfRule type="cellIs" dxfId="509" priority="1252" stopIfTrue="1" operator="equal">
      <formula>"BAJO"</formula>
    </cfRule>
  </conditionalFormatting>
  <conditionalFormatting sqref="S42:S44">
    <cfRule type="cellIs" dxfId="508" priority="1247" stopIfTrue="1" operator="equal">
      <formula>"II"</formula>
    </cfRule>
    <cfRule type="cellIs" dxfId="507" priority="1248" stopIfTrue="1" operator="equal">
      <formula>"I"</formula>
    </cfRule>
  </conditionalFormatting>
  <conditionalFormatting sqref="S42:S44">
    <cfRule type="cellIs" dxfId="506" priority="1246" stopIfTrue="1" operator="between">
      <formula>"III"</formula>
      <formula>"IV"</formula>
    </cfRule>
  </conditionalFormatting>
  <conditionalFormatting sqref="S42:S44">
    <cfRule type="cellIs" dxfId="505" priority="1242" stopIfTrue="1" operator="equal">
      <formula>"IV"</formula>
    </cfRule>
    <cfRule type="cellIs" dxfId="504" priority="1243" stopIfTrue="1" operator="equal">
      <formula>"III"</formula>
    </cfRule>
    <cfRule type="cellIs" dxfId="503" priority="1244" stopIfTrue="1" operator="equal">
      <formula>"II"</formula>
    </cfRule>
    <cfRule type="cellIs" dxfId="502" priority="1245" stopIfTrue="1" operator="equal">
      <formula>"I"</formula>
    </cfRule>
  </conditionalFormatting>
  <conditionalFormatting sqref="S42:S44">
    <cfRule type="cellIs" dxfId="501" priority="1238" stopIfTrue="1" operator="equal">
      <formula>"MEJORABLE"</formula>
    </cfRule>
    <cfRule type="cellIs" dxfId="500" priority="1239" stopIfTrue="1" operator="equal">
      <formula>"NO ACEPTABLE"</formula>
    </cfRule>
    <cfRule type="cellIs" dxfId="499" priority="1240" stopIfTrue="1" operator="equal">
      <formula>"NO ACEPTABLE O ACEPTABLE CON CONTROL ESPECIFICO"</formula>
    </cfRule>
    <cfRule type="cellIs" dxfId="498" priority="1241" stopIfTrue="1" operator="equal">
      <formula>"ACEPTABLE"</formula>
    </cfRule>
  </conditionalFormatting>
  <conditionalFormatting sqref="T42">
    <cfRule type="colorScale" priority="1258">
      <colorScale>
        <cfvo type="min"/>
        <cfvo type="percentile" val="50"/>
        <cfvo type="max"/>
        <color rgb="FFF8696B"/>
        <color rgb="FFFFEB84"/>
        <color rgb="FF63BE7B"/>
      </colorScale>
    </cfRule>
    <cfRule type="cellIs" dxfId="497" priority="1259" stopIfTrue="1" operator="equal">
      <formula>"ACEPTABLE"</formula>
    </cfRule>
    <cfRule type="cellIs" dxfId="496" priority="1260" stopIfTrue="1" operator="equal">
      <formula>"NO ACEPTABLE"</formula>
    </cfRule>
  </conditionalFormatting>
  <conditionalFormatting sqref="T44">
    <cfRule type="cellIs" dxfId="495" priority="1234" stopIfTrue="1" operator="equal">
      <formula>"N0 Aceptable con control especifico"</formula>
    </cfRule>
  </conditionalFormatting>
  <conditionalFormatting sqref="P44">
    <cfRule type="cellIs" dxfId="494" priority="1233" stopIfTrue="1" operator="equal">
      <formula>"MUY ALTO"</formula>
    </cfRule>
  </conditionalFormatting>
  <conditionalFormatting sqref="P44">
    <cfRule type="cellIs" dxfId="493" priority="1232" stopIfTrue="1" operator="equal">
      <formula>"MEDIO"</formula>
    </cfRule>
  </conditionalFormatting>
  <conditionalFormatting sqref="P44">
    <cfRule type="cellIs" dxfId="492" priority="1231" stopIfTrue="1" operator="equal">
      <formula>"BAJO"</formula>
    </cfRule>
  </conditionalFormatting>
  <conditionalFormatting sqref="P44">
    <cfRule type="cellIs" dxfId="491" priority="1230" stopIfTrue="1" operator="equal">
      <formula>"ALTO"</formula>
    </cfRule>
  </conditionalFormatting>
  <conditionalFormatting sqref="P44">
    <cfRule type="cellIs" dxfId="490" priority="1226" stopIfTrue="1" operator="equal">
      <formula>"MUY ALTO"</formula>
    </cfRule>
    <cfRule type="cellIs" dxfId="489" priority="1227" stopIfTrue="1" operator="equal">
      <formula>"ALTO"</formula>
    </cfRule>
    <cfRule type="cellIs" dxfId="488" priority="1228" stopIfTrue="1" operator="equal">
      <formula>"MEDIO"</formula>
    </cfRule>
    <cfRule type="cellIs" dxfId="487" priority="1229" stopIfTrue="1" operator="equal">
      <formula>"BAJO"</formula>
    </cfRule>
  </conditionalFormatting>
  <conditionalFormatting sqref="T44">
    <cfRule type="colorScale" priority="1235">
      <colorScale>
        <cfvo type="min"/>
        <cfvo type="percentile" val="50"/>
        <cfvo type="max"/>
        <color rgb="FFF8696B"/>
        <color rgb="FFFFEB84"/>
        <color rgb="FF63BE7B"/>
      </colorScale>
    </cfRule>
    <cfRule type="cellIs" dxfId="486" priority="1236" stopIfTrue="1" operator="equal">
      <formula>"ACEPTABLE"</formula>
    </cfRule>
    <cfRule type="cellIs" dxfId="485" priority="1237" stopIfTrue="1" operator="equal">
      <formula>"NO ACEPTABLE"</formula>
    </cfRule>
  </conditionalFormatting>
  <conditionalFormatting sqref="T57:T58">
    <cfRule type="colorScale" priority="1802">
      <colorScale>
        <cfvo type="min"/>
        <cfvo type="percentile" val="50"/>
        <cfvo type="max"/>
        <color rgb="FFF8696B"/>
        <color rgb="FFFFEB84"/>
        <color rgb="FF63BE7B"/>
      </colorScale>
    </cfRule>
    <cfRule type="cellIs" dxfId="484" priority="1803" stopIfTrue="1" operator="equal">
      <formula>"ACEPTABLE"</formula>
    </cfRule>
    <cfRule type="cellIs" dxfId="483" priority="1804" stopIfTrue="1" operator="equal">
      <formula>"NO ACEPTABLE"</formula>
    </cfRule>
  </conditionalFormatting>
  <conditionalFormatting sqref="P35">
    <cfRule type="cellIs" dxfId="482" priority="1187" stopIfTrue="1" operator="equal">
      <formula>"MUY ALTO"</formula>
    </cfRule>
  </conditionalFormatting>
  <conditionalFormatting sqref="P35">
    <cfRule type="cellIs" dxfId="481" priority="1186" stopIfTrue="1" operator="equal">
      <formula>"MEDIO"</formula>
    </cfRule>
  </conditionalFormatting>
  <conditionalFormatting sqref="P35">
    <cfRule type="cellIs" dxfId="480" priority="1185" stopIfTrue="1" operator="equal">
      <formula>"BAJO"</formula>
    </cfRule>
  </conditionalFormatting>
  <conditionalFormatting sqref="P35">
    <cfRule type="cellIs" dxfId="479" priority="1184" stopIfTrue="1" operator="equal">
      <formula>"ALTO"</formula>
    </cfRule>
  </conditionalFormatting>
  <conditionalFormatting sqref="P35">
    <cfRule type="cellIs" dxfId="478" priority="1180" stopIfTrue="1" operator="equal">
      <formula>"MUY ALTO"</formula>
    </cfRule>
    <cfRule type="cellIs" dxfId="477" priority="1181" stopIfTrue="1" operator="equal">
      <formula>"ALTO"</formula>
    </cfRule>
    <cfRule type="cellIs" dxfId="476" priority="1182" stopIfTrue="1" operator="equal">
      <formula>"MEDIO"</formula>
    </cfRule>
    <cfRule type="cellIs" dxfId="475" priority="1183" stopIfTrue="1" operator="equal">
      <formula>"BAJO"</formula>
    </cfRule>
  </conditionalFormatting>
  <conditionalFormatting sqref="T18">
    <cfRule type="colorScale" priority="1212">
      <colorScale>
        <cfvo type="min"/>
        <cfvo type="percentile" val="50"/>
        <cfvo type="max"/>
        <color rgb="FFF8696B"/>
        <color rgb="FFFFEB84"/>
        <color rgb="FF63BE7B"/>
      </colorScale>
    </cfRule>
    <cfRule type="cellIs" dxfId="474" priority="1213" stopIfTrue="1" operator="equal">
      <formula>"ACEPTABLE"</formula>
    </cfRule>
    <cfRule type="cellIs" dxfId="473" priority="1214" stopIfTrue="1" operator="equal">
      <formula>"NO ACEPTABLE"</formula>
    </cfRule>
  </conditionalFormatting>
  <conditionalFormatting sqref="T35">
    <cfRule type="cellIs" dxfId="472" priority="1188" stopIfTrue="1" operator="equal">
      <formula>"N0 Aceptable con control especifico"</formula>
    </cfRule>
  </conditionalFormatting>
  <conditionalFormatting sqref="T35">
    <cfRule type="colorScale" priority="1189">
      <colorScale>
        <cfvo type="min"/>
        <cfvo type="percentile" val="50"/>
        <cfvo type="max"/>
        <color rgb="FFF8696B"/>
        <color rgb="FFFFEB84"/>
        <color rgb="FF63BE7B"/>
      </colorScale>
    </cfRule>
    <cfRule type="cellIs" dxfId="471" priority="1190" stopIfTrue="1" operator="equal">
      <formula>"ACEPTABLE"</formula>
    </cfRule>
    <cfRule type="cellIs" dxfId="470" priority="1191" stopIfTrue="1" operator="equal">
      <formula>"NO ACEPTABLE"</formula>
    </cfRule>
  </conditionalFormatting>
  <conditionalFormatting sqref="T68">
    <cfRule type="cellIs" dxfId="469" priority="1165" stopIfTrue="1" operator="equal">
      <formula>"N0 Aceptable con control especifico"</formula>
    </cfRule>
  </conditionalFormatting>
  <conditionalFormatting sqref="P68">
    <cfRule type="cellIs" dxfId="468" priority="1164" stopIfTrue="1" operator="equal">
      <formula>"MUY ALTO"</formula>
    </cfRule>
  </conditionalFormatting>
  <conditionalFormatting sqref="P68">
    <cfRule type="cellIs" dxfId="467" priority="1163" stopIfTrue="1" operator="equal">
      <formula>"MEDIO"</formula>
    </cfRule>
  </conditionalFormatting>
  <conditionalFormatting sqref="P68">
    <cfRule type="cellIs" dxfId="466" priority="1162" stopIfTrue="1" operator="equal">
      <formula>"BAJO"</formula>
    </cfRule>
  </conditionalFormatting>
  <conditionalFormatting sqref="P68">
    <cfRule type="cellIs" dxfId="465" priority="1161" stopIfTrue="1" operator="equal">
      <formula>"ALTO"</formula>
    </cfRule>
  </conditionalFormatting>
  <conditionalFormatting sqref="P68">
    <cfRule type="cellIs" dxfId="464" priority="1157" stopIfTrue="1" operator="equal">
      <formula>"MUY ALTO"</formula>
    </cfRule>
    <cfRule type="cellIs" dxfId="463" priority="1158" stopIfTrue="1" operator="equal">
      <formula>"ALTO"</formula>
    </cfRule>
    <cfRule type="cellIs" dxfId="462" priority="1159" stopIfTrue="1" operator="equal">
      <formula>"MEDIO"</formula>
    </cfRule>
    <cfRule type="cellIs" dxfId="461" priority="1160" stopIfTrue="1" operator="equal">
      <formula>"BAJO"</formula>
    </cfRule>
  </conditionalFormatting>
  <conditionalFormatting sqref="S68">
    <cfRule type="cellIs" dxfId="460" priority="1155" stopIfTrue="1" operator="equal">
      <formula>"II"</formula>
    </cfRule>
    <cfRule type="cellIs" dxfId="459" priority="1156" stopIfTrue="1" operator="equal">
      <formula>"I"</formula>
    </cfRule>
  </conditionalFormatting>
  <conditionalFormatting sqref="S68">
    <cfRule type="cellIs" dxfId="458" priority="1154" stopIfTrue="1" operator="between">
      <formula>"III"</formula>
      <formula>"IV"</formula>
    </cfRule>
  </conditionalFormatting>
  <conditionalFormatting sqref="S68">
    <cfRule type="cellIs" dxfId="457" priority="1150" stopIfTrue="1" operator="equal">
      <formula>"IV"</formula>
    </cfRule>
    <cfRule type="cellIs" dxfId="456" priority="1151" stopIfTrue="1" operator="equal">
      <formula>"III"</formula>
    </cfRule>
    <cfRule type="cellIs" dxfId="455" priority="1152" stopIfTrue="1" operator="equal">
      <formula>"II"</formula>
    </cfRule>
    <cfRule type="cellIs" dxfId="454" priority="1153" stopIfTrue="1" operator="equal">
      <formula>"I"</formula>
    </cfRule>
  </conditionalFormatting>
  <conditionalFormatting sqref="S68">
    <cfRule type="cellIs" dxfId="453" priority="1146" stopIfTrue="1" operator="equal">
      <formula>"MEJORABLE"</formula>
    </cfRule>
    <cfRule type="cellIs" dxfId="452" priority="1147" stopIfTrue="1" operator="equal">
      <formula>"NO ACEPTABLE"</formula>
    </cfRule>
    <cfRule type="cellIs" dxfId="451" priority="1148" stopIfTrue="1" operator="equal">
      <formula>"NO ACEPTABLE O ACEPTABLE CON CONTROL ESPECIFICO"</formula>
    </cfRule>
    <cfRule type="cellIs" dxfId="450" priority="1149" stopIfTrue="1" operator="equal">
      <formula>"ACEPTABLE"</formula>
    </cfRule>
  </conditionalFormatting>
  <conditionalFormatting sqref="T68">
    <cfRule type="colorScale" priority="1166">
      <colorScale>
        <cfvo type="min"/>
        <cfvo type="percentile" val="50"/>
        <cfvo type="max"/>
        <color rgb="FFF8696B"/>
        <color rgb="FFFFEB84"/>
        <color rgb="FF63BE7B"/>
      </colorScale>
    </cfRule>
    <cfRule type="cellIs" dxfId="449" priority="1167" stopIfTrue="1" operator="equal">
      <formula>"ACEPTABLE"</formula>
    </cfRule>
    <cfRule type="cellIs" dxfId="448" priority="1168" stopIfTrue="1" operator="equal">
      <formula>"NO ACEPTABLE"</formula>
    </cfRule>
  </conditionalFormatting>
  <conditionalFormatting sqref="T48">
    <cfRule type="cellIs" dxfId="447" priority="1142" stopIfTrue="1" operator="equal">
      <formula>"N0 Aceptable con control especifico"</formula>
    </cfRule>
  </conditionalFormatting>
  <conditionalFormatting sqref="P48">
    <cfRule type="cellIs" dxfId="446" priority="1141" stopIfTrue="1" operator="equal">
      <formula>"MUY ALTO"</formula>
    </cfRule>
  </conditionalFormatting>
  <conditionalFormatting sqref="P48">
    <cfRule type="cellIs" dxfId="445" priority="1140" stopIfTrue="1" operator="equal">
      <formula>"MEDIO"</formula>
    </cfRule>
  </conditionalFormatting>
  <conditionalFormatting sqref="P48">
    <cfRule type="cellIs" dxfId="444" priority="1139" stopIfTrue="1" operator="equal">
      <formula>"BAJO"</formula>
    </cfRule>
  </conditionalFormatting>
  <conditionalFormatting sqref="P48">
    <cfRule type="cellIs" dxfId="443" priority="1138" stopIfTrue="1" operator="equal">
      <formula>"ALTO"</formula>
    </cfRule>
  </conditionalFormatting>
  <conditionalFormatting sqref="P48">
    <cfRule type="cellIs" dxfId="442" priority="1134" stopIfTrue="1" operator="equal">
      <formula>"MUY ALTO"</formula>
    </cfRule>
    <cfRule type="cellIs" dxfId="441" priority="1135" stopIfTrue="1" operator="equal">
      <formula>"ALTO"</formula>
    </cfRule>
    <cfRule type="cellIs" dxfId="440" priority="1136" stopIfTrue="1" operator="equal">
      <formula>"MEDIO"</formula>
    </cfRule>
    <cfRule type="cellIs" dxfId="439" priority="1137" stopIfTrue="1" operator="equal">
      <formula>"BAJO"</formula>
    </cfRule>
  </conditionalFormatting>
  <conditionalFormatting sqref="S48">
    <cfRule type="cellIs" dxfId="438" priority="1132" stopIfTrue="1" operator="equal">
      <formula>"II"</formula>
    </cfRule>
    <cfRule type="cellIs" dxfId="437" priority="1133" stopIfTrue="1" operator="equal">
      <formula>"I"</formula>
    </cfRule>
  </conditionalFormatting>
  <conditionalFormatting sqref="S48">
    <cfRule type="cellIs" dxfId="436" priority="1131" stopIfTrue="1" operator="between">
      <formula>"III"</formula>
      <formula>"IV"</formula>
    </cfRule>
  </conditionalFormatting>
  <conditionalFormatting sqref="S48">
    <cfRule type="cellIs" dxfId="435" priority="1127" stopIfTrue="1" operator="equal">
      <formula>"IV"</formula>
    </cfRule>
    <cfRule type="cellIs" dxfId="434" priority="1128" stopIfTrue="1" operator="equal">
      <formula>"III"</formula>
    </cfRule>
    <cfRule type="cellIs" dxfId="433" priority="1129" stopIfTrue="1" operator="equal">
      <formula>"II"</formula>
    </cfRule>
    <cfRule type="cellIs" dxfId="432" priority="1130" stopIfTrue="1" operator="equal">
      <formula>"I"</formula>
    </cfRule>
  </conditionalFormatting>
  <conditionalFormatting sqref="S48">
    <cfRule type="cellIs" dxfId="431" priority="1123" stopIfTrue="1" operator="equal">
      <formula>"MEJORABLE"</formula>
    </cfRule>
    <cfRule type="cellIs" dxfId="430" priority="1124" stopIfTrue="1" operator="equal">
      <formula>"NO ACEPTABLE"</formula>
    </cfRule>
    <cfRule type="cellIs" dxfId="429" priority="1125" stopIfTrue="1" operator="equal">
      <formula>"NO ACEPTABLE O ACEPTABLE CON CONTROL ESPECIFICO"</formula>
    </cfRule>
    <cfRule type="cellIs" dxfId="428" priority="1126" stopIfTrue="1" operator="equal">
      <formula>"ACEPTABLE"</formula>
    </cfRule>
  </conditionalFormatting>
  <conditionalFormatting sqref="T48">
    <cfRule type="colorScale" priority="1143">
      <colorScale>
        <cfvo type="min"/>
        <cfvo type="percentile" val="50"/>
        <cfvo type="max"/>
        <color rgb="FFF8696B"/>
        <color rgb="FFFFEB84"/>
        <color rgb="FF63BE7B"/>
      </colorScale>
    </cfRule>
    <cfRule type="cellIs" dxfId="427" priority="1144" stopIfTrue="1" operator="equal">
      <formula>"ACEPTABLE"</formula>
    </cfRule>
    <cfRule type="cellIs" dxfId="426" priority="1145" stopIfTrue="1" operator="equal">
      <formula>"NO ACEPTABLE"</formula>
    </cfRule>
  </conditionalFormatting>
  <conditionalFormatting sqref="T43">
    <cfRule type="cellIs" dxfId="425" priority="1119" stopIfTrue="1" operator="equal">
      <formula>"N0 Aceptable con control especifico"</formula>
    </cfRule>
  </conditionalFormatting>
  <conditionalFormatting sqref="P43">
    <cfRule type="cellIs" dxfId="424" priority="1118" stopIfTrue="1" operator="equal">
      <formula>"MUY ALTO"</formula>
    </cfRule>
  </conditionalFormatting>
  <conditionalFormatting sqref="P43">
    <cfRule type="cellIs" dxfId="423" priority="1117" stopIfTrue="1" operator="equal">
      <formula>"MEDIO"</formula>
    </cfRule>
  </conditionalFormatting>
  <conditionalFormatting sqref="P43">
    <cfRule type="cellIs" dxfId="422" priority="1116" stopIfTrue="1" operator="equal">
      <formula>"BAJO"</formula>
    </cfRule>
  </conditionalFormatting>
  <conditionalFormatting sqref="P43">
    <cfRule type="cellIs" dxfId="421" priority="1115" stopIfTrue="1" operator="equal">
      <formula>"ALTO"</formula>
    </cfRule>
  </conditionalFormatting>
  <conditionalFormatting sqref="P43">
    <cfRule type="cellIs" dxfId="420" priority="1111" stopIfTrue="1" operator="equal">
      <formula>"MUY ALTO"</formula>
    </cfRule>
    <cfRule type="cellIs" dxfId="419" priority="1112" stopIfTrue="1" operator="equal">
      <formula>"ALTO"</formula>
    </cfRule>
    <cfRule type="cellIs" dxfId="418" priority="1113" stopIfTrue="1" operator="equal">
      <formula>"MEDIO"</formula>
    </cfRule>
    <cfRule type="cellIs" dxfId="417" priority="1114" stopIfTrue="1" operator="equal">
      <formula>"BAJO"</formula>
    </cfRule>
  </conditionalFormatting>
  <conditionalFormatting sqref="T43">
    <cfRule type="colorScale" priority="1120">
      <colorScale>
        <cfvo type="min"/>
        <cfvo type="percentile" val="50"/>
        <cfvo type="max"/>
        <color rgb="FFF8696B"/>
        <color rgb="FFFFEB84"/>
        <color rgb="FF63BE7B"/>
      </colorScale>
    </cfRule>
    <cfRule type="cellIs" dxfId="416" priority="1121" stopIfTrue="1" operator="equal">
      <formula>"ACEPTABLE"</formula>
    </cfRule>
    <cfRule type="cellIs" dxfId="415" priority="1122" stopIfTrue="1" operator="equal">
      <formula>"NO ACEPTABLE"</formula>
    </cfRule>
  </conditionalFormatting>
  <conditionalFormatting sqref="P29">
    <cfRule type="cellIs" dxfId="414" priority="1072" stopIfTrue="1" operator="equal">
      <formula>"MUY ALTO"</formula>
    </cfRule>
  </conditionalFormatting>
  <conditionalFormatting sqref="P29">
    <cfRule type="cellIs" dxfId="413" priority="1071" stopIfTrue="1" operator="equal">
      <formula>"MEDIO"</formula>
    </cfRule>
  </conditionalFormatting>
  <conditionalFormatting sqref="P29">
    <cfRule type="cellIs" dxfId="412" priority="1070" stopIfTrue="1" operator="equal">
      <formula>"BAJO"</formula>
    </cfRule>
  </conditionalFormatting>
  <conditionalFormatting sqref="P29">
    <cfRule type="cellIs" dxfId="411" priority="1069" stopIfTrue="1" operator="equal">
      <formula>"ALTO"</formula>
    </cfRule>
  </conditionalFormatting>
  <conditionalFormatting sqref="P29">
    <cfRule type="cellIs" dxfId="410" priority="1065" stopIfTrue="1" operator="equal">
      <formula>"MUY ALTO"</formula>
    </cfRule>
    <cfRule type="cellIs" dxfId="409" priority="1066" stopIfTrue="1" operator="equal">
      <formula>"ALTO"</formula>
    </cfRule>
    <cfRule type="cellIs" dxfId="408" priority="1067" stopIfTrue="1" operator="equal">
      <formula>"MEDIO"</formula>
    </cfRule>
    <cfRule type="cellIs" dxfId="407" priority="1068" stopIfTrue="1" operator="equal">
      <formula>"BAJO"</formula>
    </cfRule>
  </conditionalFormatting>
  <conditionalFormatting sqref="T19">
    <cfRule type="colorScale" priority="1097">
      <colorScale>
        <cfvo type="min"/>
        <cfvo type="percentile" val="50"/>
        <cfvo type="max"/>
        <color rgb="FFF8696B"/>
        <color rgb="FFFFEB84"/>
        <color rgb="FF63BE7B"/>
      </colorScale>
    </cfRule>
    <cfRule type="cellIs" dxfId="406" priority="1098" stopIfTrue="1" operator="equal">
      <formula>"ACEPTABLE"</formula>
    </cfRule>
    <cfRule type="cellIs" dxfId="405" priority="1099" stopIfTrue="1" operator="equal">
      <formula>"NO ACEPTABLE"</formula>
    </cfRule>
  </conditionalFormatting>
  <conditionalFormatting sqref="T29">
    <cfRule type="cellIs" dxfId="404" priority="1073" stopIfTrue="1" operator="equal">
      <formula>"N0 Aceptable con control especifico"</formula>
    </cfRule>
  </conditionalFormatting>
  <conditionalFormatting sqref="T29">
    <cfRule type="colorScale" priority="1074">
      <colorScale>
        <cfvo type="min"/>
        <cfvo type="percentile" val="50"/>
        <cfvo type="max"/>
        <color rgb="FFF8696B"/>
        <color rgb="FFFFEB84"/>
        <color rgb="FF63BE7B"/>
      </colorScale>
    </cfRule>
    <cfRule type="cellIs" dxfId="403" priority="1075" stopIfTrue="1" operator="equal">
      <formula>"ACEPTABLE"</formula>
    </cfRule>
    <cfRule type="cellIs" dxfId="402" priority="1076" stopIfTrue="1" operator="equal">
      <formula>"NO ACEPTABLE"</formula>
    </cfRule>
  </conditionalFormatting>
  <conditionalFormatting sqref="T34">
    <cfRule type="cellIs" dxfId="401" priority="1050" stopIfTrue="1" operator="equal">
      <formula>"N0 Aceptable con control especifico"</formula>
    </cfRule>
  </conditionalFormatting>
  <conditionalFormatting sqref="P34">
    <cfRule type="cellIs" dxfId="400" priority="1049" stopIfTrue="1" operator="equal">
      <formula>"MUY ALTO"</formula>
    </cfRule>
  </conditionalFormatting>
  <conditionalFormatting sqref="P34">
    <cfRule type="cellIs" dxfId="399" priority="1048" stopIfTrue="1" operator="equal">
      <formula>"MEDIO"</formula>
    </cfRule>
  </conditionalFormatting>
  <conditionalFormatting sqref="P34">
    <cfRule type="cellIs" dxfId="398" priority="1047" stopIfTrue="1" operator="equal">
      <formula>"BAJO"</formula>
    </cfRule>
  </conditionalFormatting>
  <conditionalFormatting sqref="P34">
    <cfRule type="cellIs" dxfId="397" priority="1046" stopIfTrue="1" operator="equal">
      <formula>"ALTO"</formula>
    </cfRule>
  </conditionalFormatting>
  <conditionalFormatting sqref="P34">
    <cfRule type="cellIs" dxfId="396" priority="1042" stopIfTrue="1" operator="equal">
      <formula>"MUY ALTO"</formula>
    </cfRule>
    <cfRule type="cellIs" dxfId="395" priority="1043" stopIfTrue="1" operator="equal">
      <formula>"ALTO"</formula>
    </cfRule>
    <cfRule type="cellIs" dxfId="394" priority="1044" stopIfTrue="1" operator="equal">
      <formula>"MEDIO"</formula>
    </cfRule>
    <cfRule type="cellIs" dxfId="393" priority="1045" stopIfTrue="1" operator="equal">
      <formula>"BAJO"</formula>
    </cfRule>
  </conditionalFormatting>
  <conditionalFormatting sqref="T34">
    <cfRule type="colorScale" priority="1051">
      <colorScale>
        <cfvo type="min"/>
        <cfvo type="percentile" val="50"/>
        <cfvo type="max"/>
        <color rgb="FFF8696B"/>
        <color rgb="FFFFEB84"/>
        <color rgb="FF63BE7B"/>
      </colorScale>
    </cfRule>
    <cfRule type="cellIs" dxfId="392" priority="1052" stopIfTrue="1" operator="equal">
      <formula>"ACEPTABLE"</formula>
    </cfRule>
    <cfRule type="cellIs" dxfId="391" priority="1053" stopIfTrue="1" operator="equal">
      <formula>"NO ACEPTABLE"</formula>
    </cfRule>
  </conditionalFormatting>
  <conditionalFormatting sqref="S51:S52">
    <cfRule type="cellIs" dxfId="390" priority="1006" stopIfTrue="1" operator="equal">
      <formula>"II"</formula>
    </cfRule>
    <cfRule type="cellIs" dxfId="389" priority="1007" stopIfTrue="1" operator="equal">
      <formula>"I"</formula>
    </cfRule>
  </conditionalFormatting>
  <conditionalFormatting sqref="S51:S52">
    <cfRule type="cellIs" dxfId="388" priority="1005" stopIfTrue="1" operator="between">
      <formula>"III"</formula>
      <formula>"IV"</formula>
    </cfRule>
  </conditionalFormatting>
  <conditionalFormatting sqref="S51:S52">
    <cfRule type="cellIs" dxfId="387" priority="1001" stopIfTrue="1" operator="equal">
      <formula>"IV"</formula>
    </cfRule>
    <cfRule type="cellIs" dxfId="386" priority="1002" stopIfTrue="1" operator="equal">
      <formula>"III"</formula>
    </cfRule>
    <cfRule type="cellIs" dxfId="385" priority="1003" stopIfTrue="1" operator="equal">
      <formula>"II"</formula>
    </cfRule>
    <cfRule type="cellIs" dxfId="384" priority="1004" stopIfTrue="1" operator="equal">
      <formula>"I"</formula>
    </cfRule>
  </conditionalFormatting>
  <conditionalFormatting sqref="S51:S52">
    <cfRule type="cellIs" dxfId="383" priority="997" stopIfTrue="1" operator="equal">
      <formula>"MEJORABLE"</formula>
    </cfRule>
    <cfRule type="cellIs" dxfId="382" priority="998" stopIfTrue="1" operator="equal">
      <formula>"NO ACEPTABLE"</formula>
    </cfRule>
    <cfRule type="cellIs" dxfId="381" priority="999" stopIfTrue="1" operator="equal">
      <formula>"NO ACEPTABLE O ACEPTABLE CON CONTROL ESPECIFICO"</formula>
    </cfRule>
    <cfRule type="cellIs" dxfId="380" priority="1000" stopIfTrue="1" operator="equal">
      <formula>"ACEPTABLE"</formula>
    </cfRule>
  </conditionalFormatting>
  <conditionalFormatting sqref="P51">
    <cfRule type="cellIs" dxfId="379" priority="992" stopIfTrue="1" operator="equal">
      <formula>"MUY ALTO"</formula>
    </cfRule>
  </conditionalFormatting>
  <conditionalFormatting sqref="P51">
    <cfRule type="cellIs" dxfId="378" priority="991" stopIfTrue="1" operator="equal">
      <formula>"MEDIO"</formula>
    </cfRule>
  </conditionalFormatting>
  <conditionalFormatting sqref="P51">
    <cfRule type="cellIs" dxfId="377" priority="990" stopIfTrue="1" operator="equal">
      <formula>"BAJO"</formula>
    </cfRule>
  </conditionalFormatting>
  <conditionalFormatting sqref="P51">
    <cfRule type="cellIs" dxfId="376" priority="989" stopIfTrue="1" operator="equal">
      <formula>"ALTO"</formula>
    </cfRule>
  </conditionalFormatting>
  <conditionalFormatting sqref="P51">
    <cfRule type="cellIs" dxfId="375" priority="985" stopIfTrue="1" operator="equal">
      <formula>"MUY ALTO"</formula>
    </cfRule>
    <cfRule type="cellIs" dxfId="374" priority="986" stopIfTrue="1" operator="equal">
      <formula>"ALTO"</formula>
    </cfRule>
    <cfRule type="cellIs" dxfId="373" priority="987" stopIfTrue="1" operator="equal">
      <formula>"MEDIO"</formula>
    </cfRule>
    <cfRule type="cellIs" dxfId="372" priority="988" stopIfTrue="1" operator="equal">
      <formula>"BAJO"</formula>
    </cfRule>
  </conditionalFormatting>
  <conditionalFormatting sqref="T51">
    <cfRule type="cellIs" dxfId="371" priority="993" stopIfTrue="1" operator="equal">
      <formula>"N0 Aceptable con control especifico"</formula>
    </cfRule>
  </conditionalFormatting>
  <conditionalFormatting sqref="T51">
    <cfRule type="colorScale" priority="994">
      <colorScale>
        <cfvo type="min"/>
        <cfvo type="percentile" val="50"/>
        <cfvo type="max"/>
        <color rgb="FFF8696B"/>
        <color rgb="FFFFEB84"/>
        <color rgb="FF63BE7B"/>
      </colorScale>
    </cfRule>
    <cfRule type="cellIs" dxfId="370" priority="995" stopIfTrue="1" operator="equal">
      <formula>"ACEPTABLE"</formula>
    </cfRule>
    <cfRule type="cellIs" dxfId="369" priority="996" stopIfTrue="1" operator="equal">
      <formula>"NO ACEPTABLE"</formula>
    </cfRule>
  </conditionalFormatting>
  <conditionalFormatting sqref="S54">
    <cfRule type="cellIs" dxfId="368" priority="983" stopIfTrue="1" operator="equal">
      <formula>"II"</formula>
    </cfRule>
    <cfRule type="cellIs" dxfId="367" priority="984" stopIfTrue="1" operator="equal">
      <formula>"I"</formula>
    </cfRule>
  </conditionalFormatting>
  <conditionalFormatting sqref="S54">
    <cfRule type="cellIs" dxfId="366" priority="982" stopIfTrue="1" operator="between">
      <formula>"III"</formula>
      <formula>"IV"</formula>
    </cfRule>
  </conditionalFormatting>
  <conditionalFormatting sqref="S54">
    <cfRule type="cellIs" dxfId="365" priority="978" stopIfTrue="1" operator="equal">
      <formula>"IV"</formula>
    </cfRule>
    <cfRule type="cellIs" dxfId="364" priority="979" stopIfTrue="1" operator="equal">
      <formula>"III"</formula>
    </cfRule>
    <cfRule type="cellIs" dxfId="363" priority="980" stopIfTrue="1" operator="equal">
      <formula>"II"</formula>
    </cfRule>
    <cfRule type="cellIs" dxfId="362" priority="981" stopIfTrue="1" operator="equal">
      <formula>"I"</formula>
    </cfRule>
  </conditionalFormatting>
  <conditionalFormatting sqref="S54">
    <cfRule type="cellIs" dxfId="361" priority="974" stopIfTrue="1" operator="equal">
      <formula>"MEJORABLE"</formula>
    </cfRule>
    <cfRule type="cellIs" dxfId="360" priority="975" stopIfTrue="1" operator="equal">
      <formula>"NO ACEPTABLE"</formula>
    </cfRule>
    <cfRule type="cellIs" dxfId="359" priority="976" stopIfTrue="1" operator="equal">
      <formula>"NO ACEPTABLE O ACEPTABLE CON CONTROL ESPECIFICO"</formula>
    </cfRule>
    <cfRule type="cellIs" dxfId="358" priority="977" stopIfTrue="1" operator="equal">
      <formula>"ACEPTABLE"</formula>
    </cfRule>
  </conditionalFormatting>
  <conditionalFormatting sqref="P54">
    <cfRule type="cellIs" dxfId="357" priority="969" stopIfTrue="1" operator="equal">
      <formula>"MUY ALTO"</formula>
    </cfRule>
  </conditionalFormatting>
  <conditionalFormatting sqref="P54">
    <cfRule type="cellIs" dxfId="356" priority="968" stopIfTrue="1" operator="equal">
      <formula>"MEDIO"</formula>
    </cfRule>
  </conditionalFormatting>
  <conditionalFormatting sqref="P54">
    <cfRule type="cellIs" dxfId="355" priority="967" stopIfTrue="1" operator="equal">
      <formula>"BAJO"</formula>
    </cfRule>
  </conditionalFormatting>
  <conditionalFormatting sqref="P54">
    <cfRule type="cellIs" dxfId="354" priority="966" stopIfTrue="1" operator="equal">
      <formula>"ALTO"</formula>
    </cfRule>
  </conditionalFormatting>
  <conditionalFormatting sqref="P54">
    <cfRule type="cellIs" dxfId="353" priority="962" stopIfTrue="1" operator="equal">
      <formula>"MUY ALTO"</formula>
    </cfRule>
    <cfRule type="cellIs" dxfId="352" priority="963" stopIfTrue="1" operator="equal">
      <formula>"ALTO"</formula>
    </cfRule>
    <cfRule type="cellIs" dxfId="351" priority="964" stopIfTrue="1" operator="equal">
      <formula>"MEDIO"</formula>
    </cfRule>
    <cfRule type="cellIs" dxfId="350" priority="965" stopIfTrue="1" operator="equal">
      <formula>"BAJO"</formula>
    </cfRule>
  </conditionalFormatting>
  <conditionalFormatting sqref="T54">
    <cfRule type="cellIs" dxfId="349" priority="970" stopIfTrue="1" operator="equal">
      <formula>"N0 Aceptable con control especifico"</formula>
    </cfRule>
  </conditionalFormatting>
  <conditionalFormatting sqref="T54">
    <cfRule type="colorScale" priority="971">
      <colorScale>
        <cfvo type="min"/>
        <cfvo type="percentile" val="50"/>
        <cfvo type="max"/>
        <color rgb="FFF8696B"/>
        <color rgb="FFFFEB84"/>
        <color rgb="FF63BE7B"/>
      </colorScale>
    </cfRule>
    <cfRule type="cellIs" dxfId="348" priority="972" stopIfTrue="1" operator="equal">
      <formula>"ACEPTABLE"</formula>
    </cfRule>
    <cfRule type="cellIs" dxfId="347" priority="973" stopIfTrue="1" operator="equal">
      <formula>"NO ACEPTABLE"</formula>
    </cfRule>
  </conditionalFormatting>
  <conditionalFormatting sqref="S56">
    <cfRule type="cellIs" dxfId="346" priority="960" stopIfTrue="1" operator="equal">
      <formula>"II"</formula>
    </cfRule>
    <cfRule type="cellIs" dxfId="345" priority="961" stopIfTrue="1" operator="equal">
      <formula>"I"</formula>
    </cfRule>
  </conditionalFormatting>
  <conditionalFormatting sqref="S56">
    <cfRule type="cellIs" dxfId="344" priority="959" stopIfTrue="1" operator="between">
      <formula>"III"</formula>
      <formula>"IV"</formula>
    </cfRule>
  </conditionalFormatting>
  <conditionalFormatting sqref="S56">
    <cfRule type="cellIs" dxfId="343" priority="955" stopIfTrue="1" operator="equal">
      <formula>"IV"</formula>
    </cfRule>
    <cfRule type="cellIs" dxfId="342" priority="956" stopIfTrue="1" operator="equal">
      <formula>"III"</formula>
    </cfRule>
    <cfRule type="cellIs" dxfId="341" priority="957" stopIfTrue="1" operator="equal">
      <formula>"II"</formula>
    </cfRule>
    <cfRule type="cellIs" dxfId="340" priority="958" stopIfTrue="1" operator="equal">
      <formula>"I"</formula>
    </cfRule>
  </conditionalFormatting>
  <conditionalFormatting sqref="S56">
    <cfRule type="cellIs" dxfId="339" priority="951" stopIfTrue="1" operator="equal">
      <formula>"MEJORABLE"</formula>
    </cfRule>
    <cfRule type="cellIs" dxfId="338" priority="952" stopIfTrue="1" operator="equal">
      <formula>"NO ACEPTABLE"</formula>
    </cfRule>
    <cfRule type="cellIs" dxfId="337" priority="953" stopIfTrue="1" operator="equal">
      <formula>"NO ACEPTABLE O ACEPTABLE CON CONTROL ESPECIFICO"</formula>
    </cfRule>
    <cfRule type="cellIs" dxfId="336" priority="954" stopIfTrue="1" operator="equal">
      <formula>"ACEPTABLE"</formula>
    </cfRule>
  </conditionalFormatting>
  <conditionalFormatting sqref="P56">
    <cfRule type="cellIs" dxfId="335" priority="946" stopIfTrue="1" operator="equal">
      <formula>"MUY ALTO"</formula>
    </cfRule>
  </conditionalFormatting>
  <conditionalFormatting sqref="P56">
    <cfRule type="cellIs" dxfId="334" priority="945" stopIfTrue="1" operator="equal">
      <formula>"MEDIO"</formula>
    </cfRule>
  </conditionalFormatting>
  <conditionalFormatting sqref="P56">
    <cfRule type="cellIs" dxfId="333" priority="944" stopIfTrue="1" operator="equal">
      <formula>"BAJO"</formula>
    </cfRule>
  </conditionalFormatting>
  <conditionalFormatting sqref="P56">
    <cfRule type="cellIs" dxfId="332" priority="943" stopIfTrue="1" operator="equal">
      <formula>"ALTO"</formula>
    </cfRule>
  </conditionalFormatting>
  <conditionalFormatting sqref="P56">
    <cfRule type="cellIs" dxfId="331" priority="939" stopIfTrue="1" operator="equal">
      <formula>"MUY ALTO"</formula>
    </cfRule>
    <cfRule type="cellIs" dxfId="330" priority="940" stopIfTrue="1" operator="equal">
      <formula>"ALTO"</formula>
    </cfRule>
    <cfRule type="cellIs" dxfId="329" priority="941" stopIfTrue="1" operator="equal">
      <formula>"MEDIO"</formula>
    </cfRule>
    <cfRule type="cellIs" dxfId="328" priority="942" stopIfTrue="1" operator="equal">
      <formula>"BAJO"</formula>
    </cfRule>
  </conditionalFormatting>
  <conditionalFormatting sqref="T56">
    <cfRule type="cellIs" dxfId="327" priority="947" stopIfTrue="1" operator="equal">
      <formula>"N0 Aceptable con control especifico"</formula>
    </cfRule>
  </conditionalFormatting>
  <conditionalFormatting sqref="T56">
    <cfRule type="colorScale" priority="948">
      <colorScale>
        <cfvo type="min"/>
        <cfvo type="percentile" val="50"/>
        <cfvo type="max"/>
        <color rgb="FFF8696B"/>
        <color rgb="FFFFEB84"/>
        <color rgb="FF63BE7B"/>
      </colorScale>
    </cfRule>
    <cfRule type="cellIs" dxfId="326" priority="949" stopIfTrue="1" operator="equal">
      <formula>"ACEPTABLE"</formula>
    </cfRule>
    <cfRule type="cellIs" dxfId="325" priority="950" stopIfTrue="1" operator="equal">
      <formula>"NO ACEPTABLE"</formula>
    </cfRule>
  </conditionalFormatting>
  <conditionalFormatting sqref="S70">
    <cfRule type="cellIs" dxfId="324" priority="937" stopIfTrue="1" operator="equal">
      <formula>"II"</formula>
    </cfRule>
    <cfRule type="cellIs" dxfId="323" priority="938" stopIfTrue="1" operator="equal">
      <formula>"I"</formula>
    </cfRule>
  </conditionalFormatting>
  <conditionalFormatting sqref="S70">
    <cfRule type="cellIs" dxfId="322" priority="936" stopIfTrue="1" operator="between">
      <formula>"III"</formula>
      <formula>"IV"</formula>
    </cfRule>
  </conditionalFormatting>
  <conditionalFormatting sqref="S70">
    <cfRule type="cellIs" dxfId="321" priority="932" stopIfTrue="1" operator="equal">
      <formula>"IV"</formula>
    </cfRule>
    <cfRule type="cellIs" dxfId="320" priority="933" stopIfTrue="1" operator="equal">
      <formula>"III"</formula>
    </cfRule>
    <cfRule type="cellIs" dxfId="319" priority="934" stopIfTrue="1" operator="equal">
      <formula>"II"</formula>
    </cfRule>
    <cfRule type="cellIs" dxfId="318" priority="935" stopIfTrue="1" operator="equal">
      <formula>"I"</formula>
    </cfRule>
  </conditionalFormatting>
  <conditionalFormatting sqref="S70">
    <cfRule type="cellIs" dxfId="317" priority="928" stopIfTrue="1" operator="equal">
      <formula>"MEJORABLE"</formula>
    </cfRule>
    <cfRule type="cellIs" dxfId="316" priority="929" stopIfTrue="1" operator="equal">
      <formula>"NO ACEPTABLE"</formula>
    </cfRule>
    <cfRule type="cellIs" dxfId="315" priority="930" stopIfTrue="1" operator="equal">
      <formula>"NO ACEPTABLE O ACEPTABLE CON CONTROL ESPECIFICO"</formula>
    </cfRule>
    <cfRule type="cellIs" dxfId="314" priority="931" stopIfTrue="1" operator="equal">
      <formula>"ACEPTABLE"</formula>
    </cfRule>
  </conditionalFormatting>
  <conditionalFormatting sqref="P70">
    <cfRule type="cellIs" dxfId="313" priority="923" stopIfTrue="1" operator="equal">
      <formula>"MUY ALTO"</formula>
    </cfRule>
  </conditionalFormatting>
  <conditionalFormatting sqref="P70">
    <cfRule type="cellIs" dxfId="312" priority="922" stopIfTrue="1" operator="equal">
      <formula>"MEDIO"</formula>
    </cfRule>
  </conditionalFormatting>
  <conditionalFormatting sqref="P70">
    <cfRule type="cellIs" dxfId="311" priority="921" stopIfTrue="1" operator="equal">
      <formula>"BAJO"</formula>
    </cfRule>
  </conditionalFormatting>
  <conditionalFormatting sqref="P70">
    <cfRule type="cellIs" dxfId="310" priority="920" stopIfTrue="1" operator="equal">
      <formula>"ALTO"</formula>
    </cfRule>
  </conditionalFormatting>
  <conditionalFormatting sqref="P70">
    <cfRule type="cellIs" dxfId="309" priority="916" stopIfTrue="1" operator="equal">
      <formula>"MUY ALTO"</formula>
    </cfRule>
    <cfRule type="cellIs" dxfId="308" priority="917" stopIfTrue="1" operator="equal">
      <formula>"ALTO"</formula>
    </cfRule>
    <cfRule type="cellIs" dxfId="307" priority="918" stopIfTrue="1" operator="equal">
      <formula>"MEDIO"</formula>
    </cfRule>
    <cfRule type="cellIs" dxfId="306" priority="919" stopIfTrue="1" operator="equal">
      <formula>"BAJO"</formula>
    </cfRule>
  </conditionalFormatting>
  <conditionalFormatting sqref="T70">
    <cfRule type="cellIs" dxfId="305" priority="924" stopIfTrue="1" operator="equal">
      <formula>"N0 Aceptable con control especifico"</formula>
    </cfRule>
  </conditionalFormatting>
  <conditionalFormatting sqref="T70">
    <cfRule type="colorScale" priority="925">
      <colorScale>
        <cfvo type="min"/>
        <cfvo type="percentile" val="50"/>
        <cfvo type="max"/>
        <color rgb="FFF8696B"/>
        <color rgb="FFFFEB84"/>
        <color rgb="FF63BE7B"/>
      </colorScale>
    </cfRule>
    <cfRule type="cellIs" dxfId="304" priority="926" stopIfTrue="1" operator="equal">
      <formula>"ACEPTABLE"</formula>
    </cfRule>
    <cfRule type="cellIs" dxfId="303" priority="927" stopIfTrue="1" operator="equal">
      <formula>"NO ACEPTABLE"</formula>
    </cfRule>
  </conditionalFormatting>
  <conditionalFormatting sqref="P67 P59">
    <cfRule type="cellIs" dxfId="302" priority="785" stopIfTrue="1" operator="equal">
      <formula>"MUY ALTO"</formula>
    </cfRule>
  </conditionalFormatting>
  <conditionalFormatting sqref="P67 P59">
    <cfRule type="cellIs" dxfId="301" priority="784" stopIfTrue="1" operator="equal">
      <formula>"MEDIO"</formula>
    </cfRule>
  </conditionalFormatting>
  <conditionalFormatting sqref="P67 P59">
    <cfRule type="cellIs" dxfId="300" priority="783" stopIfTrue="1" operator="equal">
      <formula>"BAJO"</formula>
    </cfRule>
  </conditionalFormatting>
  <conditionalFormatting sqref="P67 P59">
    <cfRule type="cellIs" dxfId="299" priority="782" stopIfTrue="1" operator="equal">
      <formula>"ALTO"</formula>
    </cfRule>
  </conditionalFormatting>
  <conditionalFormatting sqref="P67 P59">
    <cfRule type="cellIs" dxfId="298" priority="778" stopIfTrue="1" operator="equal">
      <formula>"MUY ALTO"</formula>
    </cfRule>
    <cfRule type="cellIs" dxfId="297" priority="779" stopIfTrue="1" operator="equal">
      <formula>"ALTO"</formula>
    </cfRule>
    <cfRule type="cellIs" dxfId="296" priority="780" stopIfTrue="1" operator="equal">
      <formula>"MEDIO"</formula>
    </cfRule>
    <cfRule type="cellIs" dxfId="295" priority="781" stopIfTrue="1" operator="equal">
      <formula>"BAJO"</formula>
    </cfRule>
  </conditionalFormatting>
  <conditionalFormatting sqref="S59">
    <cfRule type="cellIs" dxfId="294" priority="772" stopIfTrue="1" operator="equal">
      <formula>"II"</formula>
    </cfRule>
    <cfRule type="cellIs" dxfId="293" priority="773" stopIfTrue="1" operator="equal">
      <formula>"I"</formula>
    </cfRule>
  </conditionalFormatting>
  <conditionalFormatting sqref="S59">
    <cfRule type="cellIs" dxfId="292" priority="771" stopIfTrue="1" operator="between">
      <formula>"III"</formula>
      <formula>"IV"</formula>
    </cfRule>
  </conditionalFormatting>
  <conditionalFormatting sqref="S59">
    <cfRule type="cellIs" dxfId="291" priority="767" stopIfTrue="1" operator="equal">
      <formula>"IV"</formula>
    </cfRule>
    <cfRule type="cellIs" dxfId="290" priority="768" stopIfTrue="1" operator="equal">
      <formula>"III"</formula>
    </cfRule>
    <cfRule type="cellIs" dxfId="289" priority="769" stopIfTrue="1" operator="equal">
      <formula>"II"</formula>
    </cfRule>
    <cfRule type="cellIs" dxfId="288" priority="770" stopIfTrue="1" operator="equal">
      <formula>"I"</formula>
    </cfRule>
  </conditionalFormatting>
  <conditionalFormatting sqref="S59">
    <cfRule type="cellIs" dxfId="287" priority="763" stopIfTrue="1" operator="equal">
      <formula>"MEJORABLE"</formula>
    </cfRule>
    <cfRule type="cellIs" dxfId="286" priority="764" stopIfTrue="1" operator="equal">
      <formula>"NO ACEPTABLE"</formula>
    </cfRule>
    <cfRule type="cellIs" dxfId="285" priority="765" stopIfTrue="1" operator="equal">
      <formula>"NO ACEPTABLE O ACEPTABLE CON CONTROL ESPECIFICO"</formula>
    </cfRule>
    <cfRule type="cellIs" dxfId="284" priority="766" stopIfTrue="1" operator="equal">
      <formula>"ACEPTABLE"</formula>
    </cfRule>
  </conditionalFormatting>
  <conditionalFormatting sqref="S67">
    <cfRule type="cellIs" dxfId="283" priority="757" stopIfTrue="1" operator="equal">
      <formula>"II"</formula>
    </cfRule>
    <cfRule type="cellIs" dxfId="282" priority="758" stopIfTrue="1" operator="equal">
      <formula>"I"</formula>
    </cfRule>
  </conditionalFormatting>
  <conditionalFormatting sqref="S67">
    <cfRule type="cellIs" dxfId="281" priority="756" stopIfTrue="1" operator="between">
      <formula>"III"</formula>
      <formula>"IV"</formula>
    </cfRule>
  </conditionalFormatting>
  <conditionalFormatting sqref="S67">
    <cfRule type="cellIs" dxfId="280" priority="752" stopIfTrue="1" operator="equal">
      <formula>"IV"</formula>
    </cfRule>
    <cfRule type="cellIs" dxfId="279" priority="753" stopIfTrue="1" operator="equal">
      <formula>"III"</formula>
    </cfRule>
    <cfRule type="cellIs" dxfId="278" priority="754" stopIfTrue="1" operator="equal">
      <formula>"II"</formula>
    </cfRule>
    <cfRule type="cellIs" dxfId="277" priority="755" stopIfTrue="1" operator="equal">
      <formula>"I"</formula>
    </cfRule>
  </conditionalFormatting>
  <conditionalFormatting sqref="S67">
    <cfRule type="cellIs" dxfId="276" priority="748" stopIfTrue="1" operator="equal">
      <formula>"MEJORABLE"</formula>
    </cfRule>
    <cfRule type="cellIs" dxfId="275" priority="749" stopIfTrue="1" operator="equal">
      <formula>"NO ACEPTABLE"</formula>
    </cfRule>
    <cfRule type="cellIs" dxfId="274" priority="750" stopIfTrue="1" operator="equal">
      <formula>"NO ACEPTABLE O ACEPTABLE CON CONTROL ESPECIFICO"</formula>
    </cfRule>
    <cfRule type="cellIs" dxfId="273" priority="751" stopIfTrue="1" operator="equal">
      <formula>"ACEPTABLE"</formula>
    </cfRule>
  </conditionalFormatting>
  <conditionalFormatting sqref="T59">
    <cfRule type="cellIs" dxfId="272" priority="744" stopIfTrue="1" operator="equal">
      <formula>"N0 Aceptable con control especifico"</formula>
    </cfRule>
  </conditionalFormatting>
  <conditionalFormatting sqref="T59">
    <cfRule type="colorScale" priority="745">
      <colorScale>
        <cfvo type="min"/>
        <cfvo type="percentile" val="50"/>
        <cfvo type="max"/>
        <color rgb="FFF8696B"/>
        <color rgb="FFFFEB84"/>
        <color rgb="FF63BE7B"/>
      </colorScale>
    </cfRule>
    <cfRule type="cellIs" dxfId="271" priority="746" stopIfTrue="1" operator="equal">
      <formula>"ACEPTABLE"</formula>
    </cfRule>
    <cfRule type="cellIs" dxfId="270" priority="747" stopIfTrue="1" operator="equal">
      <formula>"NO ACEPTABLE"</formula>
    </cfRule>
  </conditionalFormatting>
  <conditionalFormatting sqref="T67">
    <cfRule type="cellIs" dxfId="269" priority="736" stopIfTrue="1" operator="equal">
      <formula>"N0 Aceptable con control especifico"</formula>
    </cfRule>
  </conditionalFormatting>
  <conditionalFormatting sqref="T67">
    <cfRule type="colorScale" priority="737">
      <colorScale>
        <cfvo type="min"/>
        <cfvo type="percentile" val="50"/>
        <cfvo type="max"/>
        <color rgb="FFF8696B"/>
        <color rgb="FFFFEB84"/>
        <color rgb="FF63BE7B"/>
      </colorScale>
    </cfRule>
    <cfRule type="cellIs" dxfId="268" priority="738" stopIfTrue="1" operator="equal">
      <formula>"ACEPTABLE"</formula>
    </cfRule>
    <cfRule type="cellIs" dxfId="267" priority="739" stopIfTrue="1" operator="equal">
      <formula>"NO ACEPTABLE"</formula>
    </cfRule>
  </conditionalFormatting>
  <conditionalFormatting sqref="S159:S160">
    <cfRule type="cellIs" dxfId="266" priority="383" stopIfTrue="1" operator="equal">
      <formula>"II"</formula>
    </cfRule>
    <cfRule type="cellIs" dxfId="265" priority="384" stopIfTrue="1" operator="equal">
      <formula>"I"</formula>
    </cfRule>
  </conditionalFormatting>
  <conditionalFormatting sqref="S159:S160">
    <cfRule type="cellIs" dxfId="264" priority="382" stopIfTrue="1" operator="between">
      <formula>"III"</formula>
      <formula>"IV"</formula>
    </cfRule>
  </conditionalFormatting>
  <conditionalFormatting sqref="S159:S160">
    <cfRule type="cellIs" dxfId="263" priority="378" stopIfTrue="1" operator="equal">
      <formula>"IV"</formula>
    </cfRule>
    <cfRule type="cellIs" dxfId="262" priority="379" stopIfTrue="1" operator="equal">
      <formula>"III"</formula>
    </cfRule>
    <cfRule type="cellIs" dxfId="261" priority="380" stopIfTrue="1" operator="equal">
      <formula>"II"</formula>
    </cfRule>
    <cfRule type="cellIs" dxfId="260" priority="381" stopIfTrue="1" operator="equal">
      <formula>"I"</formula>
    </cfRule>
  </conditionalFormatting>
  <conditionalFormatting sqref="S159:S160">
    <cfRule type="cellIs" dxfId="259" priority="374" stopIfTrue="1" operator="equal">
      <formula>"MEJORABLE"</formula>
    </cfRule>
    <cfRule type="cellIs" dxfId="258" priority="375" stopIfTrue="1" operator="equal">
      <formula>"NO ACEPTABLE"</formula>
    </cfRule>
    <cfRule type="cellIs" dxfId="257" priority="376" stopIfTrue="1" operator="equal">
      <formula>"NO ACEPTABLE O ACEPTABLE CON CONTROL ESPECIFICO"</formula>
    </cfRule>
    <cfRule type="cellIs" dxfId="256" priority="377" stopIfTrue="1" operator="equal">
      <formula>"ACEPTABLE"</formula>
    </cfRule>
  </conditionalFormatting>
  <conditionalFormatting sqref="T159">
    <cfRule type="cellIs" dxfId="255" priority="373" stopIfTrue="1" operator="equal">
      <formula>"N0 Aceptable con control especifico"</formula>
    </cfRule>
  </conditionalFormatting>
  <conditionalFormatting sqref="P159">
    <cfRule type="cellIs" dxfId="254" priority="372" stopIfTrue="1" operator="equal">
      <formula>"MUY ALTO"</formula>
    </cfRule>
  </conditionalFormatting>
  <conditionalFormatting sqref="P159">
    <cfRule type="cellIs" dxfId="253" priority="371" stopIfTrue="1" operator="equal">
      <formula>"MEDIO"</formula>
    </cfRule>
  </conditionalFormatting>
  <conditionalFormatting sqref="P159">
    <cfRule type="cellIs" dxfId="252" priority="370" stopIfTrue="1" operator="equal">
      <formula>"BAJO"</formula>
    </cfRule>
  </conditionalFormatting>
  <conditionalFormatting sqref="P159">
    <cfRule type="cellIs" dxfId="251" priority="369" stopIfTrue="1" operator="equal">
      <formula>"ALTO"</formula>
    </cfRule>
  </conditionalFormatting>
  <conditionalFormatting sqref="P159">
    <cfRule type="cellIs" dxfId="250" priority="365" stopIfTrue="1" operator="equal">
      <formula>"MUY ALTO"</formula>
    </cfRule>
    <cfRule type="cellIs" dxfId="249" priority="366" stopIfTrue="1" operator="equal">
      <formula>"ALTO"</formula>
    </cfRule>
    <cfRule type="cellIs" dxfId="248" priority="367" stopIfTrue="1" operator="equal">
      <formula>"MEDIO"</formula>
    </cfRule>
    <cfRule type="cellIs" dxfId="247" priority="368" stopIfTrue="1" operator="equal">
      <formula>"BAJO"</formula>
    </cfRule>
  </conditionalFormatting>
  <conditionalFormatting sqref="T153:T158 T160">
    <cfRule type="cellIs" dxfId="246" priority="364" stopIfTrue="1" operator="equal">
      <formula>"N0 Aceptable con control especifico"</formula>
    </cfRule>
  </conditionalFormatting>
  <conditionalFormatting sqref="P153">
    <cfRule type="cellIs" dxfId="245" priority="363" stopIfTrue="1" operator="equal">
      <formula>"MUY ALTO"</formula>
    </cfRule>
  </conditionalFormatting>
  <conditionalFormatting sqref="P153">
    <cfRule type="cellIs" dxfId="244" priority="362" stopIfTrue="1" operator="equal">
      <formula>"MEDIO"</formula>
    </cfRule>
  </conditionalFormatting>
  <conditionalFormatting sqref="P153">
    <cfRule type="cellIs" dxfId="243" priority="361" stopIfTrue="1" operator="equal">
      <formula>"BAJO"</formula>
    </cfRule>
  </conditionalFormatting>
  <conditionalFormatting sqref="P153">
    <cfRule type="cellIs" dxfId="242" priority="360" stopIfTrue="1" operator="equal">
      <formula>"ALTO"</formula>
    </cfRule>
  </conditionalFormatting>
  <conditionalFormatting sqref="P153">
    <cfRule type="cellIs" dxfId="241" priority="356" stopIfTrue="1" operator="equal">
      <formula>"MUY ALTO"</formula>
    </cfRule>
    <cfRule type="cellIs" dxfId="240" priority="357" stopIfTrue="1" operator="equal">
      <formula>"ALTO"</formula>
    </cfRule>
    <cfRule type="cellIs" dxfId="239" priority="358" stopIfTrue="1" operator="equal">
      <formula>"MEDIO"</formula>
    </cfRule>
    <cfRule type="cellIs" dxfId="238" priority="359" stopIfTrue="1" operator="equal">
      <formula>"BAJO"</formula>
    </cfRule>
  </conditionalFormatting>
  <conditionalFormatting sqref="S153">
    <cfRule type="cellIs" dxfId="237" priority="354" stopIfTrue="1" operator="equal">
      <formula>"II"</formula>
    </cfRule>
    <cfRule type="cellIs" dxfId="236" priority="355" stopIfTrue="1" operator="equal">
      <formula>"I"</formula>
    </cfRule>
  </conditionalFormatting>
  <conditionalFormatting sqref="S153">
    <cfRule type="cellIs" dxfId="235" priority="353" stopIfTrue="1" operator="between">
      <formula>"III"</formula>
      <formula>"IV"</formula>
    </cfRule>
  </conditionalFormatting>
  <conditionalFormatting sqref="S153">
    <cfRule type="cellIs" dxfId="234" priority="349" stopIfTrue="1" operator="equal">
      <formula>"IV"</formula>
    </cfRule>
    <cfRule type="cellIs" dxfId="233" priority="350" stopIfTrue="1" operator="equal">
      <formula>"III"</formula>
    </cfRule>
    <cfRule type="cellIs" dxfId="232" priority="351" stopIfTrue="1" operator="equal">
      <formula>"II"</formula>
    </cfRule>
    <cfRule type="cellIs" dxfId="231" priority="352" stopIfTrue="1" operator="equal">
      <formula>"I"</formula>
    </cfRule>
  </conditionalFormatting>
  <conditionalFormatting sqref="S153">
    <cfRule type="cellIs" dxfId="230" priority="345" stopIfTrue="1" operator="equal">
      <formula>"MEJORABLE"</formula>
    </cfRule>
    <cfRule type="cellIs" dxfId="229" priority="346" stopIfTrue="1" operator="equal">
      <formula>"NO ACEPTABLE"</formula>
    </cfRule>
    <cfRule type="cellIs" dxfId="228" priority="347" stopIfTrue="1" operator="equal">
      <formula>"NO ACEPTABLE O ACEPTABLE CON CONTROL ESPECIFICO"</formula>
    </cfRule>
    <cfRule type="cellIs" dxfId="227" priority="348" stopIfTrue="1" operator="equal">
      <formula>"ACEPTABLE"</formula>
    </cfRule>
  </conditionalFormatting>
  <conditionalFormatting sqref="P154:P158 P160">
    <cfRule type="cellIs" dxfId="226" priority="344" stopIfTrue="1" operator="equal">
      <formula>"MUY ALTO"</formula>
    </cfRule>
  </conditionalFormatting>
  <conditionalFormatting sqref="P154:P158 P160">
    <cfRule type="cellIs" dxfId="225" priority="343" stopIfTrue="1" operator="equal">
      <formula>"MEDIO"</formula>
    </cfRule>
  </conditionalFormatting>
  <conditionalFormatting sqref="P154:P158 P160">
    <cfRule type="cellIs" dxfId="224" priority="342" stopIfTrue="1" operator="equal">
      <formula>"BAJO"</formula>
    </cfRule>
  </conditionalFormatting>
  <conditionalFormatting sqref="P154:P158 P160">
    <cfRule type="cellIs" dxfId="223" priority="341" stopIfTrue="1" operator="equal">
      <formula>"ALTO"</formula>
    </cfRule>
  </conditionalFormatting>
  <conditionalFormatting sqref="P154:P158 P160">
    <cfRule type="cellIs" dxfId="222" priority="337" stopIfTrue="1" operator="equal">
      <formula>"MUY ALTO"</formula>
    </cfRule>
    <cfRule type="cellIs" dxfId="221" priority="338" stopIfTrue="1" operator="equal">
      <formula>"ALTO"</formula>
    </cfRule>
    <cfRule type="cellIs" dxfId="220" priority="339" stopIfTrue="1" operator="equal">
      <formula>"MEDIO"</formula>
    </cfRule>
    <cfRule type="cellIs" dxfId="219" priority="340" stopIfTrue="1" operator="equal">
      <formula>"BAJO"</formula>
    </cfRule>
  </conditionalFormatting>
  <conditionalFormatting sqref="S154:S158">
    <cfRule type="cellIs" dxfId="218" priority="335" stopIfTrue="1" operator="equal">
      <formula>"II"</formula>
    </cfRule>
    <cfRule type="cellIs" dxfId="217" priority="336" stopIfTrue="1" operator="equal">
      <formula>"I"</formula>
    </cfRule>
  </conditionalFormatting>
  <conditionalFormatting sqref="S154:S158">
    <cfRule type="cellIs" dxfId="216" priority="334" stopIfTrue="1" operator="between">
      <formula>"III"</formula>
      <formula>"IV"</formula>
    </cfRule>
  </conditionalFormatting>
  <conditionalFormatting sqref="S154:S158">
    <cfRule type="cellIs" dxfId="215" priority="330" stopIfTrue="1" operator="equal">
      <formula>"IV"</formula>
    </cfRule>
    <cfRule type="cellIs" dxfId="214" priority="331" stopIfTrue="1" operator="equal">
      <formula>"III"</formula>
    </cfRule>
    <cfRule type="cellIs" dxfId="213" priority="332" stopIfTrue="1" operator="equal">
      <formula>"II"</formula>
    </cfRule>
    <cfRule type="cellIs" dxfId="212" priority="333" stopIfTrue="1" operator="equal">
      <formula>"I"</formula>
    </cfRule>
  </conditionalFormatting>
  <conditionalFormatting sqref="S154:S158">
    <cfRule type="cellIs" dxfId="211" priority="326" stopIfTrue="1" operator="equal">
      <formula>"MEJORABLE"</formula>
    </cfRule>
    <cfRule type="cellIs" dxfId="210" priority="327" stopIfTrue="1" operator="equal">
      <formula>"NO ACEPTABLE"</formula>
    </cfRule>
    <cfRule type="cellIs" dxfId="209" priority="328" stopIfTrue="1" operator="equal">
      <formula>"NO ACEPTABLE O ACEPTABLE CON CONTROL ESPECIFICO"</formula>
    </cfRule>
    <cfRule type="cellIs" dxfId="208" priority="329" stopIfTrue="1" operator="equal">
      <formula>"ACEPTABLE"</formula>
    </cfRule>
  </conditionalFormatting>
  <conditionalFormatting sqref="S161">
    <cfRule type="cellIs" dxfId="207" priority="229" stopIfTrue="1" operator="equal">
      <formula>"II"</formula>
    </cfRule>
    <cfRule type="cellIs" dxfId="206" priority="230" stopIfTrue="1" operator="equal">
      <formula>"I"</formula>
    </cfRule>
  </conditionalFormatting>
  <conditionalFormatting sqref="S161">
    <cfRule type="cellIs" dxfId="205" priority="228" stopIfTrue="1" operator="between">
      <formula>"III"</formula>
      <formula>"IV"</formula>
    </cfRule>
  </conditionalFormatting>
  <conditionalFormatting sqref="S161">
    <cfRule type="cellIs" dxfId="204" priority="224" stopIfTrue="1" operator="equal">
      <formula>"IV"</formula>
    </cfRule>
    <cfRule type="cellIs" dxfId="203" priority="225" stopIfTrue="1" operator="equal">
      <formula>"III"</formula>
    </cfRule>
    <cfRule type="cellIs" dxfId="202" priority="226" stopIfTrue="1" operator="equal">
      <formula>"II"</formula>
    </cfRule>
    <cfRule type="cellIs" dxfId="201" priority="227" stopIfTrue="1" operator="equal">
      <formula>"I"</formula>
    </cfRule>
  </conditionalFormatting>
  <conditionalFormatting sqref="S161">
    <cfRule type="cellIs" dxfId="200" priority="220" stopIfTrue="1" operator="equal">
      <formula>"MEJORABLE"</formula>
    </cfRule>
    <cfRule type="cellIs" dxfId="199" priority="221" stopIfTrue="1" operator="equal">
      <formula>"NO ACEPTABLE"</formula>
    </cfRule>
    <cfRule type="cellIs" dxfId="198" priority="222" stopIfTrue="1" operator="equal">
      <formula>"NO ACEPTABLE O ACEPTABLE CON CONTROL ESPECIFICO"</formula>
    </cfRule>
    <cfRule type="cellIs" dxfId="197" priority="223" stopIfTrue="1" operator="equal">
      <formula>"ACEPTABLE"</formula>
    </cfRule>
  </conditionalFormatting>
  <conditionalFormatting sqref="T161">
    <cfRule type="cellIs" dxfId="196" priority="219" stopIfTrue="1" operator="equal">
      <formula>"N0 Aceptable con control especifico"</formula>
    </cfRule>
  </conditionalFormatting>
  <conditionalFormatting sqref="T161">
    <cfRule type="colorScale" priority="231">
      <colorScale>
        <cfvo type="min"/>
        <cfvo type="percentile" val="50"/>
        <cfvo type="max"/>
        <color rgb="FFF8696B"/>
        <color rgb="FFFFEB84"/>
        <color rgb="FF63BE7B"/>
      </colorScale>
    </cfRule>
    <cfRule type="cellIs" dxfId="195" priority="232" stopIfTrue="1" operator="equal">
      <formula>"ACEPTABLE"</formula>
    </cfRule>
    <cfRule type="cellIs" dxfId="194" priority="233" stopIfTrue="1" operator="equal">
      <formula>"NO ACEPTABLE"</formula>
    </cfRule>
  </conditionalFormatting>
  <conditionalFormatting sqref="P161">
    <cfRule type="cellIs" dxfId="193" priority="218" stopIfTrue="1" operator="equal">
      <formula>"MUY ALTO"</formula>
    </cfRule>
  </conditionalFormatting>
  <conditionalFormatting sqref="P161">
    <cfRule type="cellIs" dxfId="192" priority="217" stopIfTrue="1" operator="equal">
      <formula>"MEDIO"</formula>
    </cfRule>
  </conditionalFormatting>
  <conditionalFormatting sqref="P161">
    <cfRule type="cellIs" dxfId="191" priority="216" stopIfTrue="1" operator="equal">
      <formula>"BAJO"</formula>
    </cfRule>
  </conditionalFormatting>
  <conditionalFormatting sqref="P161">
    <cfRule type="cellIs" dxfId="190" priority="215" stopIfTrue="1" operator="equal">
      <formula>"ALTO"</formula>
    </cfRule>
  </conditionalFormatting>
  <conditionalFormatting sqref="P161">
    <cfRule type="cellIs" dxfId="189" priority="211" stopIfTrue="1" operator="equal">
      <formula>"MUY ALTO"</formula>
    </cfRule>
    <cfRule type="cellIs" dxfId="188" priority="212" stopIfTrue="1" operator="equal">
      <formula>"ALTO"</formula>
    </cfRule>
    <cfRule type="cellIs" dxfId="187" priority="213" stopIfTrue="1" operator="equal">
      <formula>"MEDIO"</formula>
    </cfRule>
    <cfRule type="cellIs" dxfId="186" priority="214" stopIfTrue="1" operator="equal">
      <formula>"BAJO"</formula>
    </cfRule>
  </conditionalFormatting>
  <conditionalFormatting sqref="S162">
    <cfRule type="cellIs" dxfId="185" priority="206" stopIfTrue="1" operator="equal">
      <formula>"II"</formula>
    </cfRule>
    <cfRule type="cellIs" dxfId="184" priority="207" stopIfTrue="1" operator="equal">
      <formula>"I"</formula>
    </cfRule>
  </conditionalFormatting>
  <conditionalFormatting sqref="S162">
    <cfRule type="cellIs" dxfId="183" priority="205" stopIfTrue="1" operator="between">
      <formula>"III"</formula>
      <formula>"IV"</formula>
    </cfRule>
  </conditionalFormatting>
  <conditionalFormatting sqref="S162">
    <cfRule type="cellIs" dxfId="182" priority="201" stopIfTrue="1" operator="equal">
      <formula>"IV"</formula>
    </cfRule>
    <cfRule type="cellIs" dxfId="181" priority="202" stopIfTrue="1" operator="equal">
      <formula>"III"</formula>
    </cfRule>
    <cfRule type="cellIs" dxfId="180" priority="203" stopIfTrue="1" operator="equal">
      <formula>"II"</formula>
    </cfRule>
    <cfRule type="cellIs" dxfId="179" priority="204" stopIfTrue="1" operator="equal">
      <formula>"I"</formula>
    </cfRule>
  </conditionalFormatting>
  <conditionalFormatting sqref="S162">
    <cfRule type="cellIs" dxfId="178" priority="197" stopIfTrue="1" operator="equal">
      <formula>"MEJORABLE"</formula>
    </cfRule>
    <cfRule type="cellIs" dxfId="177" priority="198" stopIfTrue="1" operator="equal">
      <formula>"NO ACEPTABLE"</formula>
    </cfRule>
    <cfRule type="cellIs" dxfId="176" priority="199" stopIfTrue="1" operator="equal">
      <formula>"NO ACEPTABLE O ACEPTABLE CON CONTROL ESPECIFICO"</formula>
    </cfRule>
    <cfRule type="cellIs" dxfId="175" priority="200" stopIfTrue="1" operator="equal">
      <formula>"ACEPTABLE"</formula>
    </cfRule>
  </conditionalFormatting>
  <conditionalFormatting sqref="T162">
    <cfRule type="cellIs" dxfId="174" priority="196" stopIfTrue="1" operator="equal">
      <formula>"N0 Aceptable con control especifico"</formula>
    </cfRule>
  </conditionalFormatting>
  <conditionalFormatting sqref="T162">
    <cfRule type="colorScale" priority="208">
      <colorScale>
        <cfvo type="min"/>
        <cfvo type="percentile" val="50"/>
        <cfvo type="max"/>
        <color rgb="FFF8696B"/>
        <color rgb="FFFFEB84"/>
        <color rgb="FF63BE7B"/>
      </colorScale>
    </cfRule>
    <cfRule type="cellIs" dxfId="173" priority="209" stopIfTrue="1" operator="equal">
      <formula>"ACEPTABLE"</formula>
    </cfRule>
    <cfRule type="cellIs" dxfId="172" priority="210" stopIfTrue="1" operator="equal">
      <formula>"NO ACEPTABLE"</formula>
    </cfRule>
  </conditionalFormatting>
  <conditionalFormatting sqref="P162">
    <cfRule type="cellIs" dxfId="171" priority="195" stopIfTrue="1" operator="equal">
      <formula>"MUY ALTO"</formula>
    </cfRule>
  </conditionalFormatting>
  <conditionalFormatting sqref="P162">
    <cfRule type="cellIs" dxfId="170" priority="194" stopIfTrue="1" operator="equal">
      <formula>"MEDIO"</formula>
    </cfRule>
  </conditionalFormatting>
  <conditionalFormatting sqref="P162">
    <cfRule type="cellIs" dxfId="169" priority="193" stopIfTrue="1" operator="equal">
      <formula>"BAJO"</formula>
    </cfRule>
  </conditionalFormatting>
  <conditionalFormatting sqref="P162">
    <cfRule type="cellIs" dxfId="168" priority="192" stopIfTrue="1" operator="equal">
      <formula>"ALTO"</formula>
    </cfRule>
  </conditionalFormatting>
  <conditionalFormatting sqref="P162">
    <cfRule type="cellIs" dxfId="167" priority="188" stopIfTrue="1" operator="equal">
      <formula>"MUY ALTO"</formula>
    </cfRule>
    <cfRule type="cellIs" dxfId="166" priority="189" stopIfTrue="1" operator="equal">
      <formula>"ALTO"</formula>
    </cfRule>
    <cfRule type="cellIs" dxfId="165" priority="190" stopIfTrue="1" operator="equal">
      <formula>"MEDIO"</formula>
    </cfRule>
    <cfRule type="cellIs" dxfId="164" priority="191" stopIfTrue="1" operator="equal">
      <formula>"BAJO"</formula>
    </cfRule>
  </conditionalFormatting>
  <conditionalFormatting sqref="S167">
    <cfRule type="cellIs" dxfId="163" priority="183" stopIfTrue="1" operator="equal">
      <formula>"II"</formula>
    </cfRule>
    <cfRule type="cellIs" dxfId="162" priority="184" stopIfTrue="1" operator="equal">
      <formula>"I"</formula>
    </cfRule>
  </conditionalFormatting>
  <conditionalFormatting sqref="S167">
    <cfRule type="cellIs" dxfId="161" priority="182" stopIfTrue="1" operator="between">
      <formula>"III"</formula>
      <formula>"IV"</formula>
    </cfRule>
  </conditionalFormatting>
  <conditionalFormatting sqref="S167">
    <cfRule type="cellIs" dxfId="160" priority="178" stopIfTrue="1" operator="equal">
      <formula>"IV"</formula>
    </cfRule>
    <cfRule type="cellIs" dxfId="159" priority="179" stopIfTrue="1" operator="equal">
      <formula>"III"</formula>
    </cfRule>
    <cfRule type="cellIs" dxfId="158" priority="180" stopIfTrue="1" operator="equal">
      <formula>"II"</formula>
    </cfRule>
    <cfRule type="cellIs" dxfId="157" priority="181" stopIfTrue="1" operator="equal">
      <formula>"I"</formula>
    </cfRule>
  </conditionalFormatting>
  <conditionalFormatting sqref="S167">
    <cfRule type="cellIs" dxfId="156" priority="174" stopIfTrue="1" operator="equal">
      <formula>"MEJORABLE"</formula>
    </cfRule>
    <cfRule type="cellIs" dxfId="155" priority="175" stopIfTrue="1" operator="equal">
      <formula>"NO ACEPTABLE"</formula>
    </cfRule>
    <cfRule type="cellIs" dxfId="154" priority="176" stopIfTrue="1" operator="equal">
      <formula>"NO ACEPTABLE O ACEPTABLE CON CONTROL ESPECIFICO"</formula>
    </cfRule>
    <cfRule type="cellIs" dxfId="153" priority="177" stopIfTrue="1" operator="equal">
      <formula>"ACEPTABLE"</formula>
    </cfRule>
  </conditionalFormatting>
  <conditionalFormatting sqref="T167">
    <cfRule type="cellIs" dxfId="152" priority="173" stopIfTrue="1" operator="equal">
      <formula>"N0 Aceptable con control especifico"</formula>
    </cfRule>
  </conditionalFormatting>
  <conditionalFormatting sqref="T167">
    <cfRule type="colorScale" priority="185">
      <colorScale>
        <cfvo type="min"/>
        <cfvo type="percentile" val="50"/>
        <cfvo type="max"/>
        <color rgb="FFF8696B"/>
        <color rgb="FFFFEB84"/>
        <color rgb="FF63BE7B"/>
      </colorScale>
    </cfRule>
    <cfRule type="cellIs" dxfId="151" priority="186" stopIfTrue="1" operator="equal">
      <formula>"ACEPTABLE"</formula>
    </cfRule>
    <cfRule type="cellIs" dxfId="150" priority="187" stopIfTrue="1" operator="equal">
      <formula>"NO ACEPTABLE"</formula>
    </cfRule>
  </conditionalFormatting>
  <conditionalFormatting sqref="P167">
    <cfRule type="cellIs" dxfId="149" priority="172" stopIfTrue="1" operator="equal">
      <formula>"MUY ALTO"</formula>
    </cfRule>
  </conditionalFormatting>
  <conditionalFormatting sqref="P167">
    <cfRule type="cellIs" dxfId="148" priority="171" stopIfTrue="1" operator="equal">
      <formula>"MEDIO"</formula>
    </cfRule>
  </conditionalFormatting>
  <conditionalFormatting sqref="P167">
    <cfRule type="cellIs" dxfId="147" priority="170" stopIfTrue="1" operator="equal">
      <formula>"BAJO"</formula>
    </cfRule>
  </conditionalFormatting>
  <conditionalFormatting sqref="P167">
    <cfRule type="cellIs" dxfId="146" priority="169" stopIfTrue="1" operator="equal">
      <formula>"ALTO"</formula>
    </cfRule>
  </conditionalFormatting>
  <conditionalFormatting sqref="P167">
    <cfRule type="cellIs" dxfId="145" priority="165" stopIfTrue="1" operator="equal">
      <formula>"MUY ALTO"</formula>
    </cfRule>
    <cfRule type="cellIs" dxfId="144" priority="166" stopIfTrue="1" operator="equal">
      <formula>"ALTO"</formula>
    </cfRule>
    <cfRule type="cellIs" dxfId="143" priority="167" stopIfTrue="1" operator="equal">
      <formula>"MEDIO"</formula>
    </cfRule>
    <cfRule type="cellIs" dxfId="142" priority="168" stopIfTrue="1" operator="equal">
      <formula>"BAJO"</formula>
    </cfRule>
  </conditionalFormatting>
  <conditionalFormatting sqref="S169">
    <cfRule type="cellIs" dxfId="141" priority="160" stopIfTrue="1" operator="equal">
      <formula>"II"</formula>
    </cfRule>
    <cfRule type="cellIs" dxfId="140" priority="161" stopIfTrue="1" operator="equal">
      <formula>"I"</formula>
    </cfRule>
  </conditionalFormatting>
  <conditionalFormatting sqref="S169">
    <cfRule type="cellIs" dxfId="139" priority="159" stopIfTrue="1" operator="between">
      <formula>"III"</formula>
      <formula>"IV"</formula>
    </cfRule>
  </conditionalFormatting>
  <conditionalFormatting sqref="S169">
    <cfRule type="cellIs" dxfId="138" priority="155" stopIfTrue="1" operator="equal">
      <formula>"IV"</formula>
    </cfRule>
    <cfRule type="cellIs" dxfId="137" priority="156" stopIfTrue="1" operator="equal">
      <formula>"III"</formula>
    </cfRule>
    <cfRule type="cellIs" dxfId="136" priority="157" stopIfTrue="1" operator="equal">
      <formula>"II"</formula>
    </cfRule>
    <cfRule type="cellIs" dxfId="135" priority="158" stopIfTrue="1" operator="equal">
      <formula>"I"</formula>
    </cfRule>
  </conditionalFormatting>
  <conditionalFormatting sqref="S169">
    <cfRule type="cellIs" dxfId="134" priority="151" stopIfTrue="1" operator="equal">
      <formula>"MEJORABLE"</formula>
    </cfRule>
    <cfRule type="cellIs" dxfId="133" priority="152" stopIfTrue="1" operator="equal">
      <formula>"NO ACEPTABLE"</formula>
    </cfRule>
    <cfRule type="cellIs" dxfId="132" priority="153" stopIfTrue="1" operator="equal">
      <formula>"NO ACEPTABLE O ACEPTABLE CON CONTROL ESPECIFICO"</formula>
    </cfRule>
    <cfRule type="cellIs" dxfId="131" priority="154" stopIfTrue="1" operator="equal">
      <formula>"ACEPTABLE"</formula>
    </cfRule>
  </conditionalFormatting>
  <conditionalFormatting sqref="T169">
    <cfRule type="cellIs" dxfId="130" priority="150" stopIfTrue="1" operator="equal">
      <formula>"N0 Aceptable con control especifico"</formula>
    </cfRule>
  </conditionalFormatting>
  <conditionalFormatting sqref="T169">
    <cfRule type="colorScale" priority="162">
      <colorScale>
        <cfvo type="min"/>
        <cfvo type="percentile" val="50"/>
        <cfvo type="max"/>
        <color rgb="FFF8696B"/>
        <color rgb="FFFFEB84"/>
        <color rgb="FF63BE7B"/>
      </colorScale>
    </cfRule>
    <cfRule type="cellIs" dxfId="129" priority="163" stopIfTrue="1" operator="equal">
      <formula>"ACEPTABLE"</formula>
    </cfRule>
    <cfRule type="cellIs" dxfId="128" priority="164" stopIfTrue="1" operator="equal">
      <formula>"NO ACEPTABLE"</formula>
    </cfRule>
  </conditionalFormatting>
  <conditionalFormatting sqref="P169">
    <cfRule type="cellIs" dxfId="127" priority="149" stopIfTrue="1" operator="equal">
      <formula>"MUY ALTO"</formula>
    </cfRule>
  </conditionalFormatting>
  <conditionalFormatting sqref="P169">
    <cfRule type="cellIs" dxfId="126" priority="148" stopIfTrue="1" operator="equal">
      <formula>"MEDIO"</formula>
    </cfRule>
  </conditionalFormatting>
  <conditionalFormatting sqref="P169">
    <cfRule type="cellIs" dxfId="125" priority="147" stopIfTrue="1" operator="equal">
      <formula>"BAJO"</formula>
    </cfRule>
  </conditionalFormatting>
  <conditionalFormatting sqref="P169">
    <cfRule type="cellIs" dxfId="124" priority="146" stopIfTrue="1" operator="equal">
      <formula>"ALTO"</formula>
    </cfRule>
  </conditionalFormatting>
  <conditionalFormatting sqref="P169">
    <cfRule type="cellIs" dxfId="123" priority="142" stopIfTrue="1" operator="equal">
      <formula>"MUY ALTO"</formula>
    </cfRule>
    <cfRule type="cellIs" dxfId="122" priority="143" stopIfTrue="1" operator="equal">
      <formula>"ALTO"</formula>
    </cfRule>
    <cfRule type="cellIs" dxfId="121" priority="144" stopIfTrue="1" operator="equal">
      <formula>"MEDIO"</formula>
    </cfRule>
    <cfRule type="cellIs" dxfId="120" priority="145" stopIfTrue="1" operator="equal">
      <formula>"BAJO"</formula>
    </cfRule>
  </conditionalFormatting>
  <conditionalFormatting sqref="S163">
    <cfRule type="cellIs" dxfId="119" priority="137" stopIfTrue="1" operator="equal">
      <formula>"II"</formula>
    </cfRule>
    <cfRule type="cellIs" dxfId="118" priority="138" stopIfTrue="1" operator="equal">
      <formula>"I"</formula>
    </cfRule>
  </conditionalFormatting>
  <conditionalFormatting sqref="S163">
    <cfRule type="cellIs" dxfId="117" priority="136" stopIfTrue="1" operator="between">
      <formula>"III"</formula>
      <formula>"IV"</formula>
    </cfRule>
  </conditionalFormatting>
  <conditionalFormatting sqref="S163">
    <cfRule type="cellIs" dxfId="116" priority="132" stopIfTrue="1" operator="equal">
      <formula>"IV"</formula>
    </cfRule>
    <cfRule type="cellIs" dxfId="115" priority="133" stopIfTrue="1" operator="equal">
      <formula>"III"</formula>
    </cfRule>
    <cfRule type="cellIs" dxfId="114" priority="134" stopIfTrue="1" operator="equal">
      <formula>"II"</formula>
    </cfRule>
    <cfRule type="cellIs" dxfId="113" priority="135" stopIfTrue="1" operator="equal">
      <formula>"I"</formula>
    </cfRule>
  </conditionalFormatting>
  <conditionalFormatting sqref="S163">
    <cfRule type="cellIs" dxfId="112" priority="128" stopIfTrue="1" operator="equal">
      <formula>"MEJORABLE"</formula>
    </cfRule>
    <cfRule type="cellIs" dxfId="111" priority="129" stopIfTrue="1" operator="equal">
      <formula>"NO ACEPTABLE"</formula>
    </cfRule>
    <cfRule type="cellIs" dxfId="110" priority="130" stopIfTrue="1" operator="equal">
      <formula>"NO ACEPTABLE O ACEPTABLE CON CONTROL ESPECIFICO"</formula>
    </cfRule>
    <cfRule type="cellIs" dxfId="109" priority="131" stopIfTrue="1" operator="equal">
      <formula>"ACEPTABLE"</formula>
    </cfRule>
  </conditionalFormatting>
  <conditionalFormatting sqref="T163">
    <cfRule type="cellIs" dxfId="108" priority="127" stopIfTrue="1" operator="equal">
      <formula>"N0 Aceptable con control especifico"</formula>
    </cfRule>
  </conditionalFormatting>
  <conditionalFormatting sqref="T163">
    <cfRule type="colorScale" priority="139">
      <colorScale>
        <cfvo type="min"/>
        <cfvo type="percentile" val="50"/>
        <cfvo type="max"/>
        <color rgb="FFF8696B"/>
        <color rgb="FFFFEB84"/>
        <color rgb="FF63BE7B"/>
      </colorScale>
    </cfRule>
    <cfRule type="cellIs" dxfId="107" priority="140" stopIfTrue="1" operator="equal">
      <formula>"ACEPTABLE"</formula>
    </cfRule>
    <cfRule type="cellIs" dxfId="106" priority="141" stopIfTrue="1" operator="equal">
      <formula>"NO ACEPTABLE"</formula>
    </cfRule>
  </conditionalFormatting>
  <conditionalFormatting sqref="P163">
    <cfRule type="cellIs" dxfId="105" priority="126" stopIfTrue="1" operator="equal">
      <formula>"MUY ALTO"</formula>
    </cfRule>
  </conditionalFormatting>
  <conditionalFormatting sqref="P163">
    <cfRule type="cellIs" dxfId="104" priority="125" stopIfTrue="1" operator="equal">
      <formula>"MEDIO"</formula>
    </cfRule>
  </conditionalFormatting>
  <conditionalFormatting sqref="P163">
    <cfRule type="cellIs" dxfId="103" priority="124" stopIfTrue="1" operator="equal">
      <formula>"BAJO"</formula>
    </cfRule>
  </conditionalFormatting>
  <conditionalFormatting sqref="P163">
    <cfRule type="cellIs" dxfId="102" priority="123" stopIfTrue="1" operator="equal">
      <formula>"ALTO"</formula>
    </cfRule>
  </conditionalFormatting>
  <conditionalFormatting sqref="P163">
    <cfRule type="cellIs" dxfId="101" priority="119" stopIfTrue="1" operator="equal">
      <formula>"MUY ALTO"</formula>
    </cfRule>
    <cfRule type="cellIs" dxfId="100" priority="120" stopIfTrue="1" operator="equal">
      <formula>"ALTO"</formula>
    </cfRule>
    <cfRule type="cellIs" dxfId="99" priority="121" stopIfTrue="1" operator="equal">
      <formula>"MEDIO"</formula>
    </cfRule>
    <cfRule type="cellIs" dxfId="98" priority="122" stopIfTrue="1" operator="equal">
      <formula>"BAJO"</formula>
    </cfRule>
  </conditionalFormatting>
  <conditionalFormatting sqref="S164">
    <cfRule type="cellIs" dxfId="97" priority="114" stopIfTrue="1" operator="equal">
      <formula>"II"</formula>
    </cfRule>
    <cfRule type="cellIs" dxfId="96" priority="115" stopIfTrue="1" operator="equal">
      <formula>"I"</formula>
    </cfRule>
  </conditionalFormatting>
  <conditionalFormatting sqref="S164">
    <cfRule type="cellIs" dxfId="95" priority="113" stopIfTrue="1" operator="between">
      <formula>"III"</formula>
      <formula>"IV"</formula>
    </cfRule>
  </conditionalFormatting>
  <conditionalFormatting sqref="S164">
    <cfRule type="cellIs" dxfId="94" priority="109" stopIfTrue="1" operator="equal">
      <formula>"IV"</formula>
    </cfRule>
    <cfRule type="cellIs" dxfId="93" priority="110" stopIfTrue="1" operator="equal">
      <formula>"III"</formula>
    </cfRule>
    <cfRule type="cellIs" dxfId="92" priority="111" stopIfTrue="1" operator="equal">
      <formula>"II"</formula>
    </cfRule>
    <cfRule type="cellIs" dxfId="91" priority="112" stopIfTrue="1" operator="equal">
      <formula>"I"</formula>
    </cfRule>
  </conditionalFormatting>
  <conditionalFormatting sqref="S164">
    <cfRule type="cellIs" dxfId="90" priority="105" stopIfTrue="1" operator="equal">
      <formula>"MEJORABLE"</formula>
    </cfRule>
    <cfRule type="cellIs" dxfId="89" priority="106" stopIfTrue="1" operator="equal">
      <formula>"NO ACEPTABLE"</formula>
    </cfRule>
    <cfRule type="cellIs" dxfId="88" priority="107" stopIfTrue="1" operator="equal">
      <formula>"NO ACEPTABLE O ACEPTABLE CON CONTROL ESPECIFICO"</formula>
    </cfRule>
    <cfRule type="cellIs" dxfId="87" priority="108" stopIfTrue="1" operator="equal">
      <formula>"ACEPTABLE"</formula>
    </cfRule>
  </conditionalFormatting>
  <conditionalFormatting sqref="T164">
    <cfRule type="cellIs" dxfId="86" priority="104" stopIfTrue="1" operator="equal">
      <formula>"N0 Aceptable con control especifico"</formula>
    </cfRule>
  </conditionalFormatting>
  <conditionalFormatting sqref="T164">
    <cfRule type="colorScale" priority="116">
      <colorScale>
        <cfvo type="min"/>
        <cfvo type="percentile" val="50"/>
        <cfvo type="max"/>
        <color rgb="FFF8696B"/>
        <color rgb="FFFFEB84"/>
        <color rgb="FF63BE7B"/>
      </colorScale>
    </cfRule>
    <cfRule type="cellIs" dxfId="85" priority="117" stopIfTrue="1" operator="equal">
      <formula>"ACEPTABLE"</formula>
    </cfRule>
    <cfRule type="cellIs" dxfId="84" priority="118" stopIfTrue="1" operator="equal">
      <formula>"NO ACEPTABLE"</formula>
    </cfRule>
  </conditionalFormatting>
  <conditionalFormatting sqref="P164">
    <cfRule type="cellIs" dxfId="83" priority="103" stopIfTrue="1" operator="equal">
      <formula>"MUY ALTO"</formula>
    </cfRule>
  </conditionalFormatting>
  <conditionalFormatting sqref="P164">
    <cfRule type="cellIs" dxfId="82" priority="102" stopIfTrue="1" operator="equal">
      <formula>"MEDIO"</formula>
    </cfRule>
  </conditionalFormatting>
  <conditionalFormatting sqref="P164">
    <cfRule type="cellIs" dxfId="81" priority="101" stopIfTrue="1" operator="equal">
      <formula>"BAJO"</formula>
    </cfRule>
  </conditionalFormatting>
  <conditionalFormatting sqref="P164">
    <cfRule type="cellIs" dxfId="80" priority="100" stopIfTrue="1" operator="equal">
      <formula>"ALTO"</formula>
    </cfRule>
  </conditionalFormatting>
  <conditionalFormatting sqref="P164">
    <cfRule type="cellIs" dxfId="79" priority="96" stopIfTrue="1" operator="equal">
      <formula>"MUY ALTO"</formula>
    </cfRule>
    <cfRule type="cellIs" dxfId="78" priority="97" stopIfTrue="1" operator="equal">
      <formula>"ALTO"</formula>
    </cfRule>
    <cfRule type="cellIs" dxfId="77" priority="98" stopIfTrue="1" operator="equal">
      <formula>"MEDIO"</formula>
    </cfRule>
    <cfRule type="cellIs" dxfId="76" priority="99" stopIfTrue="1" operator="equal">
      <formula>"BAJO"</formula>
    </cfRule>
  </conditionalFormatting>
  <conditionalFormatting sqref="S165">
    <cfRule type="cellIs" dxfId="75" priority="91" stopIfTrue="1" operator="equal">
      <formula>"II"</formula>
    </cfRule>
    <cfRule type="cellIs" dxfId="74" priority="92" stopIfTrue="1" operator="equal">
      <formula>"I"</formula>
    </cfRule>
  </conditionalFormatting>
  <conditionalFormatting sqref="S165">
    <cfRule type="cellIs" dxfId="73" priority="90" stopIfTrue="1" operator="between">
      <formula>"III"</formula>
      <formula>"IV"</formula>
    </cfRule>
  </conditionalFormatting>
  <conditionalFormatting sqref="S165">
    <cfRule type="cellIs" dxfId="72" priority="86" stopIfTrue="1" operator="equal">
      <formula>"IV"</formula>
    </cfRule>
    <cfRule type="cellIs" dxfId="71" priority="87" stopIfTrue="1" operator="equal">
      <formula>"III"</formula>
    </cfRule>
    <cfRule type="cellIs" dxfId="70" priority="88" stopIfTrue="1" operator="equal">
      <formula>"II"</formula>
    </cfRule>
    <cfRule type="cellIs" dxfId="69" priority="89" stopIfTrue="1" operator="equal">
      <formula>"I"</formula>
    </cfRule>
  </conditionalFormatting>
  <conditionalFormatting sqref="S165">
    <cfRule type="cellIs" dxfId="68" priority="82" stopIfTrue="1" operator="equal">
      <formula>"MEJORABLE"</formula>
    </cfRule>
    <cfRule type="cellIs" dxfId="67" priority="83" stopIfTrue="1" operator="equal">
      <formula>"NO ACEPTABLE"</formula>
    </cfRule>
    <cfRule type="cellIs" dxfId="66" priority="84" stopIfTrue="1" operator="equal">
      <formula>"NO ACEPTABLE O ACEPTABLE CON CONTROL ESPECIFICO"</formula>
    </cfRule>
    <cfRule type="cellIs" dxfId="65" priority="85" stopIfTrue="1" operator="equal">
      <formula>"ACEPTABLE"</formula>
    </cfRule>
  </conditionalFormatting>
  <conditionalFormatting sqref="T165">
    <cfRule type="cellIs" dxfId="64" priority="81" stopIfTrue="1" operator="equal">
      <formula>"N0 Aceptable con control especifico"</formula>
    </cfRule>
  </conditionalFormatting>
  <conditionalFormatting sqref="T165">
    <cfRule type="colorScale" priority="93">
      <colorScale>
        <cfvo type="min"/>
        <cfvo type="percentile" val="50"/>
        <cfvo type="max"/>
        <color rgb="FFF8696B"/>
        <color rgb="FFFFEB84"/>
        <color rgb="FF63BE7B"/>
      </colorScale>
    </cfRule>
    <cfRule type="cellIs" dxfId="63" priority="94" stopIfTrue="1" operator="equal">
      <formula>"ACEPTABLE"</formula>
    </cfRule>
    <cfRule type="cellIs" dxfId="62" priority="95" stopIfTrue="1" operator="equal">
      <formula>"NO ACEPTABLE"</formula>
    </cfRule>
  </conditionalFormatting>
  <conditionalFormatting sqref="P165">
    <cfRule type="cellIs" dxfId="61" priority="80" stopIfTrue="1" operator="equal">
      <formula>"MUY ALTO"</formula>
    </cfRule>
  </conditionalFormatting>
  <conditionalFormatting sqref="P165">
    <cfRule type="cellIs" dxfId="60" priority="79" stopIfTrue="1" operator="equal">
      <formula>"MEDIO"</formula>
    </cfRule>
  </conditionalFormatting>
  <conditionalFormatting sqref="P165">
    <cfRule type="cellIs" dxfId="59" priority="78" stopIfTrue="1" operator="equal">
      <formula>"BAJO"</formula>
    </cfRule>
  </conditionalFormatting>
  <conditionalFormatting sqref="P165">
    <cfRule type="cellIs" dxfId="58" priority="77" stopIfTrue="1" operator="equal">
      <formula>"ALTO"</formula>
    </cfRule>
  </conditionalFormatting>
  <conditionalFormatting sqref="P165">
    <cfRule type="cellIs" dxfId="57" priority="73" stopIfTrue="1" operator="equal">
      <formula>"MUY ALTO"</formula>
    </cfRule>
    <cfRule type="cellIs" dxfId="56" priority="74" stopIfTrue="1" operator="equal">
      <formula>"ALTO"</formula>
    </cfRule>
    <cfRule type="cellIs" dxfId="55" priority="75" stopIfTrue="1" operator="equal">
      <formula>"MEDIO"</formula>
    </cfRule>
    <cfRule type="cellIs" dxfId="54" priority="76" stopIfTrue="1" operator="equal">
      <formula>"BAJO"</formula>
    </cfRule>
  </conditionalFormatting>
  <conditionalFormatting sqref="S166">
    <cfRule type="cellIs" dxfId="53" priority="68" stopIfTrue="1" operator="equal">
      <formula>"II"</formula>
    </cfRule>
    <cfRule type="cellIs" dxfId="52" priority="69" stopIfTrue="1" operator="equal">
      <formula>"I"</formula>
    </cfRule>
  </conditionalFormatting>
  <conditionalFormatting sqref="S166">
    <cfRule type="cellIs" dxfId="51" priority="67" stopIfTrue="1" operator="between">
      <formula>"III"</formula>
      <formula>"IV"</formula>
    </cfRule>
  </conditionalFormatting>
  <conditionalFormatting sqref="S166">
    <cfRule type="cellIs" dxfId="50" priority="63" stopIfTrue="1" operator="equal">
      <formula>"IV"</formula>
    </cfRule>
    <cfRule type="cellIs" dxfId="49" priority="64" stopIfTrue="1" operator="equal">
      <formula>"III"</formula>
    </cfRule>
    <cfRule type="cellIs" dxfId="48" priority="65" stopIfTrue="1" operator="equal">
      <formula>"II"</formula>
    </cfRule>
    <cfRule type="cellIs" dxfId="47" priority="66" stopIfTrue="1" operator="equal">
      <formula>"I"</formula>
    </cfRule>
  </conditionalFormatting>
  <conditionalFormatting sqref="S166">
    <cfRule type="cellIs" dxfId="46" priority="59" stopIfTrue="1" operator="equal">
      <formula>"MEJORABLE"</formula>
    </cfRule>
    <cfRule type="cellIs" dxfId="45" priority="60" stopIfTrue="1" operator="equal">
      <formula>"NO ACEPTABLE"</formula>
    </cfRule>
    <cfRule type="cellIs" dxfId="44" priority="61" stopIfTrue="1" operator="equal">
      <formula>"NO ACEPTABLE O ACEPTABLE CON CONTROL ESPECIFICO"</formula>
    </cfRule>
    <cfRule type="cellIs" dxfId="43" priority="62" stopIfTrue="1" operator="equal">
      <formula>"ACEPTABLE"</formula>
    </cfRule>
  </conditionalFormatting>
  <conditionalFormatting sqref="T166">
    <cfRule type="cellIs" dxfId="42" priority="58" stopIfTrue="1" operator="equal">
      <formula>"N0 Aceptable con control especifico"</formula>
    </cfRule>
  </conditionalFormatting>
  <conditionalFormatting sqref="T166">
    <cfRule type="colorScale" priority="70">
      <colorScale>
        <cfvo type="min"/>
        <cfvo type="percentile" val="50"/>
        <cfvo type="max"/>
        <color rgb="FFF8696B"/>
        <color rgb="FFFFEB84"/>
        <color rgb="FF63BE7B"/>
      </colorScale>
    </cfRule>
    <cfRule type="cellIs" dxfId="41" priority="71" stopIfTrue="1" operator="equal">
      <formula>"ACEPTABLE"</formula>
    </cfRule>
    <cfRule type="cellIs" dxfId="40" priority="72" stopIfTrue="1" operator="equal">
      <formula>"NO ACEPTABLE"</formula>
    </cfRule>
  </conditionalFormatting>
  <conditionalFormatting sqref="P166">
    <cfRule type="cellIs" dxfId="39" priority="57" stopIfTrue="1" operator="equal">
      <formula>"MUY ALTO"</formula>
    </cfRule>
  </conditionalFormatting>
  <conditionalFormatting sqref="P166">
    <cfRule type="cellIs" dxfId="38" priority="56" stopIfTrue="1" operator="equal">
      <formula>"MEDIO"</formula>
    </cfRule>
  </conditionalFormatting>
  <conditionalFormatting sqref="P166">
    <cfRule type="cellIs" dxfId="37" priority="55" stopIfTrue="1" operator="equal">
      <formula>"BAJO"</formula>
    </cfRule>
  </conditionalFormatting>
  <conditionalFormatting sqref="P166">
    <cfRule type="cellIs" dxfId="36" priority="54" stopIfTrue="1" operator="equal">
      <formula>"ALTO"</formula>
    </cfRule>
  </conditionalFormatting>
  <conditionalFormatting sqref="P166">
    <cfRule type="cellIs" dxfId="35" priority="50" stopIfTrue="1" operator="equal">
      <formula>"MUY ALTO"</formula>
    </cfRule>
    <cfRule type="cellIs" dxfId="34" priority="51" stopIfTrue="1" operator="equal">
      <formula>"ALTO"</formula>
    </cfRule>
    <cfRule type="cellIs" dxfId="33" priority="52" stopIfTrue="1" operator="equal">
      <formula>"MEDIO"</formula>
    </cfRule>
    <cfRule type="cellIs" dxfId="32" priority="53" stopIfTrue="1" operator="equal">
      <formula>"BAJO"</formula>
    </cfRule>
  </conditionalFormatting>
  <conditionalFormatting sqref="S168">
    <cfRule type="cellIs" dxfId="31" priority="45" stopIfTrue="1" operator="equal">
      <formula>"II"</formula>
    </cfRule>
    <cfRule type="cellIs" dxfId="30" priority="46" stopIfTrue="1" operator="equal">
      <formula>"I"</formula>
    </cfRule>
  </conditionalFormatting>
  <conditionalFormatting sqref="S168">
    <cfRule type="cellIs" dxfId="29" priority="44" stopIfTrue="1" operator="between">
      <formula>"III"</formula>
      <formula>"IV"</formula>
    </cfRule>
  </conditionalFormatting>
  <conditionalFormatting sqref="S168">
    <cfRule type="cellIs" dxfId="28" priority="40" stopIfTrue="1" operator="equal">
      <formula>"IV"</formula>
    </cfRule>
    <cfRule type="cellIs" dxfId="27" priority="41" stopIfTrue="1" operator="equal">
      <formula>"III"</formula>
    </cfRule>
    <cfRule type="cellIs" dxfId="26" priority="42" stopIfTrue="1" operator="equal">
      <formula>"II"</formula>
    </cfRule>
    <cfRule type="cellIs" dxfId="25" priority="43" stopIfTrue="1" operator="equal">
      <formula>"I"</formula>
    </cfRule>
  </conditionalFormatting>
  <conditionalFormatting sqref="S168">
    <cfRule type="cellIs" dxfId="24" priority="36" stopIfTrue="1" operator="equal">
      <formula>"MEJORABLE"</formula>
    </cfRule>
    <cfRule type="cellIs" dxfId="23" priority="37" stopIfTrue="1" operator="equal">
      <formula>"NO ACEPTABLE"</formula>
    </cfRule>
    <cfRule type="cellIs" dxfId="22" priority="38" stopIfTrue="1" operator="equal">
      <formula>"NO ACEPTABLE O ACEPTABLE CON CONTROL ESPECIFICO"</formula>
    </cfRule>
    <cfRule type="cellIs" dxfId="21" priority="39" stopIfTrue="1" operator="equal">
      <formula>"ACEPTABLE"</formula>
    </cfRule>
  </conditionalFormatting>
  <conditionalFormatting sqref="T168">
    <cfRule type="cellIs" dxfId="20" priority="35" stopIfTrue="1" operator="equal">
      <formula>"N0 Aceptable con control especifico"</formula>
    </cfRule>
  </conditionalFormatting>
  <conditionalFormatting sqref="T168">
    <cfRule type="colorScale" priority="47">
      <colorScale>
        <cfvo type="min"/>
        <cfvo type="percentile" val="50"/>
        <cfvo type="max"/>
        <color rgb="FFF8696B"/>
        <color rgb="FFFFEB84"/>
        <color rgb="FF63BE7B"/>
      </colorScale>
    </cfRule>
    <cfRule type="cellIs" dxfId="19" priority="48" stopIfTrue="1" operator="equal">
      <formula>"ACEPTABLE"</formula>
    </cfRule>
    <cfRule type="cellIs" dxfId="18" priority="49" stopIfTrue="1" operator="equal">
      <formula>"NO ACEPTABLE"</formula>
    </cfRule>
  </conditionalFormatting>
  <conditionalFormatting sqref="P168">
    <cfRule type="cellIs" dxfId="17" priority="34" stopIfTrue="1" operator="equal">
      <formula>"MUY ALTO"</formula>
    </cfRule>
  </conditionalFormatting>
  <conditionalFormatting sqref="P168">
    <cfRule type="cellIs" dxfId="16" priority="33" stopIfTrue="1" operator="equal">
      <formula>"MEDIO"</formula>
    </cfRule>
  </conditionalFormatting>
  <conditionalFormatting sqref="P168">
    <cfRule type="cellIs" dxfId="15" priority="32" stopIfTrue="1" operator="equal">
      <formula>"BAJO"</formula>
    </cfRule>
  </conditionalFormatting>
  <conditionalFormatting sqref="P168">
    <cfRule type="cellIs" dxfId="14" priority="31" stopIfTrue="1" operator="equal">
      <formula>"ALTO"</formula>
    </cfRule>
  </conditionalFormatting>
  <conditionalFormatting sqref="P168">
    <cfRule type="cellIs" dxfId="13" priority="27" stopIfTrue="1" operator="equal">
      <formula>"MUY ALTO"</formula>
    </cfRule>
    <cfRule type="cellIs" dxfId="12" priority="28" stopIfTrue="1" operator="equal">
      <formula>"ALTO"</formula>
    </cfRule>
    <cfRule type="cellIs" dxfId="11" priority="29" stopIfTrue="1" operator="equal">
      <formula>"MEDIO"</formula>
    </cfRule>
    <cfRule type="cellIs" dxfId="10" priority="30" stopIfTrue="1" operator="equal">
      <formula>"BAJO"</formula>
    </cfRule>
  </conditionalFormatting>
  <conditionalFormatting sqref="T159">
    <cfRule type="colorScale" priority="388">
      <colorScale>
        <cfvo type="min"/>
        <cfvo type="percentile" val="50"/>
        <cfvo type="max"/>
        <color rgb="FFF8696B"/>
        <color rgb="FFFFEB84"/>
        <color rgb="FF63BE7B"/>
      </colorScale>
    </cfRule>
    <cfRule type="cellIs" dxfId="9" priority="389" stopIfTrue="1" operator="equal">
      <formula>"ACEPTABLE"</formula>
    </cfRule>
    <cfRule type="cellIs" dxfId="8" priority="390" stopIfTrue="1" operator="equal">
      <formula>"NO ACEPTABLE"</formula>
    </cfRule>
  </conditionalFormatting>
  <conditionalFormatting sqref="T18">
    <cfRule type="colorScale" priority="1">
      <colorScale>
        <cfvo type="min"/>
        <cfvo type="percentile" val="50"/>
        <cfvo type="max"/>
        <color rgb="FFF8696B"/>
        <color rgb="FFFFEB84"/>
        <color rgb="FF63BE7B"/>
      </colorScale>
    </cfRule>
    <cfRule type="cellIs" dxfId="7" priority="2" stopIfTrue="1" operator="equal">
      <formula>"ACEPTABLE"</formula>
    </cfRule>
    <cfRule type="cellIs" dxfId="6" priority="3" stopIfTrue="1" operator="equal">
      <formula>"NO ACEPTABLE"</formula>
    </cfRule>
  </conditionalFormatting>
  <conditionalFormatting sqref="T153:T158 T160">
    <cfRule type="colorScale" priority="1903">
      <colorScale>
        <cfvo type="min"/>
        <cfvo type="percentile" val="50"/>
        <cfvo type="max"/>
        <color rgb="FFF8696B"/>
        <color rgb="FFFFEB84"/>
        <color rgb="FF63BE7B"/>
      </colorScale>
    </cfRule>
    <cfRule type="cellIs" dxfId="5" priority="1904" stopIfTrue="1" operator="equal">
      <formula>"ACEPTABLE"</formula>
    </cfRule>
    <cfRule type="cellIs" dxfId="4" priority="1905" stopIfTrue="1" operator="equal">
      <formula>"NO ACEPTABLE"</formula>
    </cfRule>
  </conditionalFormatting>
  <conditionalFormatting sqref="T53">
    <cfRule type="colorScale" priority="1940">
      <colorScale>
        <cfvo type="min"/>
        <cfvo type="percentile" val="50"/>
        <cfvo type="max"/>
        <color rgb="FFF8696B"/>
        <color rgb="FFFFEB84"/>
        <color rgb="FF63BE7B"/>
      </colorScale>
    </cfRule>
    <cfRule type="cellIs" dxfId="3" priority="1941" stopIfTrue="1" operator="equal">
      <formula>"ACEPTABLE"</formula>
    </cfRule>
    <cfRule type="cellIs" dxfId="2" priority="1942" stopIfTrue="1" operator="equal">
      <formula>"NO ACEPTABLE"</formula>
    </cfRule>
  </conditionalFormatting>
  <conditionalFormatting sqref="T71:T152">
    <cfRule type="colorScale" priority="1983">
      <colorScale>
        <cfvo type="min"/>
        <cfvo type="percentile" val="50"/>
        <cfvo type="max"/>
        <color rgb="FFF8696B"/>
        <color rgb="FFFFEB84"/>
        <color rgb="FF63BE7B"/>
      </colorScale>
    </cfRule>
    <cfRule type="cellIs" dxfId="1" priority="1984" stopIfTrue="1" operator="equal">
      <formula>"ACEPTABLE"</formula>
    </cfRule>
    <cfRule type="cellIs" dxfId="0" priority="1985" stopIfTrue="1" operator="equal">
      <formula>"NO ACEPTABLE"</formula>
    </cfRule>
  </conditionalFormatting>
  <dataValidations count="12">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4:N15"/>
    <dataValidation allowBlank="1" showInputMessage="1" showErrorMessage="1" promptTitle="NP #5" prompt="Si 40&lt;NP&lt;24, Muy alto (A)_x000a_Si 20&lt;NP&lt;10, Alto (A)_x000a_Si 8&lt;NP&lt;6, Medio (M)_x000a_Si 4&lt;NP&lt;2, Bajo (B)" sqref="P14:P15"/>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4:Q15"/>
    <dataValidation allowBlank="1" showInputMessage="1" showErrorMessage="1" promptTitle="NIVEL DE RIESGO #8" prompt="I  entre 4000-600_x000a_II entre 500-150_x000a_III entre 120-40_x000a_IV si es igual a 20" sqref="S14:S15"/>
    <dataValidation type="list" allowBlank="1" showInputMessage="1" showErrorMessage="1" sqref="AB115:AB129 AB143:AB169 AB16:AB104">
      <formula1>"Si, No"</formula1>
    </dataValidation>
    <dataValidation type="list" allowBlank="1" showInputMessage="1" showErrorMessage="1" sqref="N16:N21 N23:N33 N35:N49 N74:N100 N102:N118 N51:N71 N121:N152">
      <formula1>exposicion</formula1>
    </dataValidation>
    <dataValidation type="list" allowBlank="1" showInputMessage="1" showErrorMessage="1" sqref="Q44:Q45 Q35 Q74:Q76 Q108:Q137 Q78:Q79 Q82:Q91 Q17:Q31 Q38:Q41 Q48:Q67 Q101:Q103 Q143:Q152 Q161:Q162">
      <formula1>consecuencias</formula1>
    </dataValidation>
    <dataValidation type="list" errorStyle="warning" allowBlank="1" showInputMessage="1" showErrorMessage="1" errorTitle="COLOQUE SOLO" error="1,2,3, O 4" sqref="N153:N169">
      <formula1>"4,3,2,1"</formula1>
    </dataValidation>
    <dataValidation type="list" allowBlank="1" showInputMessage="1" showErrorMessage="1" sqref="M153:M160 M163:M169">
      <formula1>"2,6,10"</formula1>
    </dataValidation>
    <dataValidation type="list" allowBlank="1" showInputMessage="1" showErrorMessage="1" sqref="Q153:Q160 Q163:Q169">
      <formula1>"10,25,60,100"</formula1>
    </dataValidation>
    <dataValidation type="list" allowBlank="1" showInputMessage="1" showErrorMessage="1" sqref="M16:M152 M161:M162">
      <formula1>deficiencia</formula1>
    </dataValidation>
    <dataValidation type="list" allowBlank="1" showInputMessage="1" showErrorMessage="1" sqref="H153:H160 H163:H169 G153:G159 G161:G163 G166:G169">
      <formula1>#REF!</formula1>
    </dataValidation>
  </dataValidations>
  <printOptions horizontalCentered="1" verticalCentered="1"/>
  <pageMargins left="0" right="0" top="0.39370078740157483" bottom="0.39370078740157483" header="0" footer="0"/>
  <pageSetup paperSize="5" scale="29" fitToHeight="0" orientation="landscape" r:id="rId1"/>
  <headerFooter alignWithMargins="0">
    <oddHeader>Página &amp;P de &amp;F</oddHeader>
    <oddFooter>&amp;L&amp;B Confidencial&amp;B&amp;C&amp;D&amp;RPágina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B8" sqref="B8"/>
    </sheetView>
  </sheetViews>
  <sheetFormatPr baseColWidth="10" defaultRowHeight="12.75" x14ac:dyDescent="0.2"/>
  <cols>
    <col min="1" max="1" width="35.42578125" bestFit="1" customWidth="1"/>
    <col min="6" max="6" width="12.140625" bestFit="1" customWidth="1"/>
    <col min="10" max="10" width="38.28515625" bestFit="1" customWidth="1"/>
  </cols>
  <sheetData>
    <row r="1" spans="1:11" ht="15.75" x14ac:dyDescent="0.2">
      <c r="A1" s="1" t="s">
        <v>317</v>
      </c>
      <c r="B1" s="2" t="s">
        <v>318</v>
      </c>
      <c r="C1" s="2" t="s">
        <v>319</v>
      </c>
      <c r="F1" s="3" t="s">
        <v>320</v>
      </c>
      <c r="G1" s="4" t="s">
        <v>318</v>
      </c>
      <c r="H1" s="4" t="s">
        <v>319</v>
      </c>
      <c r="J1" s="5" t="s">
        <v>34</v>
      </c>
      <c r="K1" s="5" t="s">
        <v>318</v>
      </c>
    </row>
    <row r="2" spans="1:11" ht="15" x14ac:dyDescent="0.2">
      <c r="A2" s="6" t="s">
        <v>321</v>
      </c>
      <c r="B2" s="7">
        <f>+COUNTIF('Matriz de Peligros 2018'!$G$16:$G$169,"BIOLÓGICOS")</f>
        <v>53</v>
      </c>
      <c r="C2" s="8">
        <f>B2/B9*100</f>
        <v>34.415584415584419</v>
      </c>
      <c r="F2" s="9" t="s">
        <v>322</v>
      </c>
      <c r="G2" s="7">
        <f>+COUNTIF('Matriz de Peligros 2018'!$S$16:$S$169,"I")</f>
        <v>0</v>
      </c>
      <c r="H2" s="10">
        <f>G2/G6*100</f>
        <v>0</v>
      </c>
      <c r="J2" s="11" t="s">
        <v>323</v>
      </c>
      <c r="K2" s="12">
        <f>+COUNTIF('Matriz de Peligros 2018'!T16:T169,"ACEPTABLE")</f>
        <v>8</v>
      </c>
    </row>
    <row r="3" spans="1:11" ht="15" x14ac:dyDescent="0.2">
      <c r="A3" s="6" t="s">
        <v>324</v>
      </c>
      <c r="B3" s="7">
        <f>+COUNTIF('Matriz de Peligros 2018'!$G$16:$G$169,"BIOMECÁNICOS")</f>
        <v>30</v>
      </c>
      <c r="C3" s="8">
        <f>B3/B9*100</f>
        <v>19.480519480519483</v>
      </c>
      <c r="F3" s="9" t="s">
        <v>325</v>
      </c>
      <c r="G3" s="7">
        <f>+COUNTIF('Matriz de Peligros 2018'!$S$16:$S$169,"II")</f>
        <v>146</v>
      </c>
      <c r="H3" s="10">
        <f>G3/G6*100</f>
        <v>94.805194805194802</v>
      </c>
      <c r="J3" s="13" t="s">
        <v>326</v>
      </c>
      <c r="K3" s="14">
        <f>+COUNTIF('Matriz de Peligros 2018'!T17:T170,"ACEPTABLE CON CONTROL ESPECIFICO")</f>
        <v>145</v>
      </c>
    </row>
    <row r="4" spans="1:11" ht="15" x14ac:dyDescent="0.2">
      <c r="A4" s="6" t="s">
        <v>9</v>
      </c>
      <c r="B4" s="7">
        <f>+COUNTIF('Matriz de Peligros 2018'!$G$16:$G$169,"CONDICIONES DE SEGURIDAD")</f>
        <v>46</v>
      </c>
      <c r="C4" s="8">
        <f>B4/B9*100</f>
        <v>29.870129870129869</v>
      </c>
      <c r="F4" s="9" t="s">
        <v>327</v>
      </c>
      <c r="G4" s="7">
        <f>+COUNTIF('Matriz de Peligros 2018'!$S$16:$S$169,"III")</f>
        <v>8</v>
      </c>
      <c r="H4" s="10">
        <f>G4/G6*100</f>
        <v>5.1948051948051948</v>
      </c>
      <c r="J4" s="13" t="s">
        <v>328</v>
      </c>
      <c r="K4" s="15">
        <f>+COUNTIF('Matriz de Peligros 2018'!T18:T171,"NO ACEPTABLE")</f>
        <v>0</v>
      </c>
    </row>
    <row r="5" spans="1:11" ht="15.75" x14ac:dyDescent="0.2">
      <c r="A5" s="6" t="s">
        <v>329</v>
      </c>
      <c r="B5" s="7">
        <f>+COUNTIF('Matriz de Peligros 2018'!$G$16:$G$169,"FENÓMENOS NATURALES")</f>
        <v>0</v>
      </c>
      <c r="C5" s="8">
        <f>B5/B9*100</f>
        <v>0</v>
      </c>
      <c r="F5" s="9" t="s">
        <v>330</v>
      </c>
      <c r="G5" s="7">
        <f>+COUNTIF('Matriz de Peligros 2018'!$S$16:$S$169,"IV")</f>
        <v>0</v>
      </c>
      <c r="H5" s="10">
        <f>G5/G6*100</f>
        <v>0</v>
      </c>
      <c r="J5" s="16"/>
      <c r="K5" s="16">
        <f>SUM(K2:K4)</f>
        <v>153</v>
      </c>
    </row>
    <row r="6" spans="1:11" ht="15.75" x14ac:dyDescent="0.2">
      <c r="A6" s="6" t="s">
        <v>331</v>
      </c>
      <c r="B6" s="7">
        <f>+COUNTIF('Matriz de Peligros 2018'!$G$16:$G$169,"FÍSICO")</f>
        <v>5</v>
      </c>
      <c r="C6" s="8">
        <f>B6/B9*100</f>
        <v>3.2467532467532463</v>
      </c>
      <c r="F6" s="16" t="s">
        <v>332</v>
      </c>
      <c r="G6" s="16">
        <f>SUM(G2:G5)</f>
        <v>154</v>
      </c>
      <c r="H6" s="17">
        <f>SUM(H2:H5)</f>
        <v>100</v>
      </c>
    </row>
    <row r="7" spans="1:11" ht="15" x14ac:dyDescent="0.2">
      <c r="A7" s="6" t="s">
        <v>10</v>
      </c>
      <c r="B7" s="7">
        <f>+COUNTIF('Matriz de Peligros 2018'!$G$16:$G$169,"PSICOSOCIAL")</f>
        <v>14</v>
      </c>
      <c r="C7" s="8">
        <f>B7/B9*100</f>
        <v>9.0909090909090917</v>
      </c>
    </row>
    <row r="8" spans="1:11" ht="15" x14ac:dyDescent="0.2">
      <c r="A8" s="6" t="s">
        <v>333</v>
      </c>
      <c r="B8" s="7">
        <f>+COUNTIF('Matriz de Peligros 2018'!$G$16:$G$169,"QUÍMICO")</f>
        <v>6</v>
      </c>
      <c r="C8" s="8">
        <f>B8/B9*100</f>
        <v>3.8961038961038961</v>
      </c>
    </row>
    <row r="9" spans="1:11" ht="15.75" x14ac:dyDescent="0.25">
      <c r="A9" s="18" t="s">
        <v>332</v>
      </c>
      <c r="B9" s="16">
        <f>SUM(B2:B8)</f>
        <v>154</v>
      </c>
      <c r="C9" s="17">
        <f>SUM(C2:C8)</f>
        <v>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de Peligros 2018</vt:lpstr>
      <vt:lpstr>RIESGOS</vt:lpstr>
      <vt:lpstr>'Matriz de Peligros 2018'!Área_de_impresión</vt:lpstr>
      <vt:lpstr>'Matriz de Peligros 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kescobarg</dc:creator>
  <cp:lastModifiedBy>Camilo Ernesto Osorio Ramirez</cp:lastModifiedBy>
  <cp:lastPrinted>2016-09-19T16:36:04Z</cp:lastPrinted>
  <dcterms:created xsi:type="dcterms:W3CDTF">2015-06-02T14:44:15Z</dcterms:created>
  <dcterms:modified xsi:type="dcterms:W3CDTF">2019-09-06T20:35:33Z</dcterms:modified>
</cp:coreProperties>
</file>