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bookViews>
    <workbookView xWindow="0" yWindow="0" windowWidth="20490" windowHeight="7620" tabRatio="601"/>
  </bookViews>
  <sheets>
    <sheet name="Matriz de Peligros 2019" sheetId="42" r:id="rId1"/>
    <sheet name="RIESGOS" sheetId="43" r:id="rId2"/>
  </sheets>
  <definedNames>
    <definedName name="_xlnm._FilterDatabase" localSheetId="0" hidden="1">'Matriz de Peligros 2019'!$A$14:$AT$140</definedName>
    <definedName name="_xlnm.Print_Area" localSheetId="0">'Matriz de Peligros 2019'!$A$1:$AF$116</definedName>
    <definedName name="CLASE">#REF!</definedName>
    <definedName name="Descripción">#REF!</definedName>
    <definedName name="efectos">#REF!</definedName>
    <definedName name="FACTOR">#REF!</definedName>
    <definedName name="Z_690B6F67_B07E_4576_802D_03F34D115F9A_.wvu.PrintTitles" localSheetId="0" hidden="1">'Matriz de Peligros 2019'!#REF!</definedName>
    <definedName name="Z_690B6F67_B07E_4576_802D_03F34D115F9A_.wvu.Rows" localSheetId="0" hidden="1">'Matriz de Peligros 2019'!#REF!,'Matriz de Peligros 2019'!#REF!</definedName>
  </definedNames>
  <calcPr calcId="145621"/>
  <customWorkbookViews>
    <customWorkbookView name="  - Vista personalizada" guid="{690B6F67-B07E-4576-802D-03F34D115F9A}" mergeInterval="0" personalView="1" maximized="1" windowWidth="1020" windowHeight="569" tabRatio="601" activeSheetId="1"/>
  </customWorkbookViews>
</workbook>
</file>

<file path=xl/calcChain.xml><?xml version="1.0" encoding="utf-8"?>
<calcChain xmlns="http://schemas.openxmlformats.org/spreadsheetml/2006/main">
  <c r="B9" i="43" l="1"/>
  <c r="B8" i="43"/>
  <c r="B7" i="43"/>
  <c r="B6" i="43"/>
  <c r="B5" i="43"/>
  <c r="B4" i="43"/>
  <c r="B3" i="43"/>
  <c r="B10" i="43" l="1"/>
  <c r="C4" i="43" s="1"/>
  <c r="C7" i="43" l="1"/>
  <c r="C5" i="43"/>
  <c r="C3" i="43"/>
  <c r="C8" i="43"/>
  <c r="C9" i="43"/>
  <c r="C6" i="43"/>
  <c r="C10" i="43" l="1"/>
  <c r="O139" i="42" l="1"/>
  <c r="R139" i="42" s="1"/>
  <c r="S139" i="42" s="1"/>
  <c r="T139" i="42" s="1"/>
  <c r="O138" i="42"/>
  <c r="R138" i="42" s="1"/>
  <c r="S138" i="42" s="1"/>
  <c r="T138" i="42" s="1"/>
  <c r="O137" i="42"/>
  <c r="R137" i="42" s="1"/>
  <c r="S137" i="42" s="1"/>
  <c r="T137" i="42" s="1"/>
  <c r="O136" i="42"/>
  <c r="P136" i="42" s="1"/>
  <c r="O135" i="42"/>
  <c r="R135" i="42" s="1"/>
  <c r="S135" i="42" s="1"/>
  <c r="T135" i="42" s="1"/>
  <c r="O134" i="42"/>
  <c r="P134" i="42" s="1"/>
  <c r="O133" i="42"/>
  <c r="P133" i="42" s="1"/>
  <c r="O132" i="42"/>
  <c r="P132" i="42" s="1"/>
  <c r="O131" i="42"/>
  <c r="R131" i="42" s="1"/>
  <c r="S131" i="42" s="1"/>
  <c r="T131" i="42" s="1"/>
  <c r="O130" i="42"/>
  <c r="P130" i="42" s="1"/>
  <c r="O129" i="42"/>
  <c r="P129" i="42" s="1"/>
  <c r="O128" i="42"/>
  <c r="P128" i="42" s="1"/>
  <c r="O127" i="42"/>
  <c r="R127" i="42" s="1"/>
  <c r="S127" i="42" s="1"/>
  <c r="T127" i="42" s="1"/>
  <c r="O126" i="42"/>
  <c r="P126" i="42" s="1"/>
  <c r="O125" i="42"/>
  <c r="P125" i="42" s="1"/>
  <c r="O124" i="42"/>
  <c r="P124" i="42" s="1"/>
  <c r="O123" i="42"/>
  <c r="R123" i="42" s="1"/>
  <c r="S123" i="42" s="1"/>
  <c r="T123" i="42" s="1"/>
  <c r="O122" i="42"/>
  <c r="P122" i="42" s="1"/>
  <c r="O121" i="42"/>
  <c r="R121" i="42" s="1"/>
  <c r="S121" i="42" s="1"/>
  <c r="T121" i="42" s="1"/>
  <c r="O120" i="42"/>
  <c r="P120" i="42" s="1"/>
  <c r="O119" i="42"/>
  <c r="R119" i="42" s="1"/>
  <c r="S119" i="42" s="1"/>
  <c r="T119" i="42" s="1"/>
  <c r="O118" i="42"/>
  <c r="R118" i="42" s="1"/>
  <c r="S118" i="42" s="1"/>
  <c r="T118" i="42" s="1"/>
  <c r="O117" i="42"/>
  <c r="P117" i="42" s="1"/>
  <c r="R129" i="42" l="1"/>
  <c r="S129" i="42" s="1"/>
  <c r="T129" i="42" s="1"/>
  <c r="R132" i="42"/>
  <c r="S132" i="42" s="1"/>
  <c r="T132" i="42" s="1"/>
  <c r="R133" i="42"/>
  <c r="S133" i="42" s="1"/>
  <c r="T133" i="42" s="1"/>
  <c r="R136" i="42"/>
  <c r="S136" i="42" s="1"/>
  <c r="T136" i="42" s="1"/>
  <c r="R117" i="42"/>
  <c r="S117" i="42" s="1"/>
  <c r="T117" i="42" s="1"/>
  <c r="R120" i="42"/>
  <c r="S120" i="42" s="1"/>
  <c r="T120" i="42" s="1"/>
  <c r="R125" i="42"/>
  <c r="S125" i="42" s="1"/>
  <c r="T125" i="42" s="1"/>
  <c r="R128" i="42"/>
  <c r="S128" i="42" s="1"/>
  <c r="T128" i="42" s="1"/>
  <c r="P137" i="42"/>
  <c r="P121" i="42"/>
  <c r="R124" i="42"/>
  <c r="S124" i="42" s="1"/>
  <c r="T124" i="42" s="1"/>
  <c r="P118" i="42"/>
  <c r="P138" i="42"/>
  <c r="P119" i="42"/>
  <c r="R122" i="42"/>
  <c r="S122" i="42" s="1"/>
  <c r="T122" i="42" s="1"/>
  <c r="P123" i="42"/>
  <c r="R126" i="42"/>
  <c r="S126" i="42" s="1"/>
  <c r="T126" i="42" s="1"/>
  <c r="P127" i="42"/>
  <c r="R130" i="42"/>
  <c r="S130" i="42" s="1"/>
  <c r="T130" i="42" s="1"/>
  <c r="P131" i="42"/>
  <c r="R134" i="42"/>
  <c r="S134" i="42" s="1"/>
  <c r="T134" i="42" s="1"/>
  <c r="P135" i="42"/>
  <c r="P139" i="42"/>
  <c r="O85" i="42"/>
  <c r="P85" i="42" s="1"/>
  <c r="O140" i="42" l="1"/>
  <c r="P140" i="42" s="1"/>
  <c r="R140" i="42" l="1"/>
  <c r="S140" i="42" s="1"/>
  <c r="T140" i="42" s="1"/>
  <c r="O112" i="42" l="1"/>
  <c r="P112" i="42" s="1"/>
  <c r="O113" i="42"/>
  <c r="O114" i="42"/>
  <c r="P114" i="42" s="1"/>
  <c r="O115" i="42"/>
  <c r="O40" i="42"/>
  <c r="P40" i="42" s="1"/>
  <c r="O41" i="42"/>
  <c r="O42" i="42"/>
  <c r="P42" i="42" s="1"/>
  <c r="O43" i="42"/>
  <c r="P43" i="42" s="1"/>
  <c r="O74" i="42"/>
  <c r="O75" i="42"/>
  <c r="O76" i="42"/>
  <c r="O77" i="42"/>
  <c r="R77" i="42" l="1"/>
  <c r="P77" i="42"/>
  <c r="R115" i="42"/>
  <c r="P115" i="42"/>
  <c r="R75" i="42"/>
  <c r="P75" i="42"/>
  <c r="R41" i="42"/>
  <c r="P41" i="42"/>
  <c r="R113" i="42"/>
  <c r="P113" i="42"/>
  <c r="R76" i="42"/>
  <c r="P76" i="42"/>
  <c r="R74" i="42"/>
  <c r="P74" i="42"/>
  <c r="R43" i="42"/>
  <c r="R112" i="42"/>
  <c r="R114" i="42"/>
  <c r="R42" i="42"/>
  <c r="R40" i="42"/>
  <c r="O56" i="42"/>
  <c r="S40" i="42" l="1"/>
  <c r="T40" i="42" s="1"/>
  <c r="S43" i="42"/>
  <c r="T43" i="42" s="1"/>
  <c r="S76" i="42"/>
  <c r="T76" i="42" s="1"/>
  <c r="S41" i="42"/>
  <c r="T41" i="42" s="1"/>
  <c r="S115" i="42"/>
  <c r="T115" i="42" s="1"/>
  <c r="R56" i="42"/>
  <c r="P56" i="42"/>
  <c r="S112" i="42"/>
  <c r="T112" i="42" s="1"/>
  <c r="S42" i="42"/>
  <c r="T42" i="42" s="1"/>
  <c r="S114" i="42"/>
  <c r="T114" i="42" s="1"/>
  <c r="S74" i="42"/>
  <c r="T74" i="42" s="1"/>
  <c r="S113" i="42"/>
  <c r="T113" i="42" s="1"/>
  <c r="S75" i="42"/>
  <c r="T75" i="42" s="1"/>
  <c r="S77" i="42"/>
  <c r="T77" i="42" s="1"/>
  <c r="O116" i="42"/>
  <c r="P116" i="42" s="1"/>
  <c r="O111" i="42"/>
  <c r="O110" i="42"/>
  <c r="O109" i="42"/>
  <c r="O108" i="42"/>
  <c r="P108" i="42" s="1"/>
  <c r="O107" i="42"/>
  <c r="P107" i="42" s="1"/>
  <c r="O106" i="42"/>
  <c r="P106" i="42" s="1"/>
  <c r="O105" i="42"/>
  <c r="P105" i="42" s="1"/>
  <c r="O104" i="42"/>
  <c r="P104" i="42" s="1"/>
  <c r="O103" i="42"/>
  <c r="P103" i="42" s="1"/>
  <c r="O102" i="42"/>
  <c r="P102" i="42" s="1"/>
  <c r="O101" i="42"/>
  <c r="P101" i="42" s="1"/>
  <c r="O100" i="42"/>
  <c r="P100" i="42" s="1"/>
  <c r="O99" i="42"/>
  <c r="P99" i="42" s="1"/>
  <c r="O98" i="42"/>
  <c r="P98" i="42" s="1"/>
  <c r="O97" i="42"/>
  <c r="P97" i="42" s="1"/>
  <c r="O96" i="42"/>
  <c r="P96" i="42" s="1"/>
  <c r="O95" i="42"/>
  <c r="P95" i="42" s="1"/>
  <c r="O94" i="42"/>
  <c r="P94" i="42" s="1"/>
  <c r="O93" i="42"/>
  <c r="P93" i="42" s="1"/>
  <c r="O92" i="42"/>
  <c r="P92" i="42" s="1"/>
  <c r="O91" i="42"/>
  <c r="P91" i="42" s="1"/>
  <c r="O90" i="42"/>
  <c r="P90" i="42" s="1"/>
  <c r="O89" i="42"/>
  <c r="P89" i="42" s="1"/>
  <c r="O88" i="42"/>
  <c r="P88" i="42" s="1"/>
  <c r="O87" i="42"/>
  <c r="P87" i="42" s="1"/>
  <c r="O86" i="42"/>
  <c r="P86" i="42" s="1"/>
  <c r="O84" i="42"/>
  <c r="P84" i="42" s="1"/>
  <c r="O83" i="42"/>
  <c r="P83" i="42" s="1"/>
  <c r="O82" i="42"/>
  <c r="P82" i="42" s="1"/>
  <c r="O81" i="42"/>
  <c r="P81" i="42" s="1"/>
  <c r="O80" i="42"/>
  <c r="P80" i="42" s="1"/>
  <c r="O79" i="42"/>
  <c r="P79" i="42" s="1"/>
  <c r="O78" i="42"/>
  <c r="P78" i="42" s="1"/>
  <c r="O73" i="42"/>
  <c r="P73" i="42" s="1"/>
  <c r="O72" i="42"/>
  <c r="P72" i="42" s="1"/>
  <c r="O71" i="42"/>
  <c r="P71" i="42" s="1"/>
  <c r="O70" i="42"/>
  <c r="P70" i="42" s="1"/>
  <c r="O69" i="42"/>
  <c r="P69" i="42" s="1"/>
  <c r="O68" i="42"/>
  <c r="P68" i="42" s="1"/>
  <c r="O67" i="42"/>
  <c r="P67" i="42" s="1"/>
  <c r="O66" i="42"/>
  <c r="P66" i="42" s="1"/>
  <c r="O65" i="42"/>
  <c r="P65" i="42" s="1"/>
  <c r="O64" i="42"/>
  <c r="P64" i="42" s="1"/>
  <c r="O63" i="42"/>
  <c r="P63" i="42" s="1"/>
  <c r="O62" i="42"/>
  <c r="P62" i="42" s="1"/>
  <c r="O61" i="42"/>
  <c r="P61" i="42" s="1"/>
  <c r="O60" i="42"/>
  <c r="P60" i="42" s="1"/>
  <c r="O59" i="42"/>
  <c r="P59" i="42" s="1"/>
  <c r="O58" i="42"/>
  <c r="P58" i="42" s="1"/>
  <c r="O57" i="42"/>
  <c r="P57" i="42" s="1"/>
  <c r="O55" i="42"/>
  <c r="P55" i="42" s="1"/>
  <c r="O54" i="42"/>
  <c r="P54" i="42" s="1"/>
  <c r="O53" i="42"/>
  <c r="P53" i="42" s="1"/>
  <c r="O52" i="42"/>
  <c r="P52" i="42" s="1"/>
  <c r="O51" i="42"/>
  <c r="P51" i="42" s="1"/>
  <c r="O50" i="42"/>
  <c r="P50" i="42" s="1"/>
  <c r="O49" i="42"/>
  <c r="P49" i="42" s="1"/>
  <c r="O48" i="42"/>
  <c r="P48" i="42" s="1"/>
  <c r="O47" i="42"/>
  <c r="P47" i="42" s="1"/>
  <c r="O46" i="42"/>
  <c r="P46" i="42" s="1"/>
  <c r="O45" i="42"/>
  <c r="P45" i="42" s="1"/>
  <c r="O32" i="42"/>
  <c r="P32" i="42" s="1"/>
  <c r="O31" i="42"/>
  <c r="P31" i="42" s="1"/>
  <c r="O22" i="42"/>
  <c r="O38" i="42"/>
  <c r="O29" i="42"/>
  <c r="P29" i="42" s="1"/>
  <c r="O44" i="42"/>
  <c r="P44" i="42" s="1"/>
  <c r="O39" i="42"/>
  <c r="P39" i="42" s="1"/>
  <c r="O37" i="42"/>
  <c r="P37" i="42" s="1"/>
  <c r="O36" i="42"/>
  <c r="O35" i="42"/>
  <c r="P35" i="42" s="1"/>
  <c r="O34" i="42"/>
  <c r="O33" i="42"/>
  <c r="P33" i="42" s="1"/>
  <c r="O30" i="42"/>
  <c r="O28" i="42"/>
  <c r="P28" i="42" s="1"/>
  <c r="O27" i="42"/>
  <c r="O26" i="42"/>
  <c r="P26" i="42" s="1"/>
  <c r="O25" i="42"/>
  <c r="O24" i="42"/>
  <c r="P24" i="42" s="1"/>
  <c r="O23" i="42"/>
  <c r="O21" i="42"/>
  <c r="P21" i="42" s="1"/>
  <c r="O20" i="42"/>
  <c r="O19" i="42"/>
  <c r="P19" i="42" s="1"/>
  <c r="O18" i="42"/>
  <c r="O17" i="42"/>
  <c r="P17" i="42" s="1"/>
  <c r="O16" i="42"/>
  <c r="O15" i="42"/>
  <c r="P15" i="42" s="1"/>
  <c r="R38" i="42" l="1"/>
  <c r="P38" i="42"/>
  <c r="R111" i="42"/>
  <c r="P111" i="42"/>
  <c r="R18" i="42"/>
  <c r="P18" i="42"/>
  <c r="R23" i="42"/>
  <c r="P23" i="42"/>
  <c r="R27" i="42"/>
  <c r="P27" i="42"/>
  <c r="R34" i="42"/>
  <c r="P34" i="42"/>
  <c r="R22" i="42"/>
  <c r="P22" i="42"/>
  <c r="S56" i="42"/>
  <c r="T56" i="42" s="1"/>
  <c r="R109" i="42"/>
  <c r="P109" i="42"/>
  <c r="R16" i="42"/>
  <c r="P16" i="42"/>
  <c r="R20" i="42"/>
  <c r="P20" i="42"/>
  <c r="R25" i="42"/>
  <c r="P25" i="42"/>
  <c r="R30" i="42"/>
  <c r="P30" i="42"/>
  <c r="R36" i="42"/>
  <c r="P36" i="42"/>
  <c r="R110" i="42"/>
  <c r="P110" i="42"/>
  <c r="R116" i="42"/>
  <c r="R95" i="42"/>
  <c r="R70" i="42"/>
  <c r="R80" i="42"/>
  <c r="R108" i="42"/>
  <c r="R99" i="42"/>
  <c r="R88" i="42"/>
  <c r="R78" i="42"/>
  <c r="R66" i="42"/>
  <c r="R60" i="42"/>
  <c r="R50" i="42"/>
  <c r="R46" i="42"/>
  <c r="R47" i="42"/>
  <c r="R89" i="42"/>
  <c r="R69" i="42"/>
  <c r="R48" i="42"/>
  <c r="R37" i="42"/>
  <c r="R101" i="42"/>
  <c r="R59" i="42"/>
  <c r="R92" i="42"/>
  <c r="R83" i="42"/>
  <c r="R33" i="42"/>
  <c r="R84" i="42"/>
  <c r="R71" i="42"/>
  <c r="R63" i="42"/>
  <c r="R51" i="42"/>
  <c r="R32" i="42"/>
  <c r="R72" i="42"/>
  <c r="R96" i="42"/>
  <c r="R85" i="42"/>
  <c r="R19" i="42"/>
  <c r="R28" i="42"/>
  <c r="R29" i="42"/>
  <c r="R26" i="42"/>
  <c r="R62" i="42"/>
  <c r="R58" i="42"/>
  <c r="R106" i="42"/>
  <c r="R94" i="42"/>
  <c r="R81" i="42"/>
  <c r="R24" i="42"/>
  <c r="R102" i="42"/>
  <c r="R68" i="42"/>
  <c r="R65" i="42"/>
  <c r="R57" i="42"/>
  <c r="R54" i="42"/>
  <c r="R103" i="42"/>
  <c r="R90" i="42"/>
  <c r="R31" i="42"/>
  <c r="R64" i="42"/>
  <c r="R52" i="42"/>
  <c r="R105" i="42"/>
  <c r="R98" i="42"/>
  <c r="R87" i="42"/>
  <c r="R79" i="42"/>
  <c r="R15" i="42"/>
  <c r="R39" i="42"/>
  <c r="R35" i="42"/>
  <c r="R17" i="42"/>
  <c r="R21" i="42"/>
  <c r="R44" i="42"/>
  <c r="R45" i="42"/>
  <c r="R49" i="42"/>
  <c r="R53" i="42"/>
  <c r="R55" i="42"/>
  <c r="R61" i="42"/>
  <c r="R67" i="42"/>
  <c r="R73" i="42"/>
  <c r="R82" i="42"/>
  <c r="R86" i="42"/>
  <c r="R91" i="42"/>
  <c r="R93" i="42"/>
  <c r="R97" i="42"/>
  <c r="R100" i="42"/>
  <c r="R104" i="42"/>
  <c r="R107" i="42"/>
  <c r="S91" i="42" l="1"/>
  <c r="T91" i="42" s="1"/>
  <c r="S49" i="42"/>
  <c r="T49" i="42" s="1"/>
  <c r="S79" i="42"/>
  <c r="T79" i="42" s="1"/>
  <c r="S103" i="42"/>
  <c r="T103" i="42" s="1"/>
  <c r="S26" i="42"/>
  <c r="T26" i="42" s="1"/>
  <c r="S51" i="42"/>
  <c r="T51" i="42" s="1"/>
  <c r="S101" i="42"/>
  <c r="T101" i="42" s="1"/>
  <c r="S60" i="42"/>
  <c r="T60" i="42" s="1"/>
  <c r="S95" i="42"/>
  <c r="T95" i="42" s="1"/>
  <c r="S100" i="42"/>
  <c r="T100" i="42" s="1"/>
  <c r="S45" i="42"/>
  <c r="T45" i="42" s="1"/>
  <c r="S87" i="42"/>
  <c r="T87" i="42" s="1"/>
  <c r="S54" i="42"/>
  <c r="T54" i="42" s="1"/>
  <c r="S106" i="42"/>
  <c r="T106" i="42" s="1"/>
  <c r="S96" i="42"/>
  <c r="T96" i="42" s="1"/>
  <c r="S63" i="42"/>
  <c r="T63" i="42" s="1"/>
  <c r="S47" i="42"/>
  <c r="T47" i="42" s="1"/>
  <c r="S108" i="42"/>
  <c r="T108" i="42" s="1"/>
  <c r="S36" i="42"/>
  <c r="T36" i="42" s="1"/>
  <c r="S23" i="42"/>
  <c r="T23" i="42" s="1"/>
  <c r="S97" i="42"/>
  <c r="T97" i="42" s="1"/>
  <c r="S44" i="42"/>
  <c r="T44" i="42" s="1"/>
  <c r="S98" i="42"/>
  <c r="T98" i="42" s="1"/>
  <c r="S24" i="42"/>
  <c r="T24" i="42" s="1"/>
  <c r="S72" i="42"/>
  <c r="T72" i="42" s="1"/>
  <c r="S48" i="42"/>
  <c r="T48" i="42" s="1"/>
  <c r="S78" i="42"/>
  <c r="T78" i="42" s="1"/>
  <c r="S80" i="42"/>
  <c r="T80" i="42" s="1"/>
  <c r="S104" i="42"/>
  <c r="T104" i="42" s="1"/>
  <c r="S67" i="42"/>
  <c r="T67" i="42" s="1"/>
  <c r="S17" i="42"/>
  <c r="T17" i="42" s="1"/>
  <c r="S52" i="42"/>
  <c r="T52" i="42" s="1"/>
  <c r="S68" i="42"/>
  <c r="T68" i="42" s="1"/>
  <c r="S94" i="42"/>
  <c r="T94" i="42" s="1"/>
  <c r="S85" i="42"/>
  <c r="T85" i="42" s="1"/>
  <c r="S33" i="42"/>
  <c r="T33" i="42" s="1"/>
  <c r="S89" i="42"/>
  <c r="T89" i="42" s="1"/>
  <c r="S99" i="42"/>
  <c r="T99" i="42" s="1"/>
  <c r="S86" i="42"/>
  <c r="T86" i="42" s="1"/>
  <c r="S61" i="42"/>
  <c r="T61" i="42" s="1"/>
  <c r="S35" i="42"/>
  <c r="T35" i="42" s="1"/>
  <c r="S64" i="42"/>
  <c r="T64" i="42" s="1"/>
  <c r="S102" i="42"/>
  <c r="T102" i="42" s="1"/>
  <c r="S29" i="42"/>
  <c r="T29" i="42" s="1"/>
  <c r="S83" i="42"/>
  <c r="T83" i="42" s="1"/>
  <c r="S37" i="42"/>
  <c r="T37" i="42" s="1"/>
  <c r="S66" i="42"/>
  <c r="T66" i="42" s="1"/>
  <c r="S116" i="42"/>
  <c r="T116" i="42" s="1"/>
  <c r="S25" i="42"/>
  <c r="T25" i="42" s="1"/>
  <c r="S16" i="42"/>
  <c r="T16" i="42" s="1"/>
  <c r="S34" i="42"/>
  <c r="T34" i="42" s="1"/>
  <c r="S111" i="42"/>
  <c r="T111" i="42" s="1"/>
  <c r="S82" i="42"/>
  <c r="T82" i="42" s="1"/>
  <c r="S55" i="42"/>
  <c r="T55" i="42" s="1"/>
  <c r="S39" i="42"/>
  <c r="T39" i="42" s="1"/>
  <c r="S31" i="42"/>
  <c r="T31" i="42" s="1"/>
  <c r="S57" i="42"/>
  <c r="T57" i="42" s="1"/>
  <c r="S58" i="42"/>
  <c r="T58" i="42" s="1"/>
  <c r="S28" i="42"/>
  <c r="T28" i="42" s="1"/>
  <c r="S71" i="42"/>
  <c r="T71" i="42" s="1"/>
  <c r="S92" i="42"/>
  <c r="T92" i="42" s="1"/>
  <c r="S46" i="42"/>
  <c r="T46" i="42" s="1"/>
  <c r="S107" i="42"/>
  <c r="T107" i="42" s="1"/>
  <c r="S93" i="42"/>
  <c r="T93" i="42" s="1"/>
  <c r="S73" i="42"/>
  <c r="T73" i="42" s="1"/>
  <c r="S53" i="42"/>
  <c r="T53" i="42" s="1"/>
  <c r="S21" i="42"/>
  <c r="T21" i="42" s="1"/>
  <c r="S15" i="42"/>
  <c r="S105" i="42"/>
  <c r="T105" i="42" s="1"/>
  <c r="S90" i="42"/>
  <c r="T90" i="42" s="1"/>
  <c r="S65" i="42"/>
  <c r="T65" i="42" s="1"/>
  <c r="S81" i="42"/>
  <c r="T81" i="42" s="1"/>
  <c r="S62" i="42"/>
  <c r="T62" i="42" s="1"/>
  <c r="S19" i="42"/>
  <c r="T19" i="42" s="1"/>
  <c r="S32" i="42"/>
  <c r="T32" i="42" s="1"/>
  <c r="S84" i="42"/>
  <c r="T84" i="42" s="1"/>
  <c r="S59" i="42"/>
  <c r="T59" i="42" s="1"/>
  <c r="S69" i="42"/>
  <c r="T69" i="42" s="1"/>
  <c r="S50" i="42"/>
  <c r="T50" i="42" s="1"/>
  <c r="S88" i="42"/>
  <c r="T88" i="42" s="1"/>
  <c r="S70" i="42"/>
  <c r="T70" i="42" s="1"/>
  <c r="S110" i="42"/>
  <c r="T110" i="42" s="1"/>
  <c r="S30" i="42"/>
  <c r="T30" i="42" s="1"/>
  <c r="S20" i="42"/>
  <c r="T20" i="42" s="1"/>
  <c r="S109" i="42"/>
  <c r="T109" i="42" s="1"/>
  <c r="S22" i="42"/>
  <c r="T22" i="42" s="1"/>
  <c r="S27" i="42"/>
  <c r="T27" i="42" s="1"/>
  <c r="S18" i="42"/>
  <c r="T18" i="42" s="1"/>
  <c r="S38" i="42"/>
  <c r="T38" i="42" s="1"/>
  <c r="T15" i="42" l="1"/>
  <c r="F5" i="43"/>
  <c r="F3" i="43"/>
  <c r="F6" i="43"/>
  <c r="F4" i="43"/>
  <c r="F7" i="43" l="1"/>
  <c r="G3" i="43" s="1"/>
  <c r="J5" i="43"/>
  <c r="J4" i="43"/>
  <c r="J3" i="43"/>
  <c r="G6" i="43"/>
  <c r="G5" i="43"/>
  <c r="J6" i="43" l="1"/>
  <c r="G4" i="43"/>
  <c r="G7" i="43" s="1"/>
</calcChain>
</file>

<file path=xl/sharedStrings.xml><?xml version="1.0" encoding="utf-8"?>
<sst xmlns="http://schemas.openxmlformats.org/spreadsheetml/2006/main" count="2254" uniqueCount="516">
  <si>
    <t>FUENTE</t>
  </si>
  <si>
    <t>X</t>
  </si>
  <si>
    <t xml:space="preserve">ACTIVIDAD </t>
  </si>
  <si>
    <t>EFECTOS POSIBLES</t>
  </si>
  <si>
    <t>MEDIO</t>
  </si>
  <si>
    <t>TAREA</t>
  </si>
  <si>
    <t>PROCESO</t>
  </si>
  <si>
    <t>TRABAJADOR</t>
  </si>
  <si>
    <t>NIVEL DE DEFICIENCIA</t>
  </si>
  <si>
    <t>NIVEL DE PROBABILIDAD</t>
  </si>
  <si>
    <t>NIVEL DE CONSECUENCIA</t>
  </si>
  <si>
    <t>NIVEL DE RIESGO</t>
  </si>
  <si>
    <t>ACEPTABILIDAD DEL RIESGO</t>
  </si>
  <si>
    <t>CONTROL EXISTENTE</t>
  </si>
  <si>
    <t>NIVEL DE EXPOSICIÓN</t>
  </si>
  <si>
    <t>INTERPRETACIÓN NIVEL DE PROBABILIDAD</t>
  </si>
  <si>
    <t>CONDICIONES DE SEGURIDAD</t>
  </si>
  <si>
    <t>EXPUESTOS</t>
  </si>
  <si>
    <t>PELIGROS</t>
  </si>
  <si>
    <t>MARCO LEGAL</t>
  </si>
  <si>
    <t>HONGOS</t>
  </si>
  <si>
    <t>VIRUS</t>
  </si>
  <si>
    <t>BACTERIAS</t>
  </si>
  <si>
    <t>RUIDO CONTINUO</t>
  </si>
  <si>
    <t>TEMPERATURAS EXTREMAS CALOR</t>
  </si>
  <si>
    <t>TEMPERATURAS EXTREMAS FRIO</t>
  </si>
  <si>
    <t>RADIACIONES IONIZANTES RAYOS X, GAMA, BETA, ALFA.</t>
  </si>
  <si>
    <t>DISCONFORTERMICO</t>
  </si>
  <si>
    <t>MOVIMIENTO REPETITIVO</t>
  </si>
  <si>
    <t>INFORMACIÓN GENERAL DE LA EMPRESA</t>
  </si>
  <si>
    <t>NIT</t>
  </si>
  <si>
    <t>CC</t>
  </si>
  <si>
    <t>CE</t>
  </si>
  <si>
    <t>No.</t>
  </si>
  <si>
    <t>Actividad Económica</t>
  </si>
  <si>
    <t>Clase(s) de Riesgos</t>
  </si>
  <si>
    <t>Dirección</t>
  </si>
  <si>
    <t>Departamento</t>
  </si>
  <si>
    <t>INFORMACIÓN DE LA MATRIZ DE IDENTIFICACIÓN DE PELIGROS EN EL CENTRO DE TRABAJO</t>
  </si>
  <si>
    <t>Nombre del Centro de Trabajo</t>
  </si>
  <si>
    <t>PSICOSOCIAL</t>
  </si>
  <si>
    <t>OBSERVACIÓN</t>
  </si>
  <si>
    <t>PICADURAS</t>
  </si>
  <si>
    <t>MORDEDURAS</t>
  </si>
  <si>
    <t>Polvos Inorgánicos</t>
  </si>
  <si>
    <t>Gases y vapores</t>
  </si>
  <si>
    <t>POSTURA FORZADA</t>
  </si>
  <si>
    <t>ESFUERZO</t>
  </si>
  <si>
    <t>Locativo superficies de trabajo deslizantes</t>
  </si>
  <si>
    <t>Locativo superficies de trabajo con diferencia de nivel</t>
  </si>
  <si>
    <t>Accidentes de tránsito</t>
  </si>
  <si>
    <t>Trabajo en alturas</t>
  </si>
  <si>
    <t>Mecánico por elementos o partes de maquinas</t>
  </si>
  <si>
    <t>Mecánico por (piezas a trabajar)</t>
  </si>
  <si>
    <t>TIPO ACTIVIDAD
RUTINARIA / NO RUTINARIA</t>
  </si>
  <si>
    <t>ASPECTOS LEGALES
APLICABLES</t>
  </si>
  <si>
    <t>Licencia en SO</t>
  </si>
  <si>
    <t>Levantamiento de la información en la matriz realizada por:</t>
  </si>
  <si>
    <t>Cargo</t>
  </si>
  <si>
    <t>Razón Social de la Empresa</t>
  </si>
  <si>
    <t>Líquidos</t>
  </si>
  <si>
    <t>Mecánico por Materiales proyectados líquidos</t>
  </si>
  <si>
    <t>Locativo por caídas de objetos</t>
  </si>
  <si>
    <t>Tecnológico por fuga</t>
  </si>
  <si>
    <t>Públicos por robos</t>
  </si>
  <si>
    <t>Públicos por atracos</t>
  </si>
  <si>
    <t>Públicos por asaltos</t>
  </si>
  <si>
    <t>Públicos por atentados</t>
  </si>
  <si>
    <t>Públicos por orden publico</t>
  </si>
  <si>
    <t>LUGAR DE TRABAJO</t>
  </si>
  <si>
    <t>Si</t>
  </si>
  <si>
    <t>Rutinaria</t>
  </si>
  <si>
    <t>Dolores de espalda, problemas osteomusculares</t>
  </si>
  <si>
    <t>Dolores osteomusculares
Lesiones de columna</t>
  </si>
  <si>
    <t>Golpes, cortes</t>
  </si>
  <si>
    <t xml:space="preserve">Traumas psicológicos, lesiones físicas
</t>
  </si>
  <si>
    <t>Resolución 2400 de 1979</t>
  </si>
  <si>
    <t>Resolución 2400 de 1979
Decreto 1443 de 2014
Decreto ley 1295 de 1994</t>
  </si>
  <si>
    <t>Lesiones, fracturas, traumas</t>
  </si>
  <si>
    <t>Dolores de cabeza
Lesiones auditivas</t>
  </si>
  <si>
    <t>Estrés laboral</t>
  </si>
  <si>
    <t>Estrés laboral, alteraciones del sueño</t>
  </si>
  <si>
    <t>Estrés laboral por malos tratos de terceros</t>
  </si>
  <si>
    <t>Irritaciones, lesiones dérmicas</t>
  </si>
  <si>
    <t>Golpes, irritaciones, lesiones dérmicas</t>
  </si>
  <si>
    <t>Golpes, cortes, lesiones</t>
  </si>
  <si>
    <t>Ley 9 de 1979</t>
  </si>
  <si>
    <t>IVC Alimentos</t>
  </si>
  <si>
    <t>Afecciones respiratorias</t>
  </si>
  <si>
    <t>Uso de EPP. Protector respiratorio</t>
  </si>
  <si>
    <t xml:space="preserve"> Irritaciones, lesiones dérmicas</t>
  </si>
  <si>
    <t>IVC Plantas de Beneficio</t>
  </si>
  <si>
    <t>Dolores de Cabeza
Hipoacusia</t>
  </si>
  <si>
    <t>Intoxicaciones, lesiones respiratorias</t>
  </si>
  <si>
    <t>Uso de guantes acerados (alto-muñeca)</t>
  </si>
  <si>
    <t>Uso de EPP : Botas con punta de acero antideslizantes</t>
  </si>
  <si>
    <t>Uso de EPP : Botas con punta de acero antideslizantes y casco de seguridad</t>
  </si>
  <si>
    <t>Protocolos de plan de emergencias de la empresa donde se encuentra ejecutando las actividades</t>
  </si>
  <si>
    <t>Mecánico por materiales proyectados sólidos</t>
  </si>
  <si>
    <t xml:space="preserve"> Cofia, protector respiratorio, bata, guantes de nitrilo o látex</t>
  </si>
  <si>
    <t>Alergias, Irritaciones, problemas dermatológicos</t>
  </si>
  <si>
    <t>Esquemas de vacunación de hepatitis y Tétanos</t>
  </si>
  <si>
    <t>Daños en tejidos y órganos  dependiendo de la dosis absorbida .</t>
  </si>
  <si>
    <t>Uso de EPP: protector respiratorio N95 y guantes de látex o nitrilo</t>
  </si>
  <si>
    <t>Realizar pausas activas durante su jornada laboral</t>
  </si>
  <si>
    <t>Uso de EPP: Protector respiratorio, bata, cofia, protector visual, guantes de nitrilo o látex</t>
  </si>
  <si>
    <t>Caídas a mismo y diferente nivel, golpes, lesiones</t>
  </si>
  <si>
    <t>Caídas, Golpes, traumas, fracturas</t>
  </si>
  <si>
    <t>Pausas activas para evitar choques térmicos</t>
  </si>
  <si>
    <t>Pausas activas para evitar choques térmicos
Uso de chaqueta al ingreso de cuartos fríos</t>
  </si>
  <si>
    <t>Caídas a mismo nivel, golpes, lesiones</t>
  </si>
  <si>
    <t>Caídas a mismo y distinto nivel, golpes, lesiones</t>
  </si>
  <si>
    <t>Caídas de distinto nivel, Golpes, traumas, fracturas</t>
  </si>
  <si>
    <t>Enfermedades infectocontagiosas
Lesiones dermatológicas</t>
  </si>
  <si>
    <t>Campañas de auto cuidado</t>
  </si>
  <si>
    <t>Uso de chaquetas para bajas temperaturas y trajes térmicos para temperaturas altas</t>
  </si>
  <si>
    <t>Uso de trajes térmicos para temperaturas altas</t>
  </si>
  <si>
    <t>Realizar campañas de auto cuidado</t>
  </si>
  <si>
    <t>Uso de Medias anti varicosas de tensión media</t>
  </si>
  <si>
    <t>Uso de Medias anti varicosas de tensión media
Realizar pausas activas durante su jornada laboral</t>
  </si>
  <si>
    <t>Uso de EPP Como: Guantes de nitrilo, Protector respiratorio, Overol anti fluido, Gafas de seguridad, Botas de caucho con punta de acero y suela antideslizante</t>
  </si>
  <si>
    <t>Uso de EPP Como: Guantes de nitrilo, Protector respiratorio , Overol anti fluido, Gafas de seguridad, Botas de caucho con punta de acero y suela antideslizante</t>
  </si>
  <si>
    <t>Verificación de procesos en áreas a una altura mayor de 1.50mts</t>
  </si>
  <si>
    <t>Producto en cadena de frio
Cuartos fríos</t>
  </si>
  <si>
    <t>El personal se encuentra la mayor parte del tiempo con suficiente carga laboral
Jornadas de trabajo que se extienden
Trabajo en horarios nocturnos
Trato con diferentes tipo de clientes constantemente
Sanciones y sellamientos de empresas</t>
  </si>
  <si>
    <t>Actividades administrativas todo el tiempo uso de mouse y teclado</t>
  </si>
  <si>
    <t>Proyección  de partículas en algunos de los procesos de las diferentes plantas</t>
  </si>
  <si>
    <t>Presencia de diferentes fluidos de origen animal (Plantas de beneficio)</t>
  </si>
  <si>
    <t>Verificación de procesos en áreas a una altura mayor de 1.50mts ( (Hielo, agua, leche, granos)</t>
  </si>
  <si>
    <t xml:space="preserve">Contacto con animales (Bovinos, aves, porcinos, equinos)
Presencia de diferentes fluidos de origen animal </t>
  </si>
  <si>
    <t>Procesos y maquinaria en áreas (IVC)</t>
  </si>
  <si>
    <t xml:space="preserve">Actividades administrativas todo el tiempo uso de mouse y teclado
Procesos de IVC </t>
  </si>
  <si>
    <t>Proyección de fluidos en los procesos</t>
  </si>
  <si>
    <t>Verificación de procesos en áreas a una altura mayor de 1.50mts (Tanques de agua, corrales)</t>
  </si>
  <si>
    <t>Administración Publica</t>
  </si>
  <si>
    <t>Presencia de maquinaria y/o elementos en plantas (líneas por donde pasas los animales)</t>
  </si>
  <si>
    <t>PARÁSITOS</t>
  </si>
  <si>
    <t>FLUIDOS O EXCREMENTOS</t>
  </si>
  <si>
    <t>Fecha de actualización</t>
  </si>
  <si>
    <t>MATRIZ DE IDENTIFICACIÓN DE PELIGROS, VALORACIÓN DE RIESGOS Y DETERMINACIÓN DE CONTROLES MODELO SEGÚN NORMA GTC 45 ICONTEC - 2012</t>
  </si>
  <si>
    <t>INSTITUTO NACIONAL DE VIGILANCIA DE MEDICAMENTOS Y ALIMENTOS "INVIMA"</t>
  </si>
  <si>
    <t>Responsable(s) de la empresa</t>
  </si>
  <si>
    <t>Ciudad/municipio</t>
  </si>
  <si>
    <t>Fecha de expedición:</t>
  </si>
  <si>
    <t>Esquemas de vacunación de influenza, hepatitis y Tétanos</t>
  </si>
  <si>
    <t xml:space="preserve">Capacitación uso de EPP
</t>
  </si>
  <si>
    <t xml:space="preserve">
Campañas de auto cuidado y uso de EPP</t>
  </si>
  <si>
    <t>Campañas de auto cuidado
y orden y aseo en puestos de trabajo</t>
  </si>
  <si>
    <t>Campañas y sensibilización de riesgo público</t>
  </si>
  <si>
    <t>PVE riesgo biomecánico
pausas activas</t>
  </si>
  <si>
    <t xml:space="preserve">Uso de botas de seguridad </t>
  </si>
  <si>
    <t>Sensibilización de riesgo público y de tránsito</t>
  </si>
  <si>
    <t>Capacitación de prevención caídas</t>
  </si>
  <si>
    <t>Campañas de auto cuidado
Uso de EPP</t>
  </si>
  <si>
    <t xml:space="preserve">Contacto con animales (Bovinos, aves, porcinos, equinos)
Presencia de diferentes fluidos de origen animal
Crecimiento de hongos en estos </t>
  </si>
  <si>
    <t>Contacto con animales (Bovinos, aves, porcinos, equinos)
Presencia de diferentes fluidos de origen animal
Crecimiento de hongos en estos
Contacto con vísceras rojas, blancas</t>
  </si>
  <si>
    <t xml:space="preserve">
Uso de EPP Como: Guantes de nitrilo, Protector respiratorio N95 para riesgo biológico, Overol anti fluido, gafas de seguridad, Botas de caucho con punta de acero y suela antideslizante</t>
  </si>
  <si>
    <t>Sala de procesos de altas temperaturas, escaldado de aves y cerdos</t>
  </si>
  <si>
    <t>Vapores generados en los diferentes procesos
aspersores con ácidos orgánicos
escaldado de aves y porcinos</t>
  </si>
  <si>
    <t>Sensibilización riesgo público y de tránsito</t>
  </si>
  <si>
    <t>IVC Medicamentos, Dispositivos Médicos y Cosméticos</t>
  </si>
  <si>
    <t>Inspección, verificación y control de las practicas de manufactura en las plantas visitadas
Decomisos de materiales y sellamiento de instituciones</t>
  </si>
  <si>
    <t>Implementación de batería de riesgo psicosocial</t>
  </si>
  <si>
    <t>PVE Riesgo biomecánico
programa pausas activas</t>
  </si>
  <si>
    <t>Pausas activas para evitar choques térmicos
Uso de chaquetas cuando se expone al peligro</t>
  </si>
  <si>
    <t>Ingreso a cuartos fríos, hielo, enfriamiento de canales, tanques agua, hielo</t>
  </si>
  <si>
    <t>Exposición a partículas de pelo, orina, incineración de  partes de animales, huesos</t>
  </si>
  <si>
    <t>Implementación de batería de riesgo</t>
  </si>
  <si>
    <t>Campañas de auto cuidado y realizar de pausas activas
PVE riesgo biomecánico</t>
  </si>
  <si>
    <t>Capacitación prevención caídas</t>
  </si>
  <si>
    <t>Presencia de escalones, distintos niveles en diferentes plantas, rampas, escaleras generalmente con bandas antideslizantes.</t>
  </si>
  <si>
    <t>Comisiones a nivel nacional  (terrestre o aéreo)</t>
  </si>
  <si>
    <t>Inspecciones en áreas de molienda, harineras, condimentos y productos secos</t>
  </si>
  <si>
    <t>Cuartos fríos donde se presenta condensación. Humedad saturada 100%</t>
  </si>
  <si>
    <t>Esquemas de vacunación de hepatitis B y Tétanos</t>
  </si>
  <si>
    <t>Teléfono</t>
  </si>
  <si>
    <t>No. De Trabajadores de la dependencia</t>
  </si>
  <si>
    <t xml:space="preserve">Contacto con animales (Bovinos, aves, porcinos, equinos)
Probabilidad de contacto directo con de diferentes fluidos de origen animal </t>
  </si>
  <si>
    <t>Plantas de producción
Farmacéuticas 
Dispositivos Médicos
Cosméticos
Dentro y fuera de la Ciudad</t>
  </si>
  <si>
    <t>Infecciones gastrointestinales por consumo de alimentos contaminados</t>
  </si>
  <si>
    <t xml:space="preserve">Diferentes procesos en la industria radio-farmacéutica que lo generan </t>
  </si>
  <si>
    <t>Alergias, irritaciones, neumoconiosis</t>
  </si>
  <si>
    <t>Uso de sustancias químicas en los procesos de las diferentes empresas (industria cosmética, farmacéutica, de aseo y plaguicidas)</t>
  </si>
  <si>
    <t>Presencia de escalones y distintos niveles y superficies deslizantes</t>
  </si>
  <si>
    <t xml:space="preserve">Trabajo con entidad publica
Comisiones a nivel nacional </t>
  </si>
  <si>
    <t>Suministrar con una mayor frecuencia los EPP: Cofia, protector respiratorio, bata, guantes de nitrilo o látex</t>
  </si>
  <si>
    <t xml:space="preserve">Capacitación de Riesgo Biológico, sensibilización de auto cuidado enfocado a Riesgo Biológico. </t>
  </si>
  <si>
    <t>Capacitación de Riesgo Biológico, sensibilización de auto cuidado enfocado a Riesgo Biológico. 
Suministrar con una mayor frecuencia los EPP: Cofia, protector respiratorio, bata, guantes de nitrilo o látex</t>
  </si>
  <si>
    <t>La actividad se realiza la mayoría del tiempo en postura sedente en áreas administrativas</t>
  </si>
  <si>
    <t>El personal se encuentra  realizando trabajo administrativo en posición sedente  realizando labores administrativas</t>
  </si>
  <si>
    <t>POSTURA PROLONGADA</t>
  </si>
  <si>
    <t>Contusiones, golpes, heridas, laceraciones en dedos y manos</t>
  </si>
  <si>
    <t>Heridas, contusiones, fracturas</t>
  </si>
  <si>
    <t>Traumas psicológicos, heridas, contusiones, golpes entre otras lesiones personales</t>
  </si>
  <si>
    <t>Jornada de Trabajo</t>
  </si>
  <si>
    <t>Estrés, irritabilidad, apatía laboral, desmotivación, falta de interés, baja productividad</t>
  </si>
  <si>
    <t>Capacitaciones en Trabajo en equipo, clima organizacional, motivación laboral, manejo de estrés, comunicación asertiva, relaciones interpersonales, prevención del estrés.</t>
  </si>
  <si>
    <t xml:space="preserve">Exposición a diferentes ambientes de trabajo
Verificación de los Procesos en plantas de alimentos </t>
  </si>
  <si>
    <t>Infecciones, reacciones alérgicas, afecciones en la piel entre otras enfermedades comunes</t>
  </si>
  <si>
    <t>Enfermedades infectocontagiosas,  reacciones alérgicas, afecciones en la piel entre otras enfermedades comunes</t>
  </si>
  <si>
    <t xml:space="preserve">
Suministrar los  EPP necesarios para la actividad de manera frecuente como: Guantes de nitrilo, Protector respiratorio N95 para riesgo biológico, Overol anti fluido, gafas de seguridad, Botas de caucho con punta de acero y suela antideslizante</t>
  </si>
  <si>
    <t>Comisiones en zonas rurales presencia de  serpientes, gatos, perros, zarigüeyas y animales silvestres</t>
  </si>
  <si>
    <t>Realizan comisiones a nivel nacional susceptible a presencia de mosquitos, zancudos en diferentes ambientes</t>
  </si>
  <si>
    <t>Presencia de moscas 
Realizan comisiones a nivel nacional susceptible a presencia de mosquitos, zancudos en diferentes ambientes</t>
  </si>
  <si>
    <t xml:space="preserve">
Suministrar de forma frecuente los EPP como:  guantes impermeables, Protector respiratorio n95 para riesgo biológico, Overol anti fluido, Protección respiratoria facial, Botas de caucho con punta de acero y suela antideslizante.</t>
  </si>
  <si>
    <t>Fatiga y espasmos musculares, dolor de espalda, de extremidades superiores e inferiores.</t>
  </si>
  <si>
    <t xml:space="preserve">Capacitación manejo manual de cargas </t>
  </si>
  <si>
    <t>MANIPULACIÓN MANUAL DE CARGAS</t>
  </si>
  <si>
    <t>Manipulación de materiales decomisados en ocasiones que oscila entre los 10 y 20 Kg aproximadamente.</t>
  </si>
  <si>
    <t>Dar continuidad al PVE Riesgo Biomecánico.
Campañas de auto cuidado y realizar pausas activas
Sensibilización manipulación manual de cargas</t>
  </si>
  <si>
    <t>Capacitación Higiene postural, manipulación manual de cargas.</t>
  </si>
  <si>
    <t>Dolores constantes y malestar en miembros superiores (manos, codos, hombros) Fatiga muscular.</t>
  </si>
  <si>
    <t>El personal se encuentra  realizando trabajo administrativo en posición sedente durante la jornada laboral.</t>
  </si>
  <si>
    <t>PVE Riesgo biomecánico
Programa Pausas Activas</t>
  </si>
  <si>
    <t>La actividad se realiza la mayoría del tiempo en postura sedente en áreas administrativas sin embargo algunas labores de acompañamiento en postura de pie.</t>
  </si>
  <si>
    <t>Capacitación en reporte de actos y condiciones inseguras.</t>
  </si>
  <si>
    <t>Capacitación en reporte de actos y condiciones inseguras.
Uso de EPP : Botas con punta de acero antideslizantes</t>
  </si>
  <si>
    <t>Pisos mojados, con fluidos, ingreso a cuartos fríos</t>
  </si>
  <si>
    <t>Capacitacitación en reporte de actos y condiciones inseguras</t>
  </si>
  <si>
    <t>Manipulación de cosedoras, bisturís, grapadoras, saca ganchos etc.</t>
  </si>
  <si>
    <t>Contusiones, golpes, heridas, laceraciones en diferentes partes del cuerpo.</t>
  </si>
  <si>
    <t>Capacitación y sensibilización en riesgo público, enfocado en autocuidado.</t>
  </si>
  <si>
    <t>Pasan de temperaturas ambientales a cuartos fríos y a las áreas de cocción, horneado y deshidratado, donde hay altas temperaturas.</t>
  </si>
  <si>
    <t>Realizar pausas activas y generar espacios para no exponerse al choque térmico
Uso de chaquetas cuando se expone al peligro</t>
  </si>
  <si>
    <t>Deficiencia de iluminación en algunos procesos</t>
  </si>
  <si>
    <t>Suministrar de manera frecuente los EPP necesarios para la exposición al riesgo.</t>
  </si>
  <si>
    <t>Suministrar de manera frecuente los EPP
Uso de protección auditiva de inserción cada vez que se encuentre expuesto al riesgo</t>
  </si>
  <si>
    <t>Suministrar de manera frecuente los  EPP necesarios para realizar la actividad : Protector auditivo de inserción si se esta expuesto al peligro</t>
  </si>
  <si>
    <t>Sala de procesos de altas temperaturas en áreas de cocción y hornos cuya temperatura puede alcanzar los 45°C a 50°C</t>
  </si>
  <si>
    <t>Realizar campañas de auto cuidado
Contar con puntos de hidratación para los trabajadores.</t>
  </si>
  <si>
    <t>Lesiones, infecciones parasitarias</t>
  </si>
  <si>
    <t>Uso de EPP Como: Guantes de nitrilo, Protector respiratorio N95 para riesgo biológico, Overol anti fluido, gafas de seguridad, Botas de caucho con punta de acero y suela antideslizante</t>
  </si>
  <si>
    <t>Infecciones,  cuadros virales, entre otras enfermedades comunes.</t>
  </si>
  <si>
    <t>Suministrar de forma frecuente los EPP como: Cofia, protector respiratorio, bata, guantes de nitrilo o látex</t>
  </si>
  <si>
    <t>Infecciones,  cuadros virales, entre otras enfermedades.</t>
  </si>
  <si>
    <t>Suministrar la ropa adecuada para ingreso a los cuartos fríos.
Realizar campañas de auto cuidado</t>
  </si>
  <si>
    <t>Polvos Orgánicos</t>
  </si>
  <si>
    <t>Resolución 1972 de 1990
Resolución 8321 de 1983</t>
  </si>
  <si>
    <t>Decreto 231 de 2006
Resolución 1016 de 1989
Resolución 734 de 2006
Resolución 2646 de 2008
Decreto 1832 de 1994</t>
  </si>
  <si>
    <t>Todos los procesos</t>
  </si>
  <si>
    <t>Actividades propias de la labor mencionadas anteriormente.</t>
  </si>
  <si>
    <t xml:space="preserve">Tareas propias de la labor mencionadas anteriormente. </t>
  </si>
  <si>
    <t>SISMO</t>
  </si>
  <si>
    <t>Heridas, laceraciones, golpes, contusiones, etc.</t>
  </si>
  <si>
    <t>Lugares anteriormente mencionados.</t>
  </si>
  <si>
    <t>Divulgar el plan de emergencias entre los trabajadores de la sede
Capacitación como actuar en una emergencia.</t>
  </si>
  <si>
    <t>Capacitación en reporte de actos y condiciones inseguras
Uso de EPP : Botas con punta de acero antideslizantes</t>
  </si>
  <si>
    <t>Suministrar lo EPP necesarios para la actividad: 
Uso de EPP: protector respiratorio N95 y guantes de látex o nitrilo</t>
  </si>
  <si>
    <t>Dar continuidad al PVE riesgo biomecánico
Campañas de auto cuidado y realizar de pausas activas</t>
  </si>
  <si>
    <t>Condiciones de la Tarea (carga mental, contenido de la tarea, demandas emocionales, monotonía)</t>
  </si>
  <si>
    <t>Implementar programa de vigilancia Epidemiológico para riesgo Biológico.
Seguimiento y control de esquemas de vacunación
 Campañas auto cuidado
Capacitación Riesgo biológico</t>
  </si>
  <si>
    <t>Implementar programa de vigilancia Epidemiológico para riesgo Biológico.
Capacitación riesgo biológico
Campañas de auto cuidado y uso de EPP</t>
  </si>
  <si>
    <t xml:space="preserve">Suministrar los EPP necesarios para el ingreso a los cuartos fríos. </t>
  </si>
  <si>
    <t>Presencia de polvos en los diferentes procesos  de la industria (órtesis y prótesis) u en el pulido dispersan volúmenes de polvo.</t>
  </si>
  <si>
    <t>Suministrar lo EPP necesarios para la actividad: protector respiratorio N95 y guantes de látex o nitrilo</t>
  </si>
  <si>
    <t>Características de la organización (organización del trabajo)</t>
  </si>
  <si>
    <t>Curso criticado de trabajo en alturas.
Capacitación de prevención caídas.</t>
  </si>
  <si>
    <t>Implementar programa de vigilancia Epidemiológico para riesgo Biológico.
Seguimiento y control de esquemas de vacunación
 Campañas auto cuidado
Capacitación Riesgo biológicos
Seguimiento a exámenes periódicos
Capacitación uso de EPP</t>
  </si>
  <si>
    <t xml:space="preserve">Implementar programa de vigilancia Epidemiológico para riesgo Biológico.
 Campañas de auto cuidado
Capacitación Riesgo biológico
uso de EPP </t>
  </si>
  <si>
    <t>Implementar programa de vigilancia Epidemiológico para riesgo Biológico.
Capacitación riesgo biológico
Campañas de auto cuidado</t>
  </si>
  <si>
    <t>Implementar programa de vigilancia Epidemiológico para riesgo Biológico.
Seguimiento y control de esquemas de vacunación
 Campañas auto cuidado
Capacitación Riesgo biológico
Seguimiento a exámenes periódicos</t>
  </si>
  <si>
    <t>Enfermedades infectocontagiosas
Rabia, meningitis.</t>
  </si>
  <si>
    <t>Capacitación en Riesgo Bilógico enfocado en autocuidado.</t>
  </si>
  <si>
    <t>PVE riesgo biomecánico
pausas activas
Exámenes médicos periódicos que incluyen aspectos osteomusculares.</t>
  </si>
  <si>
    <t>Fatiga muscular, espasmos musculares, dolor en  espalda, extremidades superiores e inferiores.</t>
  </si>
  <si>
    <t>Examen médico anual,  exámenes de laboratorio
Esquemas de vacunación 
Uso de EPP: Guantes de nitrilo, Protector respiratorio (protector respiratorio de concha), Overol anti fluido, Botas de caucho sin punta de acero y la suela no es antideslizante.</t>
  </si>
  <si>
    <t xml:space="preserve">Implementar programa de vigilancia Epidemiológico para riesgo Biológico.
Seguimiento y control de esquemas de vacunación
Seguimiento a exámenes periódicos
Capacitación uso de EPP
 Campañas de auto cuidado
Capacitación Riesgo biológico </t>
  </si>
  <si>
    <t xml:space="preserve">Implementar programa de vigilancia Epidemiológico para riesgo Biológico.
Seguimiento y control de esquemas de vacunación
 Campañas auto cuidado
Capacitación Riesgo biológico
Seguimiento a exámenes periódicos.
uso de EPP </t>
  </si>
  <si>
    <t>Campañas de auto cuidado
Verificar la posibilidad de realizar estudios de iluminación</t>
  </si>
  <si>
    <t>Suministrar lo EPP necesarios para la actividad: 
 Uso de EPP: protector respiratorio N95 y guantes de látex o nitrilo</t>
  </si>
  <si>
    <t>Protocolos de plan de emergencias de la empresa donde se encuentra ejecutando las actividades
Realizar inspecciones periódicas a las instalaciones de la empresa.</t>
  </si>
  <si>
    <t>Todas las actividades realizadas al interior y exterior de la organización</t>
  </si>
  <si>
    <t>Suministrar los EPP requeridos suministrados por la planta, para la actividad a  realizar y exposición que va a tener el trabajador</t>
  </si>
  <si>
    <t>Maquinaria y equipos en diferentes procesos
El personal se encuentra manipulando cajones, gavetas, puertas de archivo en áreas administrativas.</t>
  </si>
  <si>
    <t>Esquemas de vacunación de HVB e influenza
Uso de EPP como: Cofia, protector respiratorio, bata, guantes impermeables</t>
  </si>
  <si>
    <t>Plantas 
de Alimentos ( Dentro y fuera de la Ciudad)</t>
  </si>
  <si>
    <t xml:space="preserve">Inspección, verificación y control de las practicas de manufactura en las plantas de Alimentos </t>
  </si>
  <si>
    <t>N/A</t>
  </si>
  <si>
    <t>Proyección  de partículas en algunos de los procesos de las diferentes plantas.</t>
  </si>
  <si>
    <t>Presencia de pisos mojados, grasosos.</t>
  </si>
  <si>
    <t>Comisiones a nivel Regional.</t>
  </si>
  <si>
    <t>Trabajo con entidad publica
Comisiones a nivel regional</t>
  </si>
  <si>
    <t>El personal se encuentra la mayor parte del tiempo con suficiente carga laboral
Jornadas de trabajo que se extienden</t>
  </si>
  <si>
    <t>Inspección, verificación y control de las practicas de manufactura en las plantas visitadas y/o a las instalaciones.</t>
  </si>
  <si>
    <t>Comisiones a nivel regional y diferentes ambientes</t>
  </si>
  <si>
    <t>Realizan comisiones a nivel regional.</t>
  </si>
  <si>
    <t>Comisiones a nivel regional</t>
  </si>
  <si>
    <t>Verificación de los Procesos de Bancos de sangre y hospitales</t>
  </si>
  <si>
    <t>El personal se encuentra la mayor parte del tiempo con suficiente carga laboral
Jornadas de trabajo que se extienden
Verificación de procesos en jornadas nocturnas</t>
  </si>
  <si>
    <t>El personal se encuentra la mayor parte del tiempo con suficiente carga laboral
Trato con diferentes tipo de clientes constantemente
Sanciones y sellamientos de empresas
Rotación de horarios de trabajo</t>
  </si>
  <si>
    <t>Capacitaciones como actuar en caso de emergencias</t>
  </si>
  <si>
    <t>Brigadistas
Plan de Emergencias
Recursos y suministros para atención de emergencias</t>
  </si>
  <si>
    <t>Procesos operativos, maquinaria en fabricas generadores de ruido (molinos: bolas, martillo, disco), cúter, mezcladores que en este caso es el motor, motobombas, agitadores, mezcladores, entre otros</t>
  </si>
  <si>
    <t>Sala de procesos en cuartos fríos y túneles de congelación y cuartos de congelación que pueden oscilar entre los 4°C a -15°C</t>
  </si>
  <si>
    <t>Presencia de fugas de amoniaco (Eventualmente)</t>
  </si>
  <si>
    <t>(034) 787 21 27</t>
  </si>
  <si>
    <t xml:space="preserve">Calle 61 # 7 - 38 Barrio la Castellana </t>
  </si>
  <si>
    <t>Jorge Antonio Torralvo Martinez</t>
  </si>
  <si>
    <t>Verificación de los Procesos en plantas de alimentos, expuesto a la  
contaminación de alimentos y 
materias primas.</t>
  </si>
  <si>
    <t xml:space="preserve">Inspección, verificación y control de las practicas de manufactura en las plantas de Alimentos. </t>
  </si>
  <si>
    <t>Plantas 
de Alimentos ( Dentro y fuera de la Ciudad).</t>
  </si>
  <si>
    <t>Verificación de los Procesos en plantas de alimentos 
contaminación de alimentos
materias primas.</t>
  </si>
  <si>
    <t>Desplazamiento a pie para realizar la verificación de áreas que pueden tener presencia de  Chinches y garrapatas, zancudos, y demás mosquitos.</t>
  </si>
  <si>
    <t xml:space="preserve">El personal se encuentra  realizando trabajo administrativo en posición de pie y sedente por mas de dos horas seguidas. En campo </t>
  </si>
  <si>
    <t>Campañas de auto cuidado y realizar pausas activas</t>
  </si>
  <si>
    <t>Inspecciones se realizan de pie la mayor parte del tiempo (50% de pie y 50% sentado y depende de la empresa visitada).
La actividad se realiza todo el tiempo en postura sedente en áreas administrativas</t>
  </si>
  <si>
    <t xml:space="preserve">Verificación de procesos en distintos niveles (Hielo, agua, leche, granos). </t>
  </si>
  <si>
    <t>Maquinaria y equipos en diferentes procesos. Se desplaza cerca de equipos en movimiento con potencial de atrapamiento de partes del cuerpo o de la ropa
Presencia de marmitas y calderas a presión</t>
  </si>
  <si>
    <t>Capacitación autocuidado y uso de EPP</t>
  </si>
  <si>
    <t>Traumas psicológicos, lesiones físicas</t>
  </si>
  <si>
    <t>El personal se encuentra la mayor parte del tiempo con suficiente carga laboral
Trato con diferentes tipo de clientes constantemente
Sanciones y sellamientos de empresas</t>
  </si>
  <si>
    <t>Uso de sustancias químicas en los procesos de las diferentes empresas.</t>
  </si>
  <si>
    <t>Capacitación uso de EPP</t>
  </si>
  <si>
    <t>Presencia de compresores y equipos en empresas como fabricantes de gases medicinales (compresores),  prótesis, en industria farmacéutica y cosmética por: agitadores, compactadoras, dosificadoras, tableteadoras, blisteadoras, entre otros equipos que generan ruido.</t>
  </si>
  <si>
    <t>Plantas de Beneficio, de bovinos, de aves, porcinos, equinos, pollos, conejos.
(Dentro y fuera de la ciudad)</t>
  </si>
  <si>
    <t>Inspección, verificación de calidad y control de las prácticas de manufactura en las plantas visitadas</t>
  </si>
  <si>
    <t>Inspección, verificación de calidad y control de las practicas de manufactura en las plantas visitadas
Decomisos de materiales y sellamiento de instituciones</t>
  </si>
  <si>
    <t>En procesos de IVC uso de cuchillos y gancho de inspección</t>
  </si>
  <si>
    <t>Choques térmicos
actividades en áreas con diferentes temperaturas</t>
  </si>
  <si>
    <t>Presencia de maquinaria y/o elementos en plantas (líneas por donde pasan los animales)</t>
  </si>
  <si>
    <t>Campañas de auto cuidado
Capacitación riesgo publico y accidentes de tránsito, programa de riesgo publico</t>
  </si>
  <si>
    <t>Campañas de auto cuidado
Capacitación riesgo publico y de tránsito, programa de riesgo publico</t>
  </si>
  <si>
    <t>Elaborar el plan de emergencias y socializarlo con los trabajadores y brigadistas. Programa de inspecciones a equipos de emergencia</t>
  </si>
  <si>
    <t>Dolores de cabeza, resfriados, enfermedad general, sistema inmunológico bajo de defensas, estrés térmico, falta de sueño y disminución de rendimiento en el trabajo</t>
  </si>
  <si>
    <t>Capacitación uso de EPP, validar la posibilidad de realizar mediciones de higiene referentes a ruido ocupacional (sonometrías, dosimetrías)</t>
  </si>
  <si>
    <t>Agotamiento físico
lesiones dérmicas, Dolores de cabeza, resfriados, enfermedad general, sistema inmunológico bajo de defensas, estrés térmico, falta de sueño y disminución de rendimiento en el trabajo</t>
  </si>
  <si>
    <t>Campañas de auto cuidado y uso de EPP
Capacitación en prevención del riesgo químico</t>
  </si>
  <si>
    <t>Capacitación en prevención del Riesgo Psicosocial, manejo de estrés y autocuidado, 
Seguimiento a resultados de la implementación de la batería de riesgo psicosocial, programa de pausas activas o actividades lúdicas</t>
  </si>
  <si>
    <t>Capacitación en reporte de actos y condiciones inseguras, capacitación en prevención del riesgo mecánico, atrapamiento o golpes con partes en movimiento.</t>
  </si>
  <si>
    <t>Reporte de herramientas que se encuentren dañadas y/o deterioradas, capacitación en prevención del riesgo mecánico (cuidado de manos)</t>
  </si>
  <si>
    <t>Revisión tecnicomecanicas de vehículos. Inspección pre operacional de vehículos</t>
  </si>
  <si>
    <t>Campañas de auto cuidado
Capacitación riesgo publico y accidentes de tránsito, capacitación en seguridad vial y manejo defensivo, programa de seguridad vial o PESV (en caso de aplicar)</t>
  </si>
  <si>
    <t>Campañas de auto cuidado y prevención caídas, señalización</t>
  </si>
  <si>
    <t>Campañas de auto cuidado
Capacitación riesgo publico y accidentes de tránsito programa de riesgo publico</t>
  </si>
  <si>
    <t>Campañas de auto cuidado
Curso de trabajo seguro en alturas según resolución 1409 de 2012, programa de protección contra caídas, listas de chequeo, ATS, permisos de trabajo</t>
  </si>
  <si>
    <t>Uso de los EPP para realizar la actividad, Equipos de protección contra caídas</t>
  </si>
  <si>
    <t>Reporte de herramientas que se encuentren dañadas y/o deterioradas. Capacitación en prevención del riesgo mecánico (cuidado de manos)</t>
  </si>
  <si>
    <t>Campañas de auto cuidado
Uso de EPP, señalización de los lugares de trabajo con presencia del riesgo.</t>
  </si>
  <si>
    <t>Campañas de auto cuidado
Uso de EPP, señalización</t>
  </si>
  <si>
    <t>Manipulación de cargas, levantamiento de vísceras, partes de los animales. Etc.</t>
  </si>
  <si>
    <t>Capacitación en reporte de actos y condiciones inseguras
Uso de guantes acerados (alto-muñeca), capacitación en prevención del riesgo mecánico, atrapamiento o golpes con partes en movimiento.</t>
  </si>
  <si>
    <t>Reporte de herramientas que se encuentren dañadas y/o deterioradas.
Uso de guantes acerados (alto-muñeca), capacitación en prevención del riesgo mecánico (cuidado de manos)</t>
  </si>
  <si>
    <t>Uso de EPP : Botas con punta de acero antideslizantes y casco de seguridad, capacitación en prevención del riesgo locativo por caída de objetos, reporte de actos y condiciones inseguras</t>
  </si>
  <si>
    <t>Capacitación en reporte de actos y condiciones inseguras, capacitación en que hacer en caso de emergencia, y formación integral de brigadas</t>
  </si>
  <si>
    <t>Montería</t>
  </si>
  <si>
    <t>PEOR CONSECUENCIA</t>
  </si>
  <si>
    <t>Servicios Generales</t>
  </si>
  <si>
    <t>Dentro de las instalaciones 
del Invima</t>
  </si>
  <si>
    <t xml:space="preserve">Actividades y labores desarrolladas dentro de las instalaciones del Invima. </t>
  </si>
  <si>
    <t>Labores de Aseo y cafetería en las diferentes áreas de la sede</t>
  </si>
  <si>
    <t>Contacto con algún tipo de hongo generado por la limpieza de las instalaciones.</t>
  </si>
  <si>
    <t>Dermatosis, reacciones alérgicas, enfermedades infectocontagiosas, alteraciones en los diferentes sistemas</t>
  </si>
  <si>
    <t>Esquema de vacunación
Suministro de Elementos de Protección según matriz de Epp's.</t>
  </si>
  <si>
    <t>Enfermedades generales con relación a la exposición del riesgo.</t>
  </si>
  <si>
    <t>Se recomienda asegurar la inclusión de las actividades asociadas al cargo de Servicios Generales.
Se sugiere  Utilizar y estandarizar el uso de barreras protectoras como (guantes, mascarillas, según matriz de Epp’s) y desinfectante para manos.
Fomentar cultura de lavado de manos.</t>
  </si>
  <si>
    <t>El personal de servicios generales es contratista, sin embargo esto no excluye a ninguna de las 2 empresas en velar por la salud y el bienestar del los trabajadores</t>
  </si>
  <si>
    <t xml:space="preserve"> Exposición a virus, bacterias en el desarrollo de tareas de limpieza. (Barrer, trapear, limpiar polvo, lavar baños y superficies.)</t>
  </si>
  <si>
    <t>Virus</t>
  </si>
  <si>
    <t>Infecciones, reacciones alérgicas, afecciones en la piel, cuadros virales, entre otras enfermedades comunes.</t>
  </si>
  <si>
    <t>Se recomienda asegurar la inclusión de las actividades asociadas al cargo de Servicios Generales.
 Dar continuidad al  PVE Riegos Biológico.
Dar continuidad al esquema de vacunación.</t>
  </si>
  <si>
    <t>Se recomienda asegurar la inclusión de las actividades asociadas al cargo de Servicios Generales.
Realizar capacitaciones en prevención de riesgos Biológicos.
Fomentar cultura de lavado de manos.
Se sugiere acatar las normas de bioseguridad establecidas en  los lugares en los que se efectúan las inspecciones sanitarias.</t>
  </si>
  <si>
    <t>Ley 9 de 1979 ; Artículos 101; 103; 
Resolución 2400/1979  Articulo 60; 163; 
Decreto 1072 de 2015: Artículo 2.2.4.6.10. Responsabilidades de los trabajadores.</t>
  </si>
  <si>
    <t>Manipulación de cargas en el desarrollo de la tareas de limpieza. (Barrer, trapear, limpiar polvo, lavar baños y superficies.)</t>
  </si>
  <si>
    <t>Fatiga muscular, espasmos musculares, dolor en espalda, extremidades superiores e inferiores.</t>
  </si>
  <si>
    <t>Programa de Vigilancia Epidemiológico en riesgo biomecánico.</t>
  </si>
  <si>
    <t>Pausas activas.
Exámenes ocupacionales periódicos con énfasis osteomuscular.</t>
  </si>
  <si>
    <t>Desordenes musculo esqueléticos.</t>
  </si>
  <si>
    <t>Limpieza y desinfección de áreas y superficies.</t>
  </si>
  <si>
    <t>Movimientos repetitivos en tareas de limpieza. (Barrer, trapear, limpiar polvo, lavar baños y superficies.)</t>
  </si>
  <si>
    <t>Dolores constantes y malestar en miembros superiores (manos, codos, hombros).</t>
  </si>
  <si>
    <t>Alta carga mental (velocidad, complejidad, atención, minuciosidad) en el desarrollo de las actividades.</t>
  </si>
  <si>
    <t>Condiciones de la tarea.</t>
  </si>
  <si>
    <t>Estrés, irritabilidad, fatiga apatía laboral, desmotivación, depresión, falta de interés, baja productividad.</t>
  </si>
  <si>
    <t>Talleres para reducción de Riesgo Psicosocial.</t>
  </si>
  <si>
    <t>Diversas enfermedades psicológicas.</t>
  </si>
  <si>
    <t>Resolución 2646 de 2008 
Decreto 1072 de 2015</t>
  </si>
  <si>
    <t>Atención al personal de las instalaciones.</t>
  </si>
  <si>
    <t xml:space="preserve">Manipulación de productos químicos de limpieza. </t>
  </si>
  <si>
    <t>Alteraciones de la piel (quemaduras, irritaciones), intoxicaciones, alergias.</t>
  </si>
  <si>
    <t>PVE Riesgo Químico.</t>
  </si>
  <si>
    <t>Quemaduras, alergias e intoxicaciones graves.</t>
  </si>
  <si>
    <t>Se recomienda asegurar la inclusión de las actividades asociadas al cargo de Servicios Generales.
Dar continuidad al desarrollo del PVE Riesgo Químico.</t>
  </si>
  <si>
    <t>Se recomienda asegurar la inclusión de las actividades asociadas al cargo de Servicios Generales.
Realizar capacitación en prevención del riesgo químico. 
Suministrar elementos de protección según matriz de Epp's.</t>
  </si>
  <si>
    <t>Decreto 1072 de 2015:  Artículo 2.2.4.6.8. Obligaciones de los empleadores, numeral 9
Artículo 2.2.4.6.24. Medidas de prevención y control, numeral 5 parágrafo 1.</t>
  </si>
  <si>
    <t>Vigilancia</t>
  </si>
  <si>
    <t>Vigilancia y supervisión de la seguridad física de la sede.</t>
  </si>
  <si>
    <t> Disminuir y prevenir las amenazas que afecten o puedan afectar Seguridad Física de las instalaciones.</t>
  </si>
  <si>
    <t>Adopción de postura bípeda prolongada.</t>
  </si>
  <si>
    <t>Fatiga muscular, espasmos musculares, dolor en espalda, extremidades inferiores.</t>
  </si>
  <si>
    <t>Alta carga mental,(velocidad, complejidad, atención, minuciosidad) y cargas emocionales ,en el desarrollos de las tareas.</t>
  </si>
  <si>
    <t>Estrés, irritabilidad, apatía laboral, desmotivación, depresión, falta de interés, baja productividad.</t>
  </si>
  <si>
    <t>Se recomienda asegurar la inclusión de las actividades asociadas al cargo de Vigilancia.
Dar continuidad a la  Capacitación en Talleres para reducción de Riesgo Psicosocial.</t>
  </si>
  <si>
    <t>El personal de vigilancia es contratista, sin embargo esto no excluye a ninguna de las 2 empresas en velar por la salud y el bienestar del los trabajadores</t>
  </si>
  <si>
    <t>Monotonía en el desarrollo de la actividad.</t>
  </si>
  <si>
    <t>Condiciones de la tarea ( por monotonía)</t>
  </si>
  <si>
    <t>Estrés, irritabilidad, apatía laboral, desmotivación, depresión, falta de interés.</t>
  </si>
  <si>
    <t xml:space="preserve">Exposición a diversos microorganismos que ocasionan enfermedades por contacto con personal externo. </t>
  </si>
  <si>
    <t>Se recomienda asegurar la inclusión de las actividades asociadas al cargo de Vigilancia.
 Dar continuidad al  PVE Riegos Biológico.
Dar continuidad al esquema de vacunación.</t>
  </si>
  <si>
    <t>Se recomienda asegurar la inclusión de las actividades asociadas al cargo de Vigilancia.
Realizar capacitaciones en prevención de riesgos Biológicos.
Fomentar cultura de lavado de manos.
Se sugiere acatar las normas de bioseguridad establecidas en  los lugares en los que se efectúan las inspecciones sanitarias.</t>
  </si>
  <si>
    <t>El personal de Vigilancia es contratista, sin embargo esto no excluye a ninguna de las 2 empresas en velar por la salud y el bienestar del los trabajadores</t>
  </si>
  <si>
    <t>Manipulación de Armas de fuego</t>
  </si>
  <si>
    <t>Mecánico por (herramientas)</t>
  </si>
  <si>
    <t>Heridas por proyectil con arma de fuego, contusiones, traumas, quemaduras.</t>
  </si>
  <si>
    <t>Muerte</t>
  </si>
  <si>
    <t>Se recomienda verificar si la empresa contratista cuenta con un protocolo de manejo de armas.</t>
  </si>
  <si>
    <t>Se recomienda verificar si la empresa contratista realiza capacitaciones en manejo de armas</t>
  </si>
  <si>
    <t>Exposición a agresiones físicas y verbales debido al contacto con usuarios.</t>
  </si>
  <si>
    <t>Heridas, contusiones, golpes entre otras lesiones personales.</t>
  </si>
  <si>
    <t>Lesiones múltiples.</t>
  </si>
  <si>
    <t xml:space="preserve">Se recomienda asegurar la inclusión de las actividades asociadas al cargo de Vigilancia.
Capacitación y sensibilización en riesgo público, enfocado en autocuidado.
Capacitación de atención al cliente. </t>
  </si>
  <si>
    <t>Conductor</t>
  </si>
  <si>
    <t>Fuera de las Instalaciones 
del Invima</t>
  </si>
  <si>
    <t>Probabilidad de accidentes de tránsito al desplazarse en  los vehículos recoger y llevar a los funcionarios a realizar visitas de Inspección y control en los establecimientos.</t>
  </si>
  <si>
    <t>Protocolo de seguridad Vial.</t>
  </si>
  <si>
    <t>Invalidez, politraumatismos</t>
  </si>
  <si>
    <t>Se recomienda asegurar la inclusión de las actividades asociadas al cargo de Conductor.
Realizar el seguimiento a la implementación de Programa de Mantenimiento preventivo y correctivo de Vehículos de la empresa contratista
Realizar el seguimiento a la aplicación de listas de chequeo pre operacionales a los vehículos  de la empresa contratista
Revisión del Protocolo para verificar el seguimiento a los contratistas</t>
  </si>
  <si>
    <t>Se recomienda asegurar la inclusión de las actividades asociadas al cargo de Conductor.
Realizar sensibilizaciones y capacitaciones en seguridad vial, normas de tránsito vigentes, comportamientos seguros
Realizar capacitaciones en reporte de actos y condiciones inseguras asociadas a las condiciones de los vehículos</t>
  </si>
  <si>
    <t>Heridas, contusiones, golpes entre otras lesiones personales</t>
  </si>
  <si>
    <t>PVE Condiciones de Salud.</t>
  </si>
  <si>
    <t>Capacitación de Riesgo Público.</t>
  </si>
  <si>
    <t>Se recomienda asegurar la inclusión de las actividades asociadas al cargo de Conductor.
Dar continuidad al PVE Condiciones de salud. 
Diseñar e implementar protocolo de riesgo público.</t>
  </si>
  <si>
    <t>Se recomienda asegurar la inclusión de las actividades asociadas al cargo de Conductor.
Capacitación y sensibilización en riesgo público, enfocado en autocuidado.</t>
  </si>
  <si>
    <t>Resolución 1016/1989</t>
  </si>
  <si>
    <t>Desplazamiento en instalaciones, áreas, pisos, lugares (calle) y superficies de trabajo deslizantes, con diferencia de nivel, condiciones de orden y aseo.</t>
  </si>
  <si>
    <t>Locativo superficies de trabajo irregulares</t>
  </si>
  <si>
    <t>Caídas al mismo nivel, golpes, lesiones múltiples, contusiones, fracturas, heridas, hematomas.</t>
  </si>
  <si>
    <t>Politraumatismo.</t>
  </si>
  <si>
    <t>Se recomienda asegurar la inclusión de las actividades asociadas al cargo de Conductor.
Reportar actos y condiciones Inseguras.</t>
  </si>
  <si>
    <t>Se recomienda asegurar la inclusión de las actividades asociadas al cargo de Conductor.
Diseñar e implementar mecanismos de comunicación de reporte de actos y condiciones inseguras.
 Realizar capacitaciones y charlas de seguridad en autocuidado.</t>
  </si>
  <si>
    <t>Cefalea, Disconfort auditivo, estrés.</t>
  </si>
  <si>
    <t>Perdida de la capacidad auditiva</t>
  </si>
  <si>
    <t xml:space="preserve">Afecciones respiratorias, intoxicaciones y alergias </t>
  </si>
  <si>
    <t>NTP 750                                                 Resolución 614/1989                                 Ley 55/1993                                            Decreto 1973/1995</t>
  </si>
  <si>
    <t xml:space="preserve">Exposición a diversos microorganismos que ocasionan enfermedades por contacto con personal. </t>
  </si>
  <si>
    <t>Suministro de Elementos de Protección según matriz de Epp's.</t>
  </si>
  <si>
    <t>Se recomienda asegurar la inclusión de las actividades asociadas al cargo de Conductor.
 Dar continuidad al  PVE Riegos Biológico.
Dar continuidad al esquema de vacunación.</t>
  </si>
  <si>
    <t>Se recomienda asegurar la inclusión de las actividades asociadas al cargo de Conductor.
Realizar capacitaciones en prevención de riesgos Biológicos.
Fomentar cultura de lavado de manos.
Se sugiere acatar las normas de bioseguridad establecidas en  los lugares en los que se efectúan las inspecciones sanitarias.</t>
  </si>
  <si>
    <t>Adopción de postura prolongada (sentado) durante la jornada laboral.</t>
  </si>
  <si>
    <t xml:space="preserve">Capacitación en Riesgo Biológico. </t>
  </si>
  <si>
    <t>Se recomienda asegurar la inclusión de las actividades asociadas al cargo de Conductor.
Dar continuidad a la  Capacitación en Talleres para reducción de Riesgo Psicosocial.</t>
  </si>
  <si>
    <t xml:space="preserve">Se recomienda asegurar la inclusión de las actividades asociadas al cargo de Servicios Generales.
Implementar programa de vigilancia Epidemiológico para riesgo Biológico.
 Campañas de auto cuidado
Capacitación Riesgo biológico
uso de EPP </t>
  </si>
  <si>
    <t>Se recomienda asegurar la inclusión de las actividades asociadas al cargo de Servicios Generales.
Dar continuidad al PVE Riesgo biomecánico 
Realizar inspecciones de seguridad a puestos de trabajo</t>
  </si>
  <si>
    <t>Se recomienda asegurar la inclusión de las actividades asociadas al cargo de Servicios Generales.
Realizar capacitación en higiene postural y pausas activas.
Dar continuidad a la Realización de las pausas activas.</t>
  </si>
  <si>
    <t>Realizar sensibilizaciones y capacitaciones en seguridad vial, normas de tránsito vigentes, comportamientos seguros
Realizar capacitaciones en reporte de actos y condiciones inseguras asociadas a las condiciones de los vehículos</t>
  </si>
  <si>
    <t>Heridas en tejidos blandos</t>
  </si>
  <si>
    <t>Tos, sensación de asfixia, irritación nasal</t>
  </si>
  <si>
    <t>Golpe de calor, deshidratación, agravamiento de trastornos cardiovasculares.</t>
  </si>
  <si>
    <t>Dolores de Cabeza
Cansancio visual.</t>
  </si>
  <si>
    <t>Disminución de la agudeza visual</t>
  </si>
  <si>
    <t>Hipotermia</t>
  </si>
  <si>
    <t>Se recomienda asegurar la inclusión de las actividades asociadas al cargo de Servicio Generales.
Dar continuidad a la  Capacitación en Talleres para reducción de Riesgo Psicosocial.</t>
  </si>
  <si>
    <t>Se recomienda asegurar la inclusión de las actividades asociadas al cargo de Servicio Generales.
Dar continuidad a la  Capacitaciones en Trabajo en equipo, clima organizacional, motivación laboral, manejo de estrés, comunicación asertiva, relaciones interpersonales, prevención del estrés.</t>
  </si>
  <si>
    <t>Se recomienda asegurar la inclusión de las actividades asociadas al cargo de Servicio Generales.
Capacitación en prevención del Riesgo Psicosocial, manejo de estrés y autocuidado, programa de pausas activas o actividades lúdicas</t>
  </si>
  <si>
    <t>Se recomienda asegurar la inclusión de las actividades asociadas al cargo de Vigilancia.
Capacitación en prevención del Riesgo Psicosocial, manejo de estrés y autocuidado, programa de pausas activas o actividades lúdicas</t>
  </si>
  <si>
    <t>Se recomienda asegurar la inclusión de las actividades asociadas al cargo de Conductor.
Capacitación en prevención del Riesgo Psicosocial, manejo de estrés y autocuidado, programa de pausas activas o actividades lúdicas</t>
  </si>
  <si>
    <t>Irritaciones en vías respiratorias</t>
  </si>
  <si>
    <t>Alteraciones de la piel (quemaduras, irritaciones), intoxicaciones, alergias.
Afecciones respiratorias</t>
  </si>
  <si>
    <t>Intoxicaciones graves.</t>
  </si>
  <si>
    <t>Daños permanentes en el sistema digestivo, óseo, hematopoyético, reproductivo.</t>
  </si>
  <si>
    <t>Público por orden público</t>
  </si>
  <si>
    <t>Conducción vehículos</t>
  </si>
  <si>
    <t>Desplazarse por la ciudad recogiendo y llevando a los funcionarios a realizar las inspecciones a los lugares programados.</t>
  </si>
  <si>
    <t>Probabilidad de ocurrencia de actos delictivos en la vía pública (robos, atracos y atentados) durante los desplazamientos a los lugares en los que debe recoger o llevar al funcionario que realiza las visitas para la ejecución de actividades del INVIMA</t>
  </si>
  <si>
    <t>Exposición a ruido proveniente del y los vehículos en el desplazamiento.</t>
  </si>
  <si>
    <t>Exposición a gases de los vehículos en el desplazamiento que se realiza en la jornada laboral.</t>
  </si>
  <si>
    <t>Se recomienda asegurar la inclusión de las actividades asociadas al cargo de Conductor.
Dar continuidad al desarrollo del PVE Riesgo Químico.</t>
  </si>
  <si>
    <t>Se recomienda asegurar la inclusión de las actividades asociadas al cargo de Conductor.
Realizar capacitación en prevención del riesgo químico. 
Suministrar elementos de protección según matriz de Epp's.</t>
  </si>
  <si>
    <t>Movimientos repetitivos en la conducción del vehículo durante la jornada laboral.</t>
  </si>
  <si>
    <t>FENÓMENOS NATURALES</t>
  </si>
  <si>
    <t>DESARROLLADO CON LA ASESORÍA DE POSITIVA COMPAÑÍA DE SEGUROS PARA INVIMA</t>
  </si>
  <si>
    <t>QUÍMICOS</t>
  </si>
  <si>
    <t>BIOLÓGICOS</t>
  </si>
  <si>
    <t>BIOMECÁNICOS</t>
  </si>
  <si>
    <t xml:space="preserve">GTT CC2 MONTERÍA </t>
  </si>
  <si>
    <t>DESCRIPCIÓN</t>
  </si>
  <si>
    <t>EVALUACIÓN DEL RIESGO</t>
  </si>
  <si>
    <t>CRITERIOS DE CONTROL 
MEDIDAS DE INTERVENCIÓN SUGERIDAS</t>
  </si>
  <si>
    <t xml:space="preserve">CLASIFICACIÓN </t>
  </si>
  <si>
    <t>INTERPRETACIÓN DEL NIVEL DE RIESGO</t>
  </si>
  <si>
    <t>ELIMINACIÓN</t>
  </si>
  <si>
    <t>SUSTITUCIÓN</t>
  </si>
  <si>
    <t>CONTROL INGENIERÍA</t>
  </si>
  <si>
    <t>CONTROLES ADMINISTRATIVOS, DOCUMENTAL Y ADVERTENCIA (SEÑALIZACIÓN / DELIMITACIÓN / DEMARCACIÓN)</t>
  </si>
  <si>
    <t>CONTROL EN LA PERSONA (EQUIPOS  / ELEMENTOS DE PROTECCIÓN PERSONAL, FORMACIÓN)</t>
  </si>
  <si>
    <t>RELACIÓN DE LOS REQUISITOS LEGALES APLICABLES</t>
  </si>
  <si>
    <t>FÍSICOS</t>
  </si>
  <si>
    <t>Capacitación en Riesgo Biológico
Capacitación en uso y manejo de EPP
Esquemas de vacunación de Tétanos, hepatitis 
Uso de EPP como: Cofia, protector respiratorio N95 y el protector respiratorio de concha, bata desechable en forma eventual, guantes de nitrilo, botas de cuero tipo ingeniero con puntera reforzada, Monogafas, protectores auditivos .</t>
  </si>
  <si>
    <t>Esquemas de vacunación de hepatitis y tétanos
Pruebas anuales de: tuberculosis, toxoplasmosis, brucelosis, Leptospirosis
Uso de EPP Como: Guantes de nitrilo, Protector respiratorio, Overol anti fluido, Botas de caucho con punta de acero y suela antideslizante</t>
  </si>
  <si>
    <t>Dar seguimiento a los esquemas de vacunación de hepatitis y tétanos
Pruebas anuales de: tuberculosis, toxoplasmosis, brucelosis, Leptospirosis
Uso de EPP Como: Guantes de nitrilo, Protector respiratorio, Overol anti fluido, Botas de caucho con punta de acero y suela antideslizante</t>
  </si>
  <si>
    <t>ILUMINACIÓN POR LUZ VISIBLE POR DEFICIENCIA</t>
  </si>
  <si>
    <t>Manipulación de cargas de 60 kg</t>
  </si>
  <si>
    <t>Clasificación del Riesgo</t>
  </si>
  <si>
    <t>#</t>
  </si>
  <si>
    <t>%</t>
  </si>
  <si>
    <t>I</t>
  </si>
  <si>
    <t>II</t>
  </si>
  <si>
    <t>III</t>
  </si>
  <si>
    <t>IV</t>
  </si>
  <si>
    <t>TOTAL</t>
  </si>
  <si>
    <t>ACEPTABLE</t>
  </si>
  <si>
    <t>ACEPTABLE CON CONTROL ESPECIFICO</t>
  </si>
  <si>
    <t>NO ACEPTABLE</t>
  </si>
  <si>
    <t>Infecciones, cuadros virales, entre otras enfermedades comunes.</t>
  </si>
  <si>
    <t>Presencia de archivo dentro del baño de los hombres.</t>
  </si>
  <si>
    <t>sep</t>
  </si>
  <si>
    <t>Luz Angela Galeano Redondo</t>
  </si>
  <si>
    <t>Cordoba</t>
  </si>
  <si>
    <t>En el momento de la visita reportaron no tener contratistas para esta actividad porque están en proceso de renovación del contrato.</t>
  </si>
  <si>
    <t>OLIVA EUGENIA LEON ALVARADO</t>
  </si>
  <si>
    <t>PROFESIONAL UNIVERSITARIO</t>
  </si>
  <si>
    <t>LÍDER SST</t>
  </si>
  <si>
    <t>Código Nacional de Transito, Decreto 1906/2015, Decreto 2851/2013, Ley 1503/2011, Resolución 1565/2011, Resolución 3027/2010</t>
  </si>
  <si>
    <t>Ley 9 de 1979, Decreto 884 de 2012, ley 1010 de 2006, Ley 1566 de 2012, Resolución 652 de 2012, Decreto 231 de 2006, Resolución 1016 de 1989, Resolución 734 de 2006, Resolución 2646 de 2008, Decreto 1832 de 1994</t>
  </si>
  <si>
    <t>Ley 9 de 1979, Resolución 2400 de 1979, Convenio 170 de 1990, Decreto 1843 de 1991, Ley 29 de 1992
Ley 55 de 1993, Ley 253 de 1996, Ley 320 de 1996, Decreto 1443 de 2014</t>
  </si>
  <si>
    <t>Ley Novena de 1979, Decreto 2240  de 1996, Decreto 2676 de 2000, Resolución 1164 de 2002, Ley 1562 de 2012</t>
  </si>
  <si>
    <t>Uno - Cuatro - Cinco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</si>
</sst>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0"/>
      <name val="Arial"/>
    </font>
    <font>
      <u/>
      <sz val="10"/>
      <color indexed="12"/>
      <name val="Arial"/>
      <family val="2"/>
    </font>
    <font>
      <sz val="10"/>
      <name val="Arial"/>
      <family val="2"/>
    </font>
    <font>
      <sz val="10"/>
      <name val="MS Sans Serif"/>
      <family val="2"/>
    </font>
    <font>
      <sz val="11"/>
      <color theme="1"/>
      <name val="Calibri"/>
      <family val="2"/>
      <scheme val="minor"/>
    </font>
    <font>
      <sz val="12"/>
      <color rgb="FF000000"/>
      <name val="Arial Narrow"/>
      <family val="2"/>
    </font>
    <font>
      <sz val="10"/>
      <name val="Arial Narrow"/>
      <family val="2"/>
    </font>
    <font>
      <b/>
      <sz val="12"/>
      <color indexed="8"/>
      <name val="Arial Narrow"/>
      <family val="2"/>
    </font>
    <font>
      <sz val="12"/>
      <color indexed="8"/>
      <name val="Arial Narrow"/>
      <family val="2"/>
    </font>
    <font>
      <b/>
      <sz val="12"/>
      <name val="Arial Narrow"/>
      <family val="2"/>
    </font>
    <font>
      <sz val="12"/>
      <name val="Arial Narrow"/>
      <family val="2"/>
    </font>
    <font>
      <b/>
      <sz val="12"/>
      <color rgb="FFFF0000"/>
      <name val="Arial Narrow"/>
      <family val="2"/>
    </font>
    <font>
      <b/>
      <sz val="12"/>
      <color theme="3" tint="0.39997558519241921"/>
      <name val="Arial Narrow"/>
      <family val="2"/>
    </font>
    <font>
      <b/>
      <sz val="12"/>
      <color theme="1"/>
      <name val="Arial Narrow"/>
      <family val="2"/>
    </font>
    <font>
      <b/>
      <sz val="12"/>
      <color theme="2" tint="-0.749992370372631"/>
      <name val="Arial Narrow"/>
      <family val="2"/>
    </font>
    <font>
      <b/>
      <sz val="10"/>
      <name val="Arial Narrow"/>
      <family val="2"/>
    </font>
    <font>
      <b/>
      <sz val="9"/>
      <name val="Arial Narrow"/>
      <family val="2"/>
    </font>
    <font>
      <sz val="12"/>
      <color theme="1"/>
      <name val="Arial Narrow"/>
      <family val="2"/>
    </font>
    <font>
      <b/>
      <sz val="12"/>
      <color theme="5" tint="-0.249977111117893"/>
      <name val="Arial Narrow"/>
      <family val="2"/>
    </font>
    <font>
      <b/>
      <sz val="12"/>
      <color theme="9" tint="-0.249977111117893"/>
      <name val="Arial Narrow"/>
      <family val="2"/>
    </font>
    <font>
      <b/>
      <sz val="12"/>
      <color theme="6" tint="-0.249977111117893"/>
      <name val="Arial Narrow"/>
      <family val="2"/>
    </font>
    <font>
      <sz val="12"/>
      <color theme="2" tint="-0.749992370372631"/>
      <name val="Arial Narrow"/>
      <family val="2"/>
    </font>
  </fonts>
  <fills count="14">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rgb="FFFF0000"/>
        <bgColor indexed="64"/>
      </patternFill>
    </fill>
    <fill>
      <patternFill patternType="solid">
        <fgColor rgb="FF92D050"/>
        <bgColor indexed="64"/>
      </patternFill>
    </fill>
    <fill>
      <patternFill patternType="solid">
        <fgColor rgb="FF00B0F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theme="7" tint="-0.249977111117893"/>
      </left>
      <right/>
      <top/>
      <bottom/>
      <diagonal/>
    </border>
  </borders>
  <cellStyleXfs count="8">
    <xf numFmtId="0" fontId="0" fillId="0" borderId="0"/>
    <xf numFmtId="0" fontId="1" fillId="0" borderId="0" applyNumberFormat="0" applyFill="0" applyBorder="0" applyAlignment="0" applyProtection="0">
      <alignment vertical="top"/>
      <protection locked="0"/>
    </xf>
    <xf numFmtId="0" fontId="1" fillId="0" borderId="0" applyNumberFormat="0" applyFill="0" applyBorder="0" applyAlignment="0" applyProtection="0">
      <alignment vertical="top"/>
      <protection locked="0"/>
    </xf>
    <xf numFmtId="0" fontId="4" fillId="0" borderId="0"/>
    <xf numFmtId="0" fontId="2" fillId="0" borderId="0"/>
    <xf numFmtId="0" fontId="2" fillId="0" borderId="0"/>
    <xf numFmtId="0" fontId="4" fillId="0" borderId="0"/>
    <xf numFmtId="0" fontId="3" fillId="0" borderId="0" applyNumberFormat="0" applyFont="0" applyFill="0" applyBorder="0" applyAlignment="0" applyProtection="0">
      <alignment horizontal="left"/>
    </xf>
  </cellStyleXfs>
  <cellXfs count="106">
    <xf numFmtId="0" fontId="0" fillId="0" borderId="0" xfId="0"/>
    <xf numFmtId="0" fontId="9" fillId="0" borderId="0" xfId="0" applyFont="1" applyFill="1" applyBorder="1" applyAlignment="1">
      <alignment horizontal="center" vertical="center" wrapText="1"/>
    </xf>
    <xf numFmtId="0" fontId="11" fillId="0" borderId="0" xfId="0" applyFont="1" applyFill="1" applyBorder="1" applyAlignment="1" applyProtection="1">
      <alignment horizontal="center" vertical="center" wrapText="1"/>
    </xf>
    <xf numFmtId="0" fontId="12" fillId="0" borderId="0" xfId="0" applyFont="1" applyFill="1" applyBorder="1" applyAlignment="1">
      <alignment horizontal="justify" vertical="center" wrapText="1"/>
    </xf>
    <xf numFmtId="0" fontId="7" fillId="6" borderId="1" xfId="0" applyFont="1" applyFill="1" applyBorder="1" applyAlignment="1">
      <alignment horizontal="center" vertical="center" wrapText="1"/>
    </xf>
    <xf numFmtId="0" fontId="10" fillId="0" borderId="0" xfId="6" applyFont="1" applyFill="1" applyBorder="1" applyAlignment="1">
      <alignment horizontal="center" vertical="center" wrapText="1"/>
    </xf>
    <xf numFmtId="0" fontId="10" fillId="0" borderId="0" xfId="0" applyFont="1" applyFill="1" applyBorder="1" applyAlignment="1">
      <alignment vertical="center"/>
    </xf>
    <xf numFmtId="0" fontId="10" fillId="0" borderId="0" xfId="0" applyFont="1" applyAlignment="1">
      <alignment vertical="center"/>
    </xf>
    <xf numFmtId="0" fontId="14" fillId="0" borderId="0"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6" fillId="0" borderId="1" xfId="0" applyFont="1" applyBorder="1" applyAlignment="1">
      <alignment horizontal="center" vertical="center"/>
    </xf>
    <xf numFmtId="0" fontId="10" fillId="0" borderId="1" xfId="0" applyFont="1" applyFill="1" applyBorder="1" applyAlignment="1">
      <alignment horizontal="center" vertical="center" wrapText="1" shrinkToFit="1"/>
    </xf>
    <xf numFmtId="0" fontId="12" fillId="0" borderId="6" xfId="0" applyFont="1" applyFill="1" applyBorder="1" applyAlignment="1">
      <alignment vertical="center" wrapText="1"/>
    </xf>
    <xf numFmtId="0" fontId="10" fillId="0" borderId="1" xfId="0" quotePrefix="1" applyFont="1" applyFill="1" applyBorder="1" applyAlignment="1">
      <alignment horizontal="center" vertical="center" wrapText="1"/>
    </xf>
    <xf numFmtId="0" fontId="5" fillId="0" borderId="0" xfId="0" applyFont="1" applyFill="1" applyBorder="1" applyAlignment="1">
      <alignment vertical="center"/>
    </xf>
    <xf numFmtId="0" fontId="10" fillId="0" borderId="0" xfId="0" applyFont="1" applyFill="1" applyAlignment="1">
      <alignment vertical="center"/>
    </xf>
    <xf numFmtId="0" fontId="9" fillId="5" borderId="1" xfId="0" applyFont="1" applyFill="1" applyBorder="1" applyAlignment="1">
      <alignment horizontal="center" vertical="center" textRotation="90" wrapText="1"/>
    </xf>
    <xf numFmtId="0" fontId="10" fillId="0" borderId="1" xfId="0" applyFont="1" applyFill="1" applyBorder="1" applyAlignment="1" applyProtection="1">
      <alignment horizontal="center" vertical="center" wrapText="1"/>
    </xf>
    <xf numFmtId="0" fontId="7"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10" fillId="0" borderId="1" xfId="0" applyFont="1" applyBorder="1" applyAlignment="1">
      <alignment horizontal="center" vertical="center"/>
    </xf>
    <xf numFmtId="0" fontId="8" fillId="0" borderId="1" xfId="0" applyFont="1" applyFill="1" applyBorder="1" applyAlignment="1">
      <alignment horizontal="center" vertical="center"/>
    </xf>
    <xf numFmtId="0" fontId="10" fillId="0" borderId="1" xfId="0" applyFont="1" applyFill="1" applyBorder="1" applyAlignment="1">
      <alignment horizontal="center" vertical="center"/>
    </xf>
    <xf numFmtId="0" fontId="10" fillId="0" borderId="1" xfId="0" applyFont="1" applyBorder="1" applyAlignment="1">
      <alignment horizontal="center" vertical="center" wrapText="1"/>
    </xf>
    <xf numFmtId="0" fontId="10" fillId="0" borderId="1" xfId="0" applyFont="1" applyFill="1" applyBorder="1" applyAlignment="1">
      <alignment horizontal="center" vertical="center" wrapText="1"/>
    </xf>
    <xf numFmtId="0" fontId="9" fillId="13" borderId="1" xfId="0" applyFont="1" applyFill="1" applyBorder="1" applyAlignment="1">
      <alignment horizontal="center" vertical="center" wrapText="1"/>
    </xf>
    <xf numFmtId="0" fontId="9" fillId="0" borderId="0" xfId="0" applyFont="1" applyFill="1" applyBorder="1" applyAlignment="1" applyProtection="1">
      <alignment horizontal="center" vertical="center" wrapText="1"/>
    </xf>
    <xf numFmtId="0" fontId="12" fillId="0" borderId="0" xfId="0" applyFont="1" applyFill="1" applyBorder="1" applyAlignment="1">
      <alignment vertical="center"/>
    </xf>
    <xf numFmtId="0" fontId="18" fillId="0" borderId="0" xfId="0" applyFont="1" applyFill="1" applyBorder="1" applyAlignment="1" applyProtection="1">
      <alignment horizontal="center" vertical="center"/>
    </xf>
    <xf numFmtId="0" fontId="19" fillId="0" borderId="0" xfId="0" applyFont="1" applyFill="1" applyBorder="1" applyAlignment="1" applyProtection="1">
      <alignment horizontal="center" vertical="center" wrapText="1"/>
    </xf>
    <xf numFmtId="0" fontId="20" fillId="0" borderId="0" xfId="0" applyFont="1" applyFill="1" applyBorder="1" applyAlignment="1" applyProtection="1">
      <alignment horizontal="center" vertical="center" wrapText="1"/>
    </xf>
    <xf numFmtId="0" fontId="14" fillId="0" borderId="0" xfId="0" applyFont="1" applyFill="1" applyBorder="1" applyAlignment="1" applyProtection="1">
      <alignment horizontal="center" vertical="center" wrapText="1"/>
    </xf>
    <xf numFmtId="0" fontId="9" fillId="13" borderId="1" xfId="0" applyFont="1" applyFill="1" applyBorder="1" applyAlignment="1">
      <alignment horizontal="center" vertical="center" textRotation="90" wrapText="1"/>
    </xf>
    <xf numFmtId="0" fontId="9" fillId="13" borderId="1" xfId="0" applyFont="1" applyFill="1" applyBorder="1" applyAlignment="1">
      <alignment horizontal="center" vertical="center"/>
    </xf>
    <xf numFmtId="0" fontId="10" fillId="0" borderId="0"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4" borderId="1" xfId="0" applyFont="1" applyFill="1" applyBorder="1" applyAlignment="1">
      <alignment horizontal="center" vertical="center" wrapText="1" shrinkToFit="1"/>
    </xf>
    <xf numFmtId="0" fontId="10" fillId="4" borderId="1" xfId="0" quotePrefix="1" applyFont="1" applyFill="1" applyBorder="1" applyAlignment="1">
      <alignment horizontal="center" vertical="center" wrapText="1"/>
    </xf>
    <xf numFmtId="0" fontId="10" fillId="0" borderId="1" xfId="0" applyFont="1" applyFill="1" applyBorder="1" applyAlignment="1">
      <alignment horizontal="center" vertical="center" shrinkToFit="1"/>
    </xf>
    <xf numFmtId="0" fontId="10" fillId="2" borderId="1" xfId="0" applyFont="1" applyFill="1" applyBorder="1" applyAlignment="1">
      <alignment horizontal="center" vertical="center" wrapText="1"/>
    </xf>
    <xf numFmtId="0" fontId="10" fillId="3" borderId="1" xfId="0" applyFont="1" applyFill="1" applyBorder="1" applyAlignment="1">
      <alignment horizontal="center" vertical="center" wrapText="1" shrinkToFit="1"/>
    </xf>
    <xf numFmtId="0" fontId="9" fillId="0" borderId="0" xfId="0" applyFont="1" applyFill="1" applyBorder="1" applyAlignment="1">
      <alignment vertical="center"/>
    </xf>
    <xf numFmtId="0" fontId="10" fillId="0" borderId="1" xfId="0" applyNumberFormat="1" applyFont="1" applyFill="1" applyBorder="1" applyAlignment="1">
      <alignment horizontal="center" vertical="center" wrapText="1"/>
    </xf>
    <xf numFmtId="0" fontId="9" fillId="0" borderId="0" xfId="0" applyFont="1" applyFill="1" applyBorder="1" applyAlignment="1">
      <alignment horizontal="justify" vertical="center" wrapText="1"/>
    </xf>
    <xf numFmtId="0" fontId="10" fillId="7" borderId="1" xfId="0" applyFont="1" applyFill="1" applyBorder="1" applyAlignment="1">
      <alignment horizontal="center" vertical="center" wrapText="1" shrinkToFit="1"/>
    </xf>
    <xf numFmtId="0" fontId="10" fillId="0" borderId="0" xfId="0" applyFont="1" applyFill="1" applyBorder="1" applyAlignment="1">
      <alignment vertical="center" wrapText="1"/>
    </xf>
    <xf numFmtId="0" fontId="18" fillId="0" borderId="0" xfId="0" applyFont="1" applyFill="1" applyBorder="1" applyAlignment="1">
      <alignment vertical="center"/>
    </xf>
    <xf numFmtId="0" fontId="21" fillId="0" borderId="0" xfId="0" applyFont="1" applyFill="1" applyBorder="1" applyAlignment="1">
      <alignment vertical="center" wrapText="1"/>
    </xf>
    <xf numFmtId="0" fontId="10" fillId="0" borderId="0" xfId="0" applyFont="1" applyFill="1" applyBorder="1" applyAlignment="1">
      <alignment horizontal="center" vertical="center"/>
    </xf>
    <xf numFmtId="0" fontId="10" fillId="0" borderId="1" xfId="0" applyFont="1" applyFill="1" applyBorder="1" applyAlignment="1">
      <alignment vertical="center" wrapText="1"/>
    </xf>
    <xf numFmtId="0" fontId="10" fillId="0" borderId="2" xfId="0" applyFont="1" applyFill="1" applyBorder="1" applyAlignment="1">
      <alignment vertical="center"/>
    </xf>
    <xf numFmtId="0" fontId="10" fillId="0" borderId="1" xfId="0" applyFont="1" applyFill="1" applyBorder="1" applyAlignment="1">
      <alignment horizontal="justify" vertical="center" wrapText="1"/>
    </xf>
    <xf numFmtId="0" fontId="10" fillId="0" borderId="1" xfId="0" applyFont="1" applyBorder="1" applyAlignment="1">
      <alignment vertical="center"/>
    </xf>
    <xf numFmtId="0" fontId="13" fillId="0" borderId="1" xfId="0" applyFont="1" applyFill="1" applyBorder="1" applyAlignment="1">
      <alignment horizontal="center" vertical="center" wrapText="1"/>
    </xf>
    <xf numFmtId="0" fontId="9" fillId="0" borderId="6" xfId="0" applyFont="1" applyFill="1" applyBorder="1" applyAlignment="1">
      <alignment vertical="center" wrapText="1"/>
    </xf>
    <xf numFmtId="0" fontId="10" fillId="0" borderId="0" xfId="0" applyFont="1" applyBorder="1" applyAlignment="1">
      <alignment vertical="center"/>
    </xf>
    <xf numFmtId="0" fontId="10" fillId="0" borderId="0" xfId="0" applyFont="1" applyAlignment="1">
      <alignment horizontal="center" vertical="center" textRotation="90"/>
    </xf>
    <xf numFmtId="0" fontId="10" fillId="0" borderId="0" xfId="0" applyFont="1" applyAlignment="1">
      <alignment horizontal="center" vertical="center"/>
    </xf>
    <xf numFmtId="0" fontId="10" fillId="0" borderId="0" xfId="0" applyFont="1" applyAlignment="1">
      <alignment horizontal="justify" vertical="center"/>
    </xf>
    <xf numFmtId="0" fontId="10" fillId="4" borderId="0" xfId="0" applyFont="1" applyFill="1" applyAlignment="1">
      <alignment vertical="center"/>
    </xf>
    <xf numFmtId="0" fontId="9" fillId="8" borderId="1" xfId="0" applyFont="1" applyFill="1" applyBorder="1" applyAlignment="1">
      <alignment horizontal="center" vertical="center" wrapText="1"/>
    </xf>
    <xf numFmtId="0" fontId="9" fillId="8" borderId="1" xfId="0" applyFont="1" applyFill="1" applyBorder="1" applyAlignment="1">
      <alignment horizontal="center" vertical="center"/>
    </xf>
    <xf numFmtId="0" fontId="6" fillId="0" borderId="0" xfId="0" applyFont="1"/>
    <xf numFmtId="0" fontId="16" fillId="9" borderId="1" xfId="0" applyFont="1" applyFill="1" applyBorder="1" applyAlignment="1">
      <alignment horizontal="center" vertical="center"/>
    </xf>
    <xf numFmtId="0" fontId="9" fillId="9" borderId="1" xfId="0" applyFont="1" applyFill="1" applyBorder="1" applyAlignment="1">
      <alignment horizontal="center" vertical="center"/>
    </xf>
    <xf numFmtId="0" fontId="15" fillId="0" borderId="1" xfId="0" applyFont="1" applyBorder="1" applyAlignment="1">
      <alignment horizontal="center" vertical="center"/>
    </xf>
    <xf numFmtId="0" fontId="10" fillId="0" borderId="1" xfId="0" applyFont="1" applyBorder="1"/>
    <xf numFmtId="164" fontId="10" fillId="0" borderId="1" xfId="0" applyNumberFormat="1" applyFont="1" applyBorder="1" applyAlignment="1">
      <alignment horizontal="center" vertical="center"/>
    </xf>
    <xf numFmtId="0" fontId="10" fillId="5" borderId="1" xfId="0" applyFont="1" applyFill="1" applyBorder="1" applyAlignment="1">
      <alignment horizontal="center" vertical="center"/>
    </xf>
    <xf numFmtId="2" fontId="10" fillId="0" borderId="1" xfId="0" applyNumberFormat="1" applyFont="1" applyBorder="1" applyAlignment="1">
      <alignment horizontal="center" vertical="center"/>
    </xf>
    <xf numFmtId="0" fontId="6" fillId="12" borderId="1" xfId="0" applyFont="1" applyFill="1" applyBorder="1" applyAlignment="1">
      <alignment horizontal="center" vertical="center"/>
    </xf>
    <xf numFmtId="0" fontId="6" fillId="7" borderId="1" xfId="0" applyFont="1" applyFill="1" applyBorder="1" applyAlignment="1">
      <alignment horizontal="center" vertical="center"/>
    </xf>
    <xf numFmtId="0" fontId="6" fillId="11" borderId="1" xfId="0" applyFont="1" applyFill="1" applyBorder="1" applyAlignment="1">
      <alignment horizontal="center" vertical="center"/>
    </xf>
    <xf numFmtId="0" fontId="9" fillId="10" borderId="1" xfId="0" applyFont="1" applyFill="1" applyBorder="1" applyAlignment="1">
      <alignment horizontal="center" vertical="center"/>
    </xf>
    <xf numFmtId="2" fontId="9" fillId="10" borderId="1" xfId="0" applyNumberFormat="1" applyFont="1" applyFill="1" applyBorder="1" applyAlignment="1">
      <alignment horizontal="center" vertical="center"/>
    </xf>
    <xf numFmtId="0" fontId="9" fillId="10" borderId="1" xfId="0" applyFont="1" applyFill="1" applyBorder="1" applyAlignment="1">
      <alignment horizontal="center"/>
    </xf>
    <xf numFmtId="0" fontId="10"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9" fillId="6" borderId="1" xfId="0" applyFont="1" applyFill="1" applyBorder="1" applyAlignment="1">
      <alignment horizontal="center" vertical="center"/>
    </xf>
    <xf numFmtId="0" fontId="7" fillId="6" borderId="1" xfId="0" applyFont="1" applyFill="1" applyBorder="1" applyAlignment="1">
      <alignment horizontal="center" vertical="center"/>
    </xf>
    <xf numFmtId="0" fontId="7" fillId="0" borderId="1" xfId="0" applyFont="1" applyFill="1" applyBorder="1" applyAlignment="1">
      <alignment horizontal="center" vertical="center"/>
    </xf>
    <xf numFmtId="0" fontId="9" fillId="5" borderId="1" xfId="0" applyFont="1" applyFill="1" applyBorder="1" applyAlignment="1">
      <alignment horizontal="center" vertical="center" wrapText="1"/>
    </xf>
    <xf numFmtId="0" fontId="10" fillId="0" borderId="1" xfId="0" applyFont="1" applyBorder="1" applyAlignment="1">
      <alignment horizontal="center" vertical="center"/>
    </xf>
    <xf numFmtId="0" fontId="9" fillId="6"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10" fillId="4" borderId="1" xfId="0" applyFont="1" applyFill="1" applyBorder="1" applyAlignment="1">
      <alignment horizontal="center" vertical="center"/>
    </xf>
    <xf numFmtId="0" fontId="8"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10" fillId="0" borderId="1" xfId="0" applyFont="1" applyFill="1" applyBorder="1" applyAlignment="1">
      <alignment horizontal="justify" vertical="center" wrapText="1"/>
    </xf>
    <xf numFmtId="0" fontId="9" fillId="13"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10" fillId="0" borderId="1" xfId="1" applyFont="1" applyFill="1" applyBorder="1" applyAlignment="1" applyProtection="1">
      <alignment vertical="center"/>
    </xf>
    <xf numFmtId="0" fontId="10" fillId="6" borderId="1" xfId="0" applyFont="1" applyFill="1" applyBorder="1" applyAlignment="1">
      <alignment vertical="center"/>
    </xf>
    <xf numFmtId="16" fontId="10" fillId="0" borderId="1" xfId="0" applyNumberFormat="1" applyFont="1" applyBorder="1" applyAlignment="1">
      <alignment horizontal="center" vertical="center"/>
    </xf>
    <xf numFmtId="0" fontId="10" fillId="0" borderId="1" xfId="0" applyNumberFormat="1" applyFont="1" applyBorder="1" applyAlignment="1">
      <alignment horizontal="center" vertical="center"/>
    </xf>
    <xf numFmtId="0" fontId="10" fillId="0" borderId="1" xfId="0" applyFont="1" applyBorder="1" applyAlignment="1">
      <alignment horizontal="center" vertical="center" wrapText="1"/>
    </xf>
    <xf numFmtId="0" fontId="9" fillId="5" borderId="1" xfId="0" applyFont="1" applyFill="1" applyBorder="1" applyAlignment="1">
      <alignment horizontal="center" vertical="center"/>
    </xf>
    <xf numFmtId="0" fontId="10" fillId="0" borderId="4"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cellXfs>
  <cellStyles count="8">
    <cellStyle name="Hipervínculo" xfId="1" builtinId="8"/>
    <cellStyle name="Hipervínculo 2" xfId="2"/>
    <cellStyle name="Normal" xfId="0" builtinId="0"/>
    <cellStyle name="Normal 2" xfId="3"/>
    <cellStyle name="Normal 2 2 2" xfId="4"/>
    <cellStyle name="Normal 2 3" xfId="5"/>
    <cellStyle name="Normal 3" xfId="6"/>
    <cellStyle name="PSChar" xfId="7"/>
  </cellStyles>
  <dxfs count="434">
    <dxf>
      <fill>
        <patternFill>
          <bgColor rgb="FF66FF33"/>
        </patternFill>
      </fill>
    </dxf>
    <dxf>
      <fill>
        <patternFill>
          <bgColor rgb="FFFFFF00"/>
        </patternFill>
      </fill>
    </dxf>
    <dxf>
      <fill>
        <patternFill>
          <fgColor rgb="FFCC6600"/>
          <bgColor theme="5" tint="-0.24994659260841701"/>
        </patternFill>
      </fill>
    </dxf>
    <dxf>
      <fill>
        <patternFill>
          <bgColor rgb="FFFF0000"/>
        </patternFill>
      </fill>
    </dxf>
    <dxf>
      <fill>
        <patternFill>
          <bgColor theme="9" tint="-0.24994659260841701"/>
        </patternFill>
      </fill>
    </dxf>
    <dxf>
      <fill>
        <patternFill>
          <bgColor rgb="FF66FF33"/>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FF00"/>
        </patternFill>
      </fill>
    </dxf>
    <dxf>
      <fill>
        <patternFill>
          <bgColor rgb="FFFF0000"/>
        </patternFill>
      </fill>
    </dxf>
    <dxf>
      <fill>
        <patternFill>
          <bgColor rgb="FFFFFF00"/>
        </patternFill>
      </fill>
    </dxf>
    <dxf>
      <fill>
        <patternFill>
          <bgColor rgb="FF00FF00"/>
        </patternFill>
      </fill>
    </dxf>
    <dxf>
      <fill>
        <patternFill>
          <bgColor rgb="FF00B050"/>
        </patternFill>
      </fill>
    </dxf>
    <dxf>
      <fill>
        <patternFill>
          <bgColor rgb="FF66FF33"/>
        </patternFill>
      </fill>
    </dxf>
    <dxf>
      <fill>
        <patternFill>
          <bgColor rgb="FFFF0000"/>
        </patternFill>
      </fill>
    </dxf>
    <dxf>
      <fill>
        <patternFill>
          <bgColor rgb="FFFFFF00"/>
        </patternFill>
      </fill>
    </dxf>
    <dxf>
      <fill>
        <patternFill>
          <bgColor rgb="FF66FF33"/>
        </patternFill>
      </fill>
    </dxf>
    <dxf>
      <fill>
        <patternFill>
          <bgColor rgb="FFFFFF00"/>
        </patternFill>
      </fill>
    </dxf>
    <dxf>
      <fill>
        <patternFill>
          <fgColor rgb="FFCC6600"/>
          <bgColor theme="5" tint="-0.24994659260841701"/>
        </patternFill>
      </fill>
    </dxf>
    <dxf>
      <fill>
        <patternFill>
          <bgColor rgb="FFFF0000"/>
        </patternFill>
      </fill>
    </dxf>
    <dxf>
      <fill>
        <patternFill>
          <bgColor theme="9" tint="-0.24994659260841701"/>
        </patternFill>
      </fill>
    </dxf>
    <dxf>
      <fill>
        <patternFill>
          <bgColor rgb="FF66FF33"/>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FF00"/>
        </patternFill>
      </fill>
    </dxf>
    <dxf>
      <fill>
        <patternFill>
          <bgColor rgb="FFFF0000"/>
        </patternFill>
      </fill>
    </dxf>
    <dxf>
      <fill>
        <patternFill>
          <bgColor rgb="FFFFFF00"/>
        </patternFill>
      </fill>
    </dxf>
    <dxf>
      <fill>
        <patternFill>
          <bgColor rgb="FF00FF00"/>
        </patternFill>
      </fill>
    </dxf>
    <dxf>
      <fill>
        <patternFill>
          <bgColor rgb="FF00B050"/>
        </patternFill>
      </fill>
    </dxf>
    <dxf>
      <fill>
        <patternFill>
          <bgColor rgb="FF66FF33"/>
        </patternFill>
      </fill>
    </dxf>
    <dxf>
      <fill>
        <patternFill>
          <bgColor rgb="FFFF0000"/>
        </patternFill>
      </fill>
    </dxf>
    <dxf>
      <fill>
        <patternFill>
          <bgColor rgb="FFFFFF00"/>
        </patternFill>
      </fill>
    </dxf>
    <dxf>
      <fill>
        <patternFill>
          <bgColor rgb="FF66FF33"/>
        </patternFill>
      </fill>
    </dxf>
    <dxf>
      <fill>
        <patternFill>
          <bgColor rgb="FFFFFF00"/>
        </patternFill>
      </fill>
    </dxf>
    <dxf>
      <fill>
        <patternFill>
          <fgColor rgb="FFCC6600"/>
          <bgColor theme="5" tint="-0.24994659260841701"/>
        </patternFill>
      </fill>
    </dxf>
    <dxf>
      <fill>
        <patternFill>
          <bgColor rgb="FFFF0000"/>
        </patternFill>
      </fill>
    </dxf>
    <dxf>
      <fill>
        <patternFill>
          <bgColor theme="9" tint="-0.24994659260841701"/>
        </patternFill>
      </fill>
    </dxf>
    <dxf>
      <fill>
        <patternFill>
          <bgColor rgb="FF66FF33"/>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FF00"/>
        </patternFill>
      </fill>
    </dxf>
    <dxf>
      <fill>
        <patternFill>
          <bgColor rgb="FFFF0000"/>
        </patternFill>
      </fill>
    </dxf>
    <dxf>
      <fill>
        <patternFill>
          <bgColor rgb="FFFFFF00"/>
        </patternFill>
      </fill>
    </dxf>
    <dxf>
      <fill>
        <patternFill>
          <bgColor rgb="FF00FF00"/>
        </patternFill>
      </fill>
    </dxf>
    <dxf>
      <fill>
        <patternFill>
          <bgColor rgb="FF00B050"/>
        </patternFill>
      </fill>
    </dxf>
    <dxf>
      <fill>
        <patternFill>
          <bgColor rgb="FF66FF33"/>
        </patternFill>
      </fill>
    </dxf>
    <dxf>
      <fill>
        <patternFill>
          <bgColor rgb="FFFF0000"/>
        </patternFill>
      </fill>
    </dxf>
    <dxf>
      <fill>
        <patternFill>
          <bgColor rgb="FFFFFF00"/>
        </patternFill>
      </fill>
    </dxf>
    <dxf>
      <fill>
        <patternFill>
          <bgColor rgb="FF66FF33"/>
        </patternFill>
      </fill>
    </dxf>
    <dxf>
      <fill>
        <patternFill>
          <bgColor rgb="FFFFFF00"/>
        </patternFill>
      </fill>
    </dxf>
    <dxf>
      <fill>
        <patternFill>
          <fgColor rgb="FFCC6600"/>
          <bgColor theme="5" tint="-0.24994659260841701"/>
        </patternFill>
      </fill>
    </dxf>
    <dxf>
      <fill>
        <patternFill>
          <bgColor rgb="FFFF0000"/>
        </patternFill>
      </fill>
    </dxf>
    <dxf>
      <fill>
        <patternFill>
          <bgColor theme="9" tint="-0.24994659260841701"/>
        </patternFill>
      </fill>
    </dxf>
    <dxf>
      <fill>
        <patternFill>
          <bgColor rgb="FF66FF33"/>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FF00"/>
        </patternFill>
      </fill>
    </dxf>
    <dxf>
      <fill>
        <patternFill>
          <bgColor rgb="FFFF0000"/>
        </patternFill>
      </fill>
    </dxf>
    <dxf>
      <fill>
        <patternFill>
          <bgColor rgb="FFFFFF00"/>
        </patternFill>
      </fill>
    </dxf>
    <dxf>
      <fill>
        <patternFill>
          <bgColor rgb="FF00FF00"/>
        </patternFill>
      </fill>
    </dxf>
    <dxf>
      <fill>
        <patternFill>
          <bgColor rgb="FF00B050"/>
        </patternFill>
      </fill>
    </dxf>
    <dxf>
      <fill>
        <patternFill>
          <bgColor rgb="FF66FF33"/>
        </patternFill>
      </fill>
    </dxf>
    <dxf>
      <fill>
        <patternFill>
          <bgColor rgb="FFFF0000"/>
        </patternFill>
      </fill>
    </dxf>
    <dxf>
      <fill>
        <patternFill>
          <bgColor rgb="FFFFFF00"/>
        </patternFill>
      </fill>
    </dxf>
    <dxf>
      <fill>
        <patternFill>
          <bgColor rgb="FF66FF33"/>
        </patternFill>
      </fill>
    </dxf>
    <dxf>
      <fill>
        <patternFill>
          <bgColor rgb="FFFFFF00"/>
        </patternFill>
      </fill>
    </dxf>
    <dxf>
      <fill>
        <patternFill>
          <fgColor rgb="FFCC6600"/>
          <bgColor theme="5" tint="-0.24994659260841701"/>
        </patternFill>
      </fill>
    </dxf>
    <dxf>
      <fill>
        <patternFill>
          <bgColor rgb="FFFF0000"/>
        </patternFill>
      </fill>
    </dxf>
    <dxf>
      <fill>
        <patternFill>
          <bgColor theme="9" tint="-0.24994659260841701"/>
        </patternFill>
      </fill>
    </dxf>
    <dxf>
      <fill>
        <patternFill>
          <bgColor rgb="FF66FF33"/>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FF00"/>
        </patternFill>
      </fill>
    </dxf>
    <dxf>
      <fill>
        <patternFill>
          <bgColor rgb="FFFF0000"/>
        </patternFill>
      </fill>
    </dxf>
    <dxf>
      <fill>
        <patternFill>
          <bgColor rgb="FFFFFF00"/>
        </patternFill>
      </fill>
    </dxf>
    <dxf>
      <fill>
        <patternFill>
          <bgColor rgb="FF00FF00"/>
        </patternFill>
      </fill>
    </dxf>
    <dxf>
      <fill>
        <patternFill>
          <bgColor rgb="FF00B050"/>
        </patternFill>
      </fill>
    </dxf>
    <dxf>
      <fill>
        <patternFill>
          <bgColor rgb="FF66FF33"/>
        </patternFill>
      </fill>
    </dxf>
    <dxf>
      <fill>
        <patternFill>
          <bgColor rgb="FFFF0000"/>
        </patternFill>
      </fill>
    </dxf>
    <dxf>
      <fill>
        <patternFill>
          <bgColor rgb="FFFFFF00"/>
        </patternFill>
      </fill>
    </dxf>
    <dxf>
      <fill>
        <patternFill>
          <bgColor rgb="FF66FF33"/>
        </patternFill>
      </fill>
    </dxf>
    <dxf>
      <fill>
        <patternFill>
          <bgColor rgb="FFFFFF00"/>
        </patternFill>
      </fill>
    </dxf>
    <dxf>
      <fill>
        <patternFill>
          <fgColor rgb="FFCC6600"/>
          <bgColor theme="5" tint="-0.24994659260841701"/>
        </patternFill>
      </fill>
    </dxf>
    <dxf>
      <fill>
        <patternFill>
          <bgColor rgb="FFFF0000"/>
        </patternFill>
      </fill>
    </dxf>
    <dxf>
      <fill>
        <patternFill>
          <bgColor theme="9" tint="-0.24994659260841701"/>
        </patternFill>
      </fill>
    </dxf>
    <dxf>
      <fill>
        <patternFill>
          <bgColor rgb="FF66FF33"/>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FF00"/>
        </patternFill>
      </fill>
    </dxf>
    <dxf>
      <fill>
        <patternFill>
          <bgColor rgb="FFFF0000"/>
        </patternFill>
      </fill>
    </dxf>
    <dxf>
      <fill>
        <patternFill>
          <bgColor rgb="FFFFFF00"/>
        </patternFill>
      </fill>
    </dxf>
    <dxf>
      <fill>
        <patternFill>
          <bgColor rgb="FF00FF00"/>
        </patternFill>
      </fill>
    </dxf>
    <dxf>
      <fill>
        <patternFill>
          <bgColor rgb="FF00B050"/>
        </patternFill>
      </fill>
    </dxf>
    <dxf>
      <fill>
        <patternFill>
          <bgColor rgb="FF66FF33"/>
        </patternFill>
      </fill>
    </dxf>
    <dxf>
      <fill>
        <patternFill>
          <bgColor rgb="FFFF0000"/>
        </patternFill>
      </fill>
    </dxf>
    <dxf>
      <fill>
        <patternFill>
          <bgColor rgb="FFFFFF00"/>
        </patternFill>
      </fill>
    </dxf>
    <dxf>
      <fill>
        <patternFill>
          <bgColor rgb="FF66FF33"/>
        </patternFill>
      </fill>
    </dxf>
    <dxf>
      <fill>
        <patternFill>
          <bgColor rgb="FFFFFF00"/>
        </patternFill>
      </fill>
    </dxf>
    <dxf>
      <fill>
        <patternFill>
          <fgColor rgb="FFCC6600"/>
          <bgColor theme="5" tint="-0.24994659260841701"/>
        </patternFill>
      </fill>
    </dxf>
    <dxf>
      <fill>
        <patternFill>
          <bgColor rgb="FFFF0000"/>
        </patternFill>
      </fill>
    </dxf>
    <dxf>
      <fill>
        <patternFill>
          <bgColor theme="9" tint="-0.24994659260841701"/>
        </patternFill>
      </fill>
    </dxf>
    <dxf>
      <fill>
        <patternFill>
          <bgColor rgb="FF66FF33"/>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FF00"/>
        </patternFill>
      </fill>
    </dxf>
    <dxf>
      <fill>
        <patternFill>
          <bgColor rgb="FFFF0000"/>
        </patternFill>
      </fill>
    </dxf>
    <dxf>
      <fill>
        <patternFill>
          <bgColor rgb="FFFFFF00"/>
        </patternFill>
      </fill>
    </dxf>
    <dxf>
      <fill>
        <patternFill>
          <bgColor rgb="FF00FF00"/>
        </patternFill>
      </fill>
    </dxf>
    <dxf>
      <fill>
        <patternFill>
          <bgColor rgb="FF00B050"/>
        </patternFill>
      </fill>
    </dxf>
    <dxf>
      <fill>
        <patternFill>
          <bgColor rgb="FF66FF33"/>
        </patternFill>
      </fill>
    </dxf>
    <dxf>
      <fill>
        <patternFill>
          <bgColor rgb="FFFF0000"/>
        </patternFill>
      </fill>
    </dxf>
    <dxf>
      <fill>
        <patternFill>
          <bgColor rgb="FFFFFF00"/>
        </patternFill>
      </fill>
    </dxf>
    <dxf>
      <fill>
        <patternFill>
          <bgColor rgb="FF66FF33"/>
        </patternFill>
      </fill>
    </dxf>
    <dxf>
      <fill>
        <patternFill>
          <bgColor rgb="FFFFFF00"/>
        </patternFill>
      </fill>
    </dxf>
    <dxf>
      <fill>
        <patternFill>
          <fgColor rgb="FFCC6600"/>
          <bgColor theme="5" tint="-0.24994659260841701"/>
        </patternFill>
      </fill>
    </dxf>
    <dxf>
      <fill>
        <patternFill>
          <bgColor rgb="FFFF0000"/>
        </patternFill>
      </fill>
    </dxf>
    <dxf>
      <fill>
        <patternFill>
          <bgColor theme="9" tint="-0.24994659260841701"/>
        </patternFill>
      </fill>
    </dxf>
    <dxf>
      <fill>
        <patternFill>
          <bgColor rgb="FF66FF33"/>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FF00"/>
        </patternFill>
      </fill>
    </dxf>
    <dxf>
      <fill>
        <patternFill>
          <bgColor rgb="FFFF0000"/>
        </patternFill>
      </fill>
    </dxf>
    <dxf>
      <fill>
        <patternFill>
          <bgColor rgb="FFFFFF00"/>
        </patternFill>
      </fill>
    </dxf>
    <dxf>
      <fill>
        <patternFill>
          <bgColor rgb="FF00FF00"/>
        </patternFill>
      </fill>
    </dxf>
    <dxf>
      <fill>
        <patternFill>
          <bgColor rgb="FF00B050"/>
        </patternFill>
      </fill>
    </dxf>
    <dxf>
      <fill>
        <patternFill>
          <bgColor rgb="FF66FF33"/>
        </patternFill>
      </fill>
    </dxf>
    <dxf>
      <fill>
        <patternFill>
          <bgColor rgb="FFFF0000"/>
        </patternFill>
      </fill>
    </dxf>
    <dxf>
      <fill>
        <patternFill>
          <bgColor rgb="FFFFFF00"/>
        </patternFill>
      </fill>
    </dxf>
    <dxf>
      <fill>
        <patternFill>
          <bgColor rgb="FF66FF33"/>
        </patternFill>
      </fill>
    </dxf>
    <dxf>
      <fill>
        <patternFill>
          <bgColor rgb="FFFFFF00"/>
        </patternFill>
      </fill>
    </dxf>
    <dxf>
      <fill>
        <patternFill>
          <fgColor rgb="FFCC6600"/>
          <bgColor theme="5" tint="-0.24994659260841701"/>
        </patternFill>
      </fill>
    </dxf>
    <dxf>
      <fill>
        <patternFill>
          <bgColor rgb="FFFF0000"/>
        </patternFill>
      </fill>
    </dxf>
    <dxf>
      <fill>
        <patternFill>
          <bgColor theme="9" tint="-0.24994659260841701"/>
        </patternFill>
      </fill>
    </dxf>
    <dxf>
      <fill>
        <patternFill>
          <bgColor rgb="FF66FF33"/>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FF00"/>
        </patternFill>
      </fill>
    </dxf>
    <dxf>
      <fill>
        <patternFill>
          <bgColor rgb="FFFF0000"/>
        </patternFill>
      </fill>
    </dxf>
    <dxf>
      <fill>
        <patternFill>
          <bgColor rgb="FFFFFF00"/>
        </patternFill>
      </fill>
    </dxf>
    <dxf>
      <fill>
        <patternFill>
          <bgColor rgb="FF00FF00"/>
        </patternFill>
      </fill>
    </dxf>
    <dxf>
      <fill>
        <patternFill>
          <bgColor rgb="FF00B050"/>
        </patternFill>
      </fill>
    </dxf>
    <dxf>
      <fill>
        <patternFill>
          <bgColor rgb="FF66FF33"/>
        </patternFill>
      </fill>
    </dxf>
    <dxf>
      <fill>
        <patternFill>
          <bgColor rgb="FFFF0000"/>
        </patternFill>
      </fill>
    </dxf>
    <dxf>
      <fill>
        <patternFill>
          <bgColor rgb="FFFFFF00"/>
        </patternFill>
      </fill>
    </dxf>
    <dxf>
      <fill>
        <patternFill>
          <bgColor rgb="FF66FF33"/>
        </patternFill>
      </fill>
    </dxf>
    <dxf>
      <fill>
        <patternFill>
          <bgColor rgb="FFFFFF00"/>
        </patternFill>
      </fill>
    </dxf>
    <dxf>
      <fill>
        <patternFill>
          <fgColor rgb="FFCC6600"/>
          <bgColor theme="5" tint="-0.24994659260841701"/>
        </patternFill>
      </fill>
    </dxf>
    <dxf>
      <fill>
        <patternFill>
          <bgColor rgb="FFFF0000"/>
        </patternFill>
      </fill>
    </dxf>
    <dxf>
      <fill>
        <patternFill>
          <bgColor theme="9" tint="-0.24994659260841701"/>
        </patternFill>
      </fill>
    </dxf>
    <dxf>
      <fill>
        <patternFill>
          <bgColor rgb="FF66FF33"/>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FF00"/>
        </patternFill>
      </fill>
    </dxf>
    <dxf>
      <fill>
        <patternFill>
          <bgColor rgb="FFFF0000"/>
        </patternFill>
      </fill>
    </dxf>
    <dxf>
      <fill>
        <patternFill>
          <bgColor rgb="FFFFFF00"/>
        </patternFill>
      </fill>
    </dxf>
    <dxf>
      <fill>
        <patternFill>
          <bgColor rgb="FF00FF00"/>
        </patternFill>
      </fill>
    </dxf>
    <dxf>
      <fill>
        <patternFill>
          <bgColor rgb="FF00B050"/>
        </patternFill>
      </fill>
    </dxf>
    <dxf>
      <fill>
        <patternFill>
          <bgColor rgb="FF66FF33"/>
        </patternFill>
      </fill>
    </dxf>
    <dxf>
      <fill>
        <patternFill>
          <bgColor rgb="FFFF0000"/>
        </patternFill>
      </fill>
    </dxf>
    <dxf>
      <fill>
        <patternFill>
          <bgColor rgb="FFFFFF00"/>
        </patternFill>
      </fill>
    </dxf>
    <dxf>
      <fill>
        <patternFill>
          <bgColor rgb="FF66FF33"/>
        </patternFill>
      </fill>
    </dxf>
    <dxf>
      <fill>
        <patternFill>
          <bgColor rgb="FFFFFF00"/>
        </patternFill>
      </fill>
    </dxf>
    <dxf>
      <fill>
        <patternFill>
          <fgColor rgb="FFCC6600"/>
          <bgColor theme="5" tint="-0.24994659260841701"/>
        </patternFill>
      </fill>
    </dxf>
    <dxf>
      <fill>
        <patternFill>
          <bgColor rgb="FFFF0000"/>
        </patternFill>
      </fill>
    </dxf>
    <dxf>
      <fill>
        <patternFill>
          <bgColor theme="9" tint="-0.24994659260841701"/>
        </patternFill>
      </fill>
    </dxf>
    <dxf>
      <fill>
        <patternFill>
          <bgColor rgb="FF66FF33"/>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FF00"/>
        </patternFill>
      </fill>
    </dxf>
    <dxf>
      <fill>
        <patternFill>
          <bgColor rgb="FFFF0000"/>
        </patternFill>
      </fill>
    </dxf>
    <dxf>
      <fill>
        <patternFill>
          <bgColor rgb="FFFFFF00"/>
        </patternFill>
      </fill>
    </dxf>
    <dxf>
      <fill>
        <patternFill>
          <bgColor rgb="FF00FF00"/>
        </patternFill>
      </fill>
    </dxf>
    <dxf>
      <fill>
        <patternFill>
          <bgColor rgb="FF00B050"/>
        </patternFill>
      </fill>
    </dxf>
    <dxf>
      <fill>
        <patternFill>
          <bgColor rgb="FF66FF33"/>
        </patternFill>
      </fill>
    </dxf>
    <dxf>
      <fill>
        <patternFill>
          <bgColor rgb="FFFF0000"/>
        </patternFill>
      </fill>
    </dxf>
    <dxf>
      <fill>
        <patternFill>
          <bgColor rgb="FFFFFF00"/>
        </patternFill>
      </fill>
    </dxf>
    <dxf>
      <fill>
        <patternFill>
          <bgColor rgb="FF66FF33"/>
        </patternFill>
      </fill>
    </dxf>
    <dxf>
      <fill>
        <patternFill>
          <bgColor rgb="FFFFFF00"/>
        </patternFill>
      </fill>
    </dxf>
    <dxf>
      <fill>
        <patternFill>
          <fgColor rgb="FFCC6600"/>
          <bgColor theme="5" tint="-0.24994659260841701"/>
        </patternFill>
      </fill>
    </dxf>
    <dxf>
      <fill>
        <patternFill>
          <bgColor rgb="FFFF0000"/>
        </patternFill>
      </fill>
    </dxf>
    <dxf>
      <fill>
        <patternFill>
          <bgColor theme="9" tint="-0.24994659260841701"/>
        </patternFill>
      </fill>
    </dxf>
    <dxf>
      <fill>
        <patternFill>
          <bgColor rgb="FF66FF33"/>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FF00"/>
        </patternFill>
      </fill>
    </dxf>
    <dxf>
      <fill>
        <patternFill>
          <bgColor rgb="FFFF0000"/>
        </patternFill>
      </fill>
    </dxf>
    <dxf>
      <fill>
        <patternFill>
          <bgColor rgb="FFFFFF00"/>
        </patternFill>
      </fill>
    </dxf>
    <dxf>
      <fill>
        <patternFill>
          <bgColor rgb="FF00FF00"/>
        </patternFill>
      </fill>
    </dxf>
    <dxf>
      <fill>
        <patternFill>
          <bgColor rgb="FF00B050"/>
        </patternFill>
      </fill>
    </dxf>
    <dxf>
      <fill>
        <patternFill>
          <bgColor rgb="FF66FF33"/>
        </patternFill>
      </fill>
    </dxf>
    <dxf>
      <fill>
        <patternFill>
          <bgColor rgb="FFFF0000"/>
        </patternFill>
      </fill>
    </dxf>
    <dxf>
      <fill>
        <patternFill>
          <bgColor rgb="FFFFFF00"/>
        </patternFill>
      </fill>
    </dxf>
    <dxf>
      <fill>
        <patternFill>
          <bgColor rgb="FF66FF33"/>
        </patternFill>
      </fill>
    </dxf>
    <dxf>
      <fill>
        <patternFill>
          <bgColor rgb="FFFFFF00"/>
        </patternFill>
      </fill>
    </dxf>
    <dxf>
      <fill>
        <patternFill>
          <fgColor rgb="FFCC6600"/>
          <bgColor theme="5" tint="-0.24994659260841701"/>
        </patternFill>
      </fill>
    </dxf>
    <dxf>
      <fill>
        <patternFill>
          <bgColor rgb="FFFF0000"/>
        </patternFill>
      </fill>
    </dxf>
    <dxf>
      <fill>
        <patternFill>
          <bgColor theme="9" tint="-0.24994659260841701"/>
        </patternFill>
      </fill>
    </dxf>
    <dxf>
      <fill>
        <patternFill>
          <bgColor rgb="FF66FF33"/>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FF00"/>
        </patternFill>
      </fill>
    </dxf>
    <dxf>
      <fill>
        <patternFill>
          <bgColor rgb="FFFF0000"/>
        </patternFill>
      </fill>
    </dxf>
    <dxf>
      <fill>
        <patternFill>
          <bgColor rgb="FFFFFF00"/>
        </patternFill>
      </fill>
    </dxf>
    <dxf>
      <fill>
        <patternFill>
          <bgColor rgb="FF00FF00"/>
        </patternFill>
      </fill>
    </dxf>
    <dxf>
      <fill>
        <patternFill>
          <bgColor rgb="FF00B050"/>
        </patternFill>
      </fill>
    </dxf>
    <dxf>
      <fill>
        <patternFill>
          <bgColor rgb="FF66FF33"/>
        </patternFill>
      </fill>
    </dxf>
    <dxf>
      <fill>
        <patternFill>
          <bgColor rgb="FFFF0000"/>
        </patternFill>
      </fill>
    </dxf>
    <dxf>
      <fill>
        <patternFill>
          <bgColor rgb="FFFFFF00"/>
        </patternFill>
      </fill>
    </dxf>
    <dxf>
      <fill>
        <patternFill>
          <bgColor rgb="FF66FF33"/>
        </patternFill>
      </fill>
    </dxf>
    <dxf>
      <fill>
        <patternFill>
          <bgColor rgb="FFFFFF00"/>
        </patternFill>
      </fill>
    </dxf>
    <dxf>
      <fill>
        <patternFill>
          <fgColor rgb="FFCC6600"/>
          <bgColor theme="5" tint="-0.24994659260841701"/>
        </patternFill>
      </fill>
    </dxf>
    <dxf>
      <fill>
        <patternFill>
          <bgColor rgb="FFFF0000"/>
        </patternFill>
      </fill>
    </dxf>
    <dxf>
      <fill>
        <patternFill>
          <bgColor theme="9" tint="-0.24994659260841701"/>
        </patternFill>
      </fill>
    </dxf>
    <dxf>
      <fill>
        <patternFill>
          <bgColor rgb="FF66FF33"/>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FF00"/>
        </patternFill>
      </fill>
    </dxf>
    <dxf>
      <fill>
        <patternFill>
          <bgColor rgb="FFFF0000"/>
        </patternFill>
      </fill>
    </dxf>
    <dxf>
      <fill>
        <patternFill>
          <bgColor rgb="FFFFFF00"/>
        </patternFill>
      </fill>
    </dxf>
    <dxf>
      <fill>
        <patternFill>
          <bgColor rgb="FF00FF00"/>
        </patternFill>
      </fill>
    </dxf>
    <dxf>
      <fill>
        <patternFill>
          <bgColor rgb="FF00B050"/>
        </patternFill>
      </fill>
    </dxf>
    <dxf>
      <fill>
        <patternFill>
          <bgColor rgb="FF66FF33"/>
        </patternFill>
      </fill>
    </dxf>
    <dxf>
      <fill>
        <patternFill>
          <bgColor rgb="FFFF0000"/>
        </patternFill>
      </fill>
    </dxf>
    <dxf>
      <fill>
        <patternFill>
          <bgColor rgb="FFFFFF00"/>
        </patternFill>
      </fill>
    </dxf>
    <dxf>
      <fill>
        <patternFill>
          <bgColor rgb="FF00B050"/>
        </patternFill>
      </fill>
    </dxf>
    <dxf>
      <fill>
        <patternFill>
          <bgColor rgb="FFFFFF00"/>
        </patternFill>
      </fill>
    </dxf>
    <dxf>
      <fill>
        <patternFill>
          <bgColor rgb="FFFF0000"/>
        </patternFill>
      </fill>
    </dxf>
    <dxf>
      <fill>
        <patternFill>
          <bgColor rgb="FF00FF00"/>
        </patternFill>
      </fill>
    </dxf>
    <dxf>
      <fill>
        <patternFill>
          <bgColor rgb="FFFF0000"/>
        </patternFill>
      </fill>
    </dxf>
    <dxf>
      <fill>
        <patternFill>
          <bgColor rgb="FFFFFF00"/>
        </patternFill>
      </fill>
    </dxf>
    <dxf>
      <fill>
        <patternFill>
          <bgColor rgb="FF00FF00"/>
        </patternFill>
      </fill>
    </dxf>
    <dxf>
      <fill>
        <patternFill>
          <bgColor rgb="FF00B050"/>
        </patternFill>
      </fill>
    </dxf>
    <dxf>
      <fill>
        <patternFill>
          <bgColor rgb="FF66FF33"/>
        </patternFill>
      </fill>
    </dxf>
    <dxf>
      <fill>
        <patternFill>
          <bgColor rgb="FFFF0000"/>
        </patternFill>
      </fill>
    </dxf>
    <dxf>
      <fill>
        <patternFill>
          <bgColor rgb="FFFFFF00"/>
        </patternFill>
      </fill>
    </dxf>
    <dxf>
      <fill>
        <patternFill>
          <bgColor rgb="FF66FF33"/>
        </patternFill>
      </fill>
    </dxf>
    <dxf>
      <fill>
        <patternFill>
          <bgColor rgb="FFFFFF00"/>
        </patternFill>
      </fill>
    </dxf>
    <dxf>
      <fill>
        <patternFill>
          <fgColor rgb="FFCC6600"/>
          <bgColor theme="5" tint="-0.24994659260841701"/>
        </patternFill>
      </fill>
    </dxf>
    <dxf>
      <fill>
        <patternFill>
          <bgColor rgb="FFFF0000"/>
        </patternFill>
      </fill>
    </dxf>
    <dxf>
      <fill>
        <patternFill>
          <bgColor theme="9" tint="-0.24994659260841701"/>
        </patternFill>
      </fill>
    </dxf>
    <dxf>
      <fill>
        <patternFill>
          <bgColor rgb="FF66FF33"/>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FF00"/>
        </patternFill>
      </fill>
    </dxf>
    <dxf>
      <fill>
        <patternFill>
          <bgColor rgb="FFFF0000"/>
        </patternFill>
      </fill>
    </dxf>
    <dxf>
      <fill>
        <patternFill>
          <bgColor rgb="FFFFFF00"/>
        </patternFill>
      </fill>
    </dxf>
    <dxf>
      <fill>
        <patternFill>
          <bgColor rgb="FF00FF00"/>
        </patternFill>
      </fill>
    </dxf>
    <dxf>
      <fill>
        <patternFill>
          <bgColor rgb="FF00B050"/>
        </patternFill>
      </fill>
    </dxf>
    <dxf>
      <fill>
        <patternFill>
          <bgColor rgb="FF66FF33"/>
        </patternFill>
      </fill>
    </dxf>
    <dxf>
      <fill>
        <patternFill>
          <bgColor rgb="FFFF0000"/>
        </patternFill>
      </fill>
    </dxf>
    <dxf>
      <fill>
        <patternFill>
          <bgColor rgb="FFFFFF00"/>
        </patternFill>
      </fill>
    </dxf>
    <dxf>
      <fill>
        <patternFill>
          <bgColor rgb="FF66FF33"/>
        </patternFill>
      </fill>
    </dxf>
    <dxf>
      <fill>
        <patternFill>
          <bgColor rgb="FFFFFF00"/>
        </patternFill>
      </fill>
    </dxf>
    <dxf>
      <fill>
        <patternFill>
          <fgColor rgb="FFCC6600"/>
          <bgColor theme="5" tint="-0.24994659260841701"/>
        </patternFill>
      </fill>
    </dxf>
    <dxf>
      <fill>
        <patternFill>
          <bgColor rgb="FFFF0000"/>
        </patternFill>
      </fill>
    </dxf>
    <dxf>
      <fill>
        <patternFill>
          <bgColor theme="9" tint="-0.24994659260841701"/>
        </patternFill>
      </fill>
    </dxf>
    <dxf>
      <fill>
        <patternFill>
          <bgColor rgb="FF66FF33"/>
        </patternFill>
      </fill>
    </dxf>
    <dxf>
      <fill>
        <patternFill>
          <bgColor rgb="FFFFFF00"/>
        </patternFill>
      </fill>
    </dxf>
    <dxf>
      <fill>
        <patternFill>
          <bgColor rgb="FFFF0000"/>
        </patternFill>
      </fill>
    </dxf>
    <dxf>
      <fill>
        <patternFill>
          <bgColor rgb="FF66FF33"/>
        </patternFill>
      </fill>
    </dxf>
    <dxf>
      <fill>
        <patternFill>
          <bgColor rgb="FFFFFF00"/>
        </patternFill>
      </fill>
    </dxf>
    <dxf>
      <fill>
        <patternFill>
          <fgColor rgb="FFCC6600"/>
          <bgColor theme="5" tint="-0.24994659260841701"/>
        </patternFill>
      </fill>
    </dxf>
    <dxf>
      <fill>
        <patternFill>
          <bgColor rgb="FFFF0000"/>
        </patternFill>
      </fill>
    </dxf>
    <dxf>
      <fill>
        <patternFill>
          <bgColor theme="9" tint="-0.24994659260841701"/>
        </patternFill>
      </fill>
    </dxf>
    <dxf>
      <fill>
        <patternFill>
          <bgColor rgb="FF66FF33"/>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FF00"/>
        </patternFill>
      </fill>
    </dxf>
    <dxf>
      <fill>
        <patternFill>
          <bgColor rgb="FFFF0000"/>
        </patternFill>
      </fill>
    </dxf>
    <dxf>
      <fill>
        <patternFill>
          <bgColor rgb="FFFFFF00"/>
        </patternFill>
      </fill>
    </dxf>
    <dxf>
      <fill>
        <patternFill>
          <bgColor rgb="FF00FF00"/>
        </patternFill>
      </fill>
    </dxf>
    <dxf>
      <fill>
        <patternFill>
          <bgColor rgb="FF00B050"/>
        </patternFill>
      </fill>
    </dxf>
    <dxf>
      <fill>
        <patternFill>
          <bgColor rgb="FF66FF33"/>
        </patternFill>
      </fill>
    </dxf>
    <dxf>
      <fill>
        <patternFill>
          <bgColor rgb="FFFF0000"/>
        </patternFill>
      </fill>
    </dxf>
    <dxf>
      <fill>
        <patternFill>
          <bgColor rgb="FFFFFF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b/>
        <i val="0"/>
        <strike val="0"/>
        <u/>
        <color theme="0"/>
        <name val="Cambria"/>
        <scheme val="none"/>
      </font>
      <fill>
        <patternFill>
          <bgColor theme="9" tint="-0.24994659260841701"/>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color theme="0"/>
      </font>
      <fill>
        <patternFill>
          <bgColor rgb="FFFF0000"/>
        </patternFill>
      </fill>
    </dxf>
    <dxf>
      <font>
        <color theme="0"/>
      </font>
      <fill>
        <patternFill>
          <bgColor rgb="FF006600"/>
        </patternFill>
      </fill>
    </dxf>
    <dxf>
      <font>
        <b/>
        <i val="0"/>
        <strike val="0"/>
        <u/>
        <color theme="0"/>
        <name val="Cambria"/>
        <scheme val="none"/>
      </font>
      <fill>
        <patternFill>
          <bgColor theme="9" tint="-0.24994659260841701"/>
        </patternFill>
      </fill>
    </dxf>
    <dxf>
      <font>
        <color theme="0"/>
      </font>
      <fill>
        <patternFill>
          <bgColor rgb="FFFF0000"/>
        </patternFill>
      </fill>
    </dxf>
    <dxf>
      <font>
        <color theme="0"/>
      </font>
      <fill>
        <patternFill>
          <bgColor rgb="FF006600"/>
        </patternFill>
      </fill>
    </dxf>
    <dxf>
      <font>
        <b/>
        <i val="0"/>
        <strike val="0"/>
        <u/>
        <color theme="0"/>
        <name val="Cambria"/>
        <scheme val="none"/>
      </font>
      <fill>
        <patternFill>
          <bgColor theme="9" tint="-0.2499465926084170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7"/>
    </mc:Choice>
    <mc:Fallback>
      <c:style val="7"/>
    </mc:Fallback>
  </mc:AlternateContent>
  <c:chart>
    <c:autoTitleDeleted val="0"/>
    <c:plotArea>
      <c:layout/>
      <c:barChart>
        <c:barDir val="col"/>
        <c:grouping val="clustered"/>
        <c:varyColors val="0"/>
        <c:ser>
          <c:idx val="0"/>
          <c:order val="0"/>
          <c:tx>
            <c:strRef>
              <c:f>RIESGOS!$B$2</c:f>
              <c:strCache>
                <c:ptCount val="1"/>
                <c:pt idx="0">
                  <c:v>#</c:v>
                </c:pt>
              </c:strCache>
            </c:strRef>
          </c:tx>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Ref>
              <c:f>RIESGOS!$A$3:$A$10</c:f>
              <c:strCache>
                <c:ptCount val="8"/>
                <c:pt idx="0">
                  <c:v>BIOLÓGICOS</c:v>
                </c:pt>
                <c:pt idx="1">
                  <c:v>BIOMECÁNICOS</c:v>
                </c:pt>
                <c:pt idx="2">
                  <c:v>CONDICIONES DE SEGURIDAD</c:v>
                </c:pt>
                <c:pt idx="3">
                  <c:v>FENÓMENOS NATURALES</c:v>
                </c:pt>
                <c:pt idx="4">
                  <c:v>FÍSICOS</c:v>
                </c:pt>
                <c:pt idx="5">
                  <c:v>PSICOSOCIAL</c:v>
                </c:pt>
                <c:pt idx="6">
                  <c:v>QUÍMICOS</c:v>
                </c:pt>
                <c:pt idx="7">
                  <c:v>TOTAL</c:v>
                </c:pt>
              </c:strCache>
            </c:strRef>
          </c:cat>
          <c:val>
            <c:numRef>
              <c:f>RIESGOS!$B$3:$B$10</c:f>
              <c:numCache>
                <c:formatCode>General</c:formatCode>
                <c:ptCount val="8"/>
                <c:pt idx="0">
                  <c:v>21</c:v>
                </c:pt>
                <c:pt idx="1">
                  <c:v>18</c:v>
                </c:pt>
                <c:pt idx="2">
                  <c:v>45</c:v>
                </c:pt>
                <c:pt idx="3">
                  <c:v>1</c:v>
                </c:pt>
                <c:pt idx="4">
                  <c:v>13</c:v>
                </c:pt>
                <c:pt idx="5">
                  <c:v>19</c:v>
                </c:pt>
                <c:pt idx="6">
                  <c:v>9</c:v>
                </c:pt>
                <c:pt idx="7">
                  <c:v>126</c:v>
                </c:pt>
              </c:numCache>
            </c:numRef>
          </c:val>
          <c:extLst xmlns:c16r2="http://schemas.microsoft.com/office/drawing/2015/06/chart">
            <c:ext xmlns:c16="http://schemas.microsoft.com/office/drawing/2014/chart" uri="{C3380CC4-5D6E-409C-BE32-E72D297353CC}">
              <c16:uniqueId val="{00000000-5E18-441F-8479-C260BB3F2878}"/>
            </c:ext>
          </c:extLst>
        </c:ser>
        <c:ser>
          <c:idx val="1"/>
          <c:order val="1"/>
          <c:tx>
            <c:strRef>
              <c:f>RIESGOS!$C$2</c:f>
              <c:strCache>
                <c:ptCount val="1"/>
                <c:pt idx="0">
                  <c:v>%</c:v>
                </c:pt>
              </c:strCache>
            </c:strRef>
          </c:tx>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Ref>
              <c:f>RIESGOS!$A$3:$A$10</c:f>
              <c:strCache>
                <c:ptCount val="8"/>
                <c:pt idx="0">
                  <c:v>BIOLÓGICOS</c:v>
                </c:pt>
                <c:pt idx="1">
                  <c:v>BIOMECÁNICOS</c:v>
                </c:pt>
                <c:pt idx="2">
                  <c:v>CONDICIONES DE SEGURIDAD</c:v>
                </c:pt>
                <c:pt idx="3">
                  <c:v>FENÓMENOS NATURALES</c:v>
                </c:pt>
                <c:pt idx="4">
                  <c:v>FÍSICOS</c:v>
                </c:pt>
                <c:pt idx="5">
                  <c:v>PSICOSOCIAL</c:v>
                </c:pt>
                <c:pt idx="6">
                  <c:v>QUÍMICOS</c:v>
                </c:pt>
                <c:pt idx="7">
                  <c:v>TOTAL</c:v>
                </c:pt>
              </c:strCache>
            </c:strRef>
          </c:cat>
          <c:val>
            <c:numRef>
              <c:f>RIESGOS!$C$3:$C$10</c:f>
              <c:numCache>
                <c:formatCode>0.0</c:formatCode>
                <c:ptCount val="8"/>
                <c:pt idx="0">
                  <c:v>16.666666666666664</c:v>
                </c:pt>
                <c:pt idx="1">
                  <c:v>14.285714285714285</c:v>
                </c:pt>
                <c:pt idx="2">
                  <c:v>35.714285714285715</c:v>
                </c:pt>
                <c:pt idx="3">
                  <c:v>0.79365079365079361</c:v>
                </c:pt>
                <c:pt idx="4">
                  <c:v>10.317460317460316</c:v>
                </c:pt>
                <c:pt idx="5">
                  <c:v>15.079365079365079</c:v>
                </c:pt>
                <c:pt idx="6">
                  <c:v>7.1428571428571423</c:v>
                </c:pt>
                <c:pt idx="7" formatCode="0.00">
                  <c:v>99.999999999999986</c:v>
                </c:pt>
              </c:numCache>
            </c:numRef>
          </c:val>
          <c:extLst xmlns:c16r2="http://schemas.microsoft.com/office/drawing/2015/06/chart">
            <c:ext xmlns:c16="http://schemas.microsoft.com/office/drawing/2014/chart" uri="{C3380CC4-5D6E-409C-BE32-E72D297353CC}">
              <c16:uniqueId val="{00000001-5E18-441F-8479-C260BB3F2878}"/>
            </c:ext>
          </c:extLst>
        </c:ser>
        <c:dLbls>
          <c:showLegendKey val="0"/>
          <c:showVal val="0"/>
          <c:showCatName val="0"/>
          <c:showSerName val="0"/>
          <c:showPercent val="0"/>
          <c:showBubbleSize val="0"/>
        </c:dLbls>
        <c:gapWidth val="150"/>
        <c:axId val="54037888"/>
        <c:axId val="54064256"/>
      </c:barChart>
      <c:catAx>
        <c:axId val="54037888"/>
        <c:scaling>
          <c:orientation val="minMax"/>
        </c:scaling>
        <c:delete val="0"/>
        <c:axPos val="b"/>
        <c:numFmt formatCode="General" sourceLinked="0"/>
        <c:majorTickMark val="out"/>
        <c:minorTickMark val="none"/>
        <c:tickLblPos val="nextTo"/>
        <c:crossAx val="54064256"/>
        <c:crosses val="autoZero"/>
        <c:auto val="1"/>
        <c:lblAlgn val="ctr"/>
        <c:lblOffset val="100"/>
        <c:noMultiLvlLbl val="0"/>
      </c:catAx>
      <c:valAx>
        <c:axId val="54064256"/>
        <c:scaling>
          <c:orientation val="minMax"/>
        </c:scaling>
        <c:delete val="0"/>
        <c:axPos val="l"/>
        <c:majorGridlines/>
        <c:numFmt formatCode="General" sourceLinked="1"/>
        <c:majorTickMark val="out"/>
        <c:minorTickMark val="none"/>
        <c:tickLblPos val="nextTo"/>
        <c:crossAx val="5403788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7"/>
    </mc:Choice>
    <mc:Fallback>
      <c:style val="7"/>
    </mc:Fallback>
  </mc:AlternateContent>
  <c:chart>
    <c:autoTitleDeleted val="0"/>
    <c:plotArea>
      <c:layout/>
      <c:barChart>
        <c:barDir val="col"/>
        <c:grouping val="clustered"/>
        <c:varyColors val="0"/>
        <c:ser>
          <c:idx val="0"/>
          <c:order val="0"/>
          <c:tx>
            <c:strRef>
              <c:f>RIESGOS!$F$2</c:f>
              <c:strCache>
                <c:ptCount val="1"/>
                <c:pt idx="0">
                  <c:v>#</c:v>
                </c:pt>
              </c:strCache>
            </c:strRef>
          </c:tx>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Ref>
              <c:f>RIESGOS!$E$3:$E$7</c:f>
              <c:strCache>
                <c:ptCount val="5"/>
                <c:pt idx="0">
                  <c:v>I</c:v>
                </c:pt>
                <c:pt idx="1">
                  <c:v>II</c:v>
                </c:pt>
                <c:pt idx="2">
                  <c:v>III</c:v>
                </c:pt>
                <c:pt idx="3">
                  <c:v>IV</c:v>
                </c:pt>
                <c:pt idx="4">
                  <c:v>TOTAL</c:v>
                </c:pt>
              </c:strCache>
            </c:strRef>
          </c:cat>
          <c:val>
            <c:numRef>
              <c:f>RIESGOS!$F$3:$F$7</c:f>
              <c:numCache>
                <c:formatCode>General</c:formatCode>
                <c:ptCount val="5"/>
                <c:pt idx="0">
                  <c:v>0</c:v>
                </c:pt>
                <c:pt idx="1">
                  <c:v>120</c:v>
                </c:pt>
                <c:pt idx="2">
                  <c:v>6</c:v>
                </c:pt>
                <c:pt idx="3">
                  <c:v>0</c:v>
                </c:pt>
                <c:pt idx="4">
                  <c:v>126</c:v>
                </c:pt>
              </c:numCache>
            </c:numRef>
          </c:val>
          <c:extLst xmlns:c16r2="http://schemas.microsoft.com/office/drawing/2015/06/chart">
            <c:ext xmlns:c16="http://schemas.microsoft.com/office/drawing/2014/chart" uri="{C3380CC4-5D6E-409C-BE32-E72D297353CC}">
              <c16:uniqueId val="{00000000-8A7F-432E-931F-091FC4A957F1}"/>
            </c:ext>
          </c:extLst>
        </c:ser>
        <c:ser>
          <c:idx val="1"/>
          <c:order val="1"/>
          <c:tx>
            <c:strRef>
              <c:f>RIESGOS!$G$2</c:f>
              <c:strCache>
                <c:ptCount val="1"/>
                <c:pt idx="0">
                  <c:v>%</c:v>
                </c:pt>
              </c:strCache>
            </c:strRef>
          </c:tx>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Ref>
              <c:f>RIESGOS!$E$3:$E$7</c:f>
              <c:strCache>
                <c:ptCount val="5"/>
                <c:pt idx="0">
                  <c:v>I</c:v>
                </c:pt>
                <c:pt idx="1">
                  <c:v>II</c:v>
                </c:pt>
                <c:pt idx="2">
                  <c:v>III</c:v>
                </c:pt>
                <c:pt idx="3">
                  <c:v>IV</c:v>
                </c:pt>
                <c:pt idx="4">
                  <c:v>TOTAL</c:v>
                </c:pt>
              </c:strCache>
            </c:strRef>
          </c:cat>
          <c:val>
            <c:numRef>
              <c:f>RIESGOS!$G$3:$G$7</c:f>
              <c:numCache>
                <c:formatCode>0.00</c:formatCode>
                <c:ptCount val="5"/>
                <c:pt idx="0">
                  <c:v>0</c:v>
                </c:pt>
                <c:pt idx="1">
                  <c:v>95.238095238095227</c:v>
                </c:pt>
                <c:pt idx="2">
                  <c:v>4.7619047619047619</c:v>
                </c:pt>
                <c:pt idx="3">
                  <c:v>0</c:v>
                </c:pt>
                <c:pt idx="4">
                  <c:v>99.999999999999986</c:v>
                </c:pt>
              </c:numCache>
            </c:numRef>
          </c:val>
          <c:extLst xmlns:c16r2="http://schemas.microsoft.com/office/drawing/2015/06/chart">
            <c:ext xmlns:c16="http://schemas.microsoft.com/office/drawing/2014/chart" uri="{C3380CC4-5D6E-409C-BE32-E72D297353CC}">
              <c16:uniqueId val="{00000001-8A7F-432E-931F-091FC4A957F1}"/>
            </c:ext>
          </c:extLst>
        </c:ser>
        <c:dLbls>
          <c:showLegendKey val="0"/>
          <c:showVal val="0"/>
          <c:showCatName val="0"/>
          <c:showSerName val="0"/>
          <c:showPercent val="0"/>
          <c:showBubbleSize val="0"/>
        </c:dLbls>
        <c:gapWidth val="150"/>
        <c:axId val="54356992"/>
        <c:axId val="54371072"/>
      </c:barChart>
      <c:catAx>
        <c:axId val="54356992"/>
        <c:scaling>
          <c:orientation val="minMax"/>
        </c:scaling>
        <c:delete val="0"/>
        <c:axPos val="b"/>
        <c:numFmt formatCode="General" sourceLinked="0"/>
        <c:majorTickMark val="out"/>
        <c:minorTickMark val="none"/>
        <c:tickLblPos val="nextTo"/>
        <c:crossAx val="54371072"/>
        <c:crosses val="autoZero"/>
        <c:auto val="1"/>
        <c:lblAlgn val="ctr"/>
        <c:lblOffset val="100"/>
        <c:noMultiLvlLbl val="0"/>
      </c:catAx>
      <c:valAx>
        <c:axId val="54371072"/>
        <c:scaling>
          <c:orientation val="minMax"/>
        </c:scaling>
        <c:delete val="0"/>
        <c:axPos val="l"/>
        <c:majorGridlines/>
        <c:numFmt formatCode="General" sourceLinked="1"/>
        <c:majorTickMark val="out"/>
        <c:minorTickMark val="none"/>
        <c:tickLblPos val="nextTo"/>
        <c:crossAx val="5435699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7"/>
    </mc:Choice>
    <mc:Fallback>
      <c:style val="7"/>
    </mc:Fallback>
  </mc:AlternateContent>
  <c:chart>
    <c:autoTitleDeleted val="0"/>
    <c:plotArea>
      <c:layout/>
      <c:barChart>
        <c:barDir val="col"/>
        <c:grouping val="clustered"/>
        <c:varyColors val="0"/>
        <c:ser>
          <c:idx val="0"/>
          <c:order val="0"/>
          <c:tx>
            <c:strRef>
              <c:f>RIESGOS!$I$2</c:f>
              <c:strCache>
                <c:ptCount val="1"/>
                <c:pt idx="0">
                  <c:v>ACEPTABILIDAD DEL RIESGO</c:v>
                </c:pt>
              </c:strCache>
            </c:strRef>
          </c:tx>
          <c:invertIfNegative val="0"/>
          <c:val>
            <c:numRef>
              <c:f>RIESGOS!$I$3:$I$6</c:f>
              <c:numCache>
                <c:formatCode>General</c:formatCode>
                <c:ptCount val="4"/>
                <c:pt idx="0">
                  <c:v>0</c:v>
                </c:pt>
                <c:pt idx="1">
                  <c:v>0</c:v>
                </c:pt>
                <c:pt idx="2">
                  <c:v>0</c:v>
                </c:pt>
              </c:numCache>
            </c:numRef>
          </c:val>
          <c:extLst xmlns:c16r2="http://schemas.microsoft.com/office/drawing/2015/06/chart">
            <c:ext xmlns:c16="http://schemas.microsoft.com/office/drawing/2014/chart" uri="{C3380CC4-5D6E-409C-BE32-E72D297353CC}">
              <c16:uniqueId val="{00000000-436D-47EB-B7E3-C368C0AC22C2}"/>
            </c:ext>
          </c:extLst>
        </c:ser>
        <c:ser>
          <c:idx val="1"/>
          <c:order val="1"/>
          <c:tx>
            <c:strRef>
              <c:f>RIESGOS!$J$2</c:f>
              <c:strCache>
                <c:ptCount val="1"/>
                <c:pt idx="0">
                  <c:v>#</c:v>
                </c:pt>
              </c:strCache>
            </c:strRef>
          </c:tx>
          <c:invertIfNegative val="0"/>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RIESGOS!$J$3:$J$6</c:f>
              <c:numCache>
                <c:formatCode>General</c:formatCode>
                <c:ptCount val="4"/>
                <c:pt idx="0">
                  <c:v>6</c:v>
                </c:pt>
                <c:pt idx="1">
                  <c:v>120</c:v>
                </c:pt>
                <c:pt idx="2">
                  <c:v>0</c:v>
                </c:pt>
                <c:pt idx="3">
                  <c:v>126</c:v>
                </c:pt>
              </c:numCache>
            </c:numRef>
          </c:val>
          <c:extLst xmlns:c16r2="http://schemas.microsoft.com/office/drawing/2015/06/chart">
            <c:ext xmlns:c16="http://schemas.microsoft.com/office/drawing/2014/chart" uri="{C3380CC4-5D6E-409C-BE32-E72D297353CC}">
              <c16:uniqueId val="{00000001-436D-47EB-B7E3-C368C0AC22C2}"/>
            </c:ext>
          </c:extLst>
        </c:ser>
        <c:dLbls>
          <c:showLegendKey val="0"/>
          <c:showVal val="0"/>
          <c:showCatName val="0"/>
          <c:showSerName val="0"/>
          <c:showPercent val="0"/>
          <c:showBubbleSize val="0"/>
        </c:dLbls>
        <c:gapWidth val="150"/>
        <c:axId val="63047936"/>
        <c:axId val="63057920"/>
      </c:barChart>
      <c:catAx>
        <c:axId val="63047936"/>
        <c:scaling>
          <c:orientation val="minMax"/>
        </c:scaling>
        <c:delete val="0"/>
        <c:axPos val="b"/>
        <c:majorTickMark val="out"/>
        <c:minorTickMark val="none"/>
        <c:tickLblPos val="nextTo"/>
        <c:crossAx val="63057920"/>
        <c:crosses val="autoZero"/>
        <c:auto val="1"/>
        <c:lblAlgn val="ctr"/>
        <c:lblOffset val="100"/>
        <c:noMultiLvlLbl val="0"/>
      </c:catAx>
      <c:valAx>
        <c:axId val="63057920"/>
        <c:scaling>
          <c:orientation val="minMax"/>
        </c:scaling>
        <c:delete val="0"/>
        <c:axPos val="l"/>
        <c:majorGridlines/>
        <c:numFmt formatCode="General" sourceLinked="1"/>
        <c:majorTickMark val="out"/>
        <c:minorTickMark val="none"/>
        <c:tickLblPos val="nextTo"/>
        <c:crossAx val="6304793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47625</xdr:colOff>
      <xdr:row>11</xdr:row>
      <xdr:rowOff>14287</xdr:rowOff>
    </xdr:from>
    <xdr:to>
      <xdr:col>3</xdr:col>
      <xdr:colOff>733425</xdr:colOff>
      <xdr:row>28</xdr:row>
      <xdr:rowOff>4762</xdr:rowOff>
    </xdr:to>
    <xdr:graphicFrame macro="">
      <xdr:nvGraphicFramePr>
        <xdr:cNvPr id="4" name="3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200025</xdr:colOff>
      <xdr:row>11</xdr:row>
      <xdr:rowOff>14287</xdr:rowOff>
    </xdr:from>
    <xdr:to>
      <xdr:col>8</xdr:col>
      <xdr:colOff>1676400</xdr:colOff>
      <xdr:row>28</xdr:row>
      <xdr:rowOff>4762</xdr:rowOff>
    </xdr:to>
    <xdr:graphicFrame macro="">
      <xdr:nvGraphicFramePr>
        <xdr:cNvPr id="5" name="4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1866900</xdr:colOff>
      <xdr:row>11</xdr:row>
      <xdr:rowOff>4762</xdr:rowOff>
    </xdr:from>
    <xdr:to>
      <xdr:col>14</xdr:col>
      <xdr:colOff>76200</xdr:colOff>
      <xdr:row>27</xdr:row>
      <xdr:rowOff>157162</xdr:rowOff>
    </xdr:to>
    <xdr:graphicFrame macro="">
      <xdr:nvGraphicFramePr>
        <xdr:cNvPr id="6" name="5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AT2752"/>
  <sheetViews>
    <sheetView tabSelected="1" topLeftCell="N1" zoomScale="70" zoomScaleNormal="70" zoomScaleSheetLayoutView="50" workbookViewId="0">
      <selection activeCell="AB8" sqref="AB8:AC8"/>
    </sheetView>
  </sheetViews>
  <sheetFormatPr baseColWidth="10" defaultRowHeight="15.75" x14ac:dyDescent="0.2"/>
  <cols>
    <col min="1" max="1" width="16.140625" style="60" customWidth="1"/>
    <col min="2" max="2" width="23.7109375" style="60" customWidth="1"/>
    <col min="3" max="3" width="24.140625" style="15" customWidth="1"/>
    <col min="4" max="4" width="26.5703125" style="15" customWidth="1"/>
    <col min="5" max="5" width="20.85546875" style="57" customWidth="1"/>
    <col min="6" max="6" width="38" style="7" customWidth="1"/>
    <col min="7" max="7" width="17.85546875" style="58" customWidth="1"/>
    <col min="8" max="8" width="16.85546875" style="58" customWidth="1"/>
    <col min="9" max="9" width="22.7109375" style="7" customWidth="1"/>
    <col min="10" max="10" width="11.28515625" style="7" customWidth="1"/>
    <col min="11" max="11" width="19.7109375" style="7" customWidth="1"/>
    <col min="12" max="12" width="29" style="7" customWidth="1"/>
    <col min="13" max="15" width="7.140625" style="7" bestFit="1" customWidth="1"/>
    <col min="16" max="16" width="10.140625" style="7" bestFit="1" customWidth="1"/>
    <col min="17" max="18" width="7.140625" style="7" bestFit="1" customWidth="1"/>
    <col min="19" max="19" width="10.140625" style="7" bestFit="1" customWidth="1"/>
    <col min="20" max="20" width="14.85546875" style="7" customWidth="1"/>
    <col min="21" max="21" width="4.140625" style="7" bestFit="1" customWidth="1"/>
    <col min="22" max="22" width="18.7109375" style="7" customWidth="1"/>
    <col min="23" max="23" width="14.42578125" style="7" bestFit="1" customWidth="1"/>
    <col min="24" max="24" width="14.85546875" style="7" bestFit="1" customWidth="1"/>
    <col min="25" max="25" width="14" style="7" customWidth="1"/>
    <col min="26" max="26" width="38" style="7" customWidth="1"/>
    <col min="27" max="27" width="30.85546875" style="7" customWidth="1"/>
    <col min="28" max="28" width="14.5703125" style="7" customWidth="1"/>
    <col min="29" max="29" width="24.42578125" style="7" customWidth="1"/>
    <col min="30" max="30" width="19.42578125" style="59" customWidth="1"/>
    <col min="31" max="31" width="13.7109375" style="59" customWidth="1"/>
    <col min="32" max="32" width="11" style="59" customWidth="1"/>
    <col min="33" max="41" width="11.42578125" style="6"/>
    <col min="42" max="42" width="47.85546875" style="6" customWidth="1"/>
    <col min="43" max="43" width="35.7109375" style="6" customWidth="1"/>
    <col min="44" max="44" width="11.42578125" style="6"/>
    <col min="45" max="45" width="15.140625" style="6" customWidth="1"/>
    <col min="46" max="46" width="11.42578125" style="6"/>
    <col min="47" max="16384" width="11.42578125" style="7"/>
  </cols>
  <sheetData>
    <row r="1" spans="1:46" s="15" customFormat="1" x14ac:dyDescent="0.2">
      <c r="A1" s="82" t="s">
        <v>469</v>
      </c>
      <c r="B1" s="82"/>
      <c r="C1" s="82"/>
      <c r="D1" s="82"/>
      <c r="E1" s="82"/>
      <c r="F1" s="82"/>
      <c r="G1" s="82"/>
      <c r="H1" s="82"/>
      <c r="I1" s="82"/>
      <c r="J1" s="82"/>
      <c r="K1" s="82"/>
      <c r="L1" s="82"/>
      <c r="M1" s="82"/>
      <c r="N1" s="82"/>
      <c r="O1" s="82"/>
      <c r="P1" s="82"/>
      <c r="Q1" s="82"/>
      <c r="R1" s="82"/>
      <c r="S1" s="82"/>
      <c r="T1" s="82"/>
      <c r="U1" s="82"/>
      <c r="V1" s="82"/>
      <c r="W1" s="82"/>
      <c r="X1" s="82"/>
      <c r="Y1" s="82"/>
      <c r="Z1" s="82"/>
      <c r="AA1" s="82"/>
      <c r="AB1" s="82"/>
      <c r="AC1" s="82"/>
      <c r="AD1" s="82"/>
      <c r="AE1" s="82"/>
      <c r="AF1" s="82"/>
      <c r="AG1" s="6"/>
      <c r="AH1" s="6"/>
      <c r="AI1" s="6"/>
      <c r="AJ1" s="6"/>
      <c r="AK1" s="6"/>
      <c r="AL1" s="6"/>
      <c r="AM1" s="6"/>
      <c r="AN1" s="6"/>
      <c r="AO1" s="6"/>
      <c r="AP1" s="27" t="s">
        <v>470</v>
      </c>
      <c r="AQ1" s="28"/>
      <c r="AR1" s="6"/>
      <c r="AS1" s="6"/>
      <c r="AT1" s="6"/>
    </row>
    <row r="2" spans="1:46" s="15" customFormat="1" x14ac:dyDescent="0.2">
      <c r="A2" s="82" t="s">
        <v>139</v>
      </c>
      <c r="B2" s="82"/>
      <c r="C2" s="82"/>
      <c r="D2" s="82"/>
      <c r="E2" s="82"/>
      <c r="F2" s="82"/>
      <c r="G2" s="82"/>
      <c r="H2" s="82"/>
      <c r="I2" s="82"/>
      <c r="J2" s="82"/>
      <c r="K2" s="82"/>
      <c r="L2" s="82"/>
      <c r="M2" s="82"/>
      <c r="N2" s="82"/>
      <c r="O2" s="82"/>
      <c r="P2" s="82"/>
      <c r="Q2" s="82"/>
      <c r="R2" s="82"/>
      <c r="S2" s="82"/>
      <c r="T2" s="82"/>
      <c r="U2" s="82"/>
      <c r="V2" s="82"/>
      <c r="W2" s="82"/>
      <c r="X2" s="82"/>
      <c r="Y2" s="82"/>
      <c r="Z2" s="82"/>
      <c r="AA2" s="82"/>
      <c r="AB2" s="82"/>
      <c r="AC2" s="82"/>
      <c r="AD2" s="82"/>
      <c r="AE2" s="82"/>
      <c r="AF2" s="82"/>
      <c r="AG2" s="14"/>
      <c r="AH2" s="1"/>
      <c r="AI2" s="1"/>
      <c r="AJ2" s="6"/>
      <c r="AK2" s="6"/>
      <c r="AL2" s="6"/>
      <c r="AM2" s="6"/>
      <c r="AN2" s="6"/>
      <c r="AO2" s="6"/>
      <c r="AP2" s="29" t="s">
        <v>471</v>
      </c>
      <c r="AQ2" s="3"/>
      <c r="AR2" s="6"/>
      <c r="AS2" s="6"/>
      <c r="AT2" s="6"/>
    </row>
    <row r="3" spans="1:46" s="15" customFormat="1" x14ac:dyDescent="0.2">
      <c r="A3" s="90"/>
      <c r="B3" s="90"/>
      <c r="C3" s="90"/>
      <c r="D3" s="90"/>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14"/>
      <c r="AH3" s="1"/>
      <c r="AI3" s="1"/>
      <c r="AJ3" s="6"/>
      <c r="AK3" s="6"/>
      <c r="AL3" s="6"/>
      <c r="AM3" s="6"/>
      <c r="AN3" s="6"/>
      <c r="AO3" s="6"/>
      <c r="AP3" s="30" t="s">
        <v>472</v>
      </c>
      <c r="AQ3" s="28"/>
      <c r="AR3" s="6"/>
      <c r="AS3" s="6"/>
      <c r="AT3" s="6"/>
    </row>
    <row r="4" spans="1:46" s="15" customFormat="1" x14ac:dyDescent="0.2">
      <c r="A4" s="90"/>
      <c r="B4" s="90"/>
      <c r="C4" s="90"/>
      <c r="D4" s="90"/>
      <c r="E4" s="90"/>
      <c r="F4" s="90"/>
      <c r="G4" s="90"/>
      <c r="H4" s="90"/>
      <c r="I4" s="90"/>
      <c r="J4" s="90"/>
      <c r="K4" s="90"/>
      <c r="L4" s="90"/>
      <c r="M4" s="90"/>
      <c r="N4" s="90"/>
      <c r="O4" s="90"/>
      <c r="P4" s="90"/>
      <c r="Q4" s="90"/>
      <c r="R4" s="90"/>
      <c r="S4" s="90"/>
      <c r="T4" s="90"/>
      <c r="U4" s="90"/>
      <c r="V4" s="90"/>
      <c r="W4" s="90"/>
      <c r="X4" s="90"/>
      <c r="Y4" s="90"/>
      <c r="Z4" s="90"/>
      <c r="AA4" s="90"/>
      <c r="AB4" s="90"/>
      <c r="AC4" s="90"/>
      <c r="AD4" s="90"/>
      <c r="AE4" s="90"/>
      <c r="AF4" s="90"/>
      <c r="AG4" s="14"/>
      <c r="AH4" s="1"/>
      <c r="AI4" s="1"/>
      <c r="AJ4" s="6"/>
      <c r="AK4" s="6"/>
      <c r="AL4" s="6"/>
      <c r="AM4" s="6"/>
      <c r="AN4" s="6"/>
      <c r="AO4" s="6"/>
      <c r="AP4" s="31" t="s">
        <v>16</v>
      </c>
      <c r="AQ4" s="28"/>
      <c r="AR4" s="6"/>
      <c r="AS4" s="6"/>
      <c r="AT4" s="6"/>
    </row>
    <row r="5" spans="1:46" s="15" customFormat="1" x14ac:dyDescent="0.2">
      <c r="A5" s="88" t="s">
        <v>29</v>
      </c>
      <c r="B5" s="88"/>
      <c r="C5" s="88"/>
      <c r="D5" s="88"/>
      <c r="E5" s="88"/>
      <c r="F5" s="88"/>
      <c r="G5" s="88"/>
      <c r="H5" s="88"/>
      <c r="I5" s="88"/>
      <c r="J5" s="88"/>
      <c r="K5" s="88"/>
      <c r="L5" s="88"/>
      <c r="M5" s="88"/>
      <c r="N5" s="88"/>
      <c r="O5" s="88"/>
      <c r="P5" s="88"/>
      <c r="Q5" s="88"/>
      <c r="R5" s="88"/>
      <c r="S5" s="88"/>
      <c r="T5" s="88"/>
      <c r="U5" s="88"/>
      <c r="V5" s="88"/>
      <c r="W5" s="88"/>
      <c r="X5" s="88"/>
      <c r="Y5" s="88"/>
      <c r="Z5" s="88"/>
      <c r="AA5" s="88"/>
      <c r="AB5" s="88"/>
      <c r="AC5" s="88"/>
      <c r="AD5" s="88"/>
      <c r="AE5" s="88"/>
      <c r="AF5" s="88"/>
      <c r="AG5" s="14"/>
      <c r="AH5" s="1"/>
      <c r="AI5" s="1"/>
      <c r="AJ5" s="6"/>
      <c r="AK5" s="6"/>
      <c r="AL5" s="6"/>
      <c r="AM5" s="6"/>
      <c r="AN5" s="6"/>
      <c r="AO5" s="6"/>
      <c r="AP5" s="32" t="s">
        <v>40</v>
      </c>
      <c r="AQ5" s="3"/>
      <c r="AR5" s="6"/>
      <c r="AS5" s="6"/>
      <c r="AT5" s="6"/>
    </row>
    <row r="6" spans="1:46" s="15" customFormat="1" x14ac:dyDescent="0.2">
      <c r="A6" s="83" t="s">
        <v>59</v>
      </c>
      <c r="B6" s="83"/>
      <c r="C6" s="83"/>
      <c r="D6" s="83"/>
      <c r="E6" s="83"/>
      <c r="F6" s="83"/>
      <c r="G6" s="83"/>
      <c r="H6" s="83"/>
      <c r="I6" s="84" t="s">
        <v>140</v>
      </c>
      <c r="J6" s="84"/>
      <c r="K6" s="84"/>
      <c r="L6" s="84"/>
      <c r="M6" s="84"/>
      <c r="N6" s="84"/>
      <c r="O6" s="84"/>
      <c r="P6" s="84"/>
      <c r="Q6" s="84"/>
      <c r="R6" s="84"/>
      <c r="S6" s="84"/>
      <c r="T6" s="84"/>
      <c r="U6" s="84"/>
      <c r="V6" s="84"/>
      <c r="W6" s="84"/>
      <c r="X6" s="18" t="s">
        <v>30</v>
      </c>
      <c r="Y6" s="22" t="s">
        <v>1</v>
      </c>
      <c r="Z6" s="18" t="s">
        <v>31</v>
      </c>
      <c r="AA6" s="18"/>
      <c r="AB6" s="18" t="s">
        <v>32</v>
      </c>
      <c r="AC6" s="84"/>
      <c r="AD6" s="84"/>
      <c r="AE6" s="18" t="s">
        <v>33</v>
      </c>
      <c r="AF6" s="22">
        <v>830000167</v>
      </c>
      <c r="AG6" s="14"/>
      <c r="AH6" s="1"/>
      <c r="AI6" s="1"/>
      <c r="AJ6" s="6"/>
      <c r="AK6" s="6"/>
      <c r="AL6" s="6"/>
      <c r="AM6" s="6"/>
      <c r="AN6" s="6"/>
      <c r="AO6" s="6"/>
      <c r="AP6" s="2" t="s">
        <v>468</v>
      </c>
      <c r="AQ6" s="3"/>
      <c r="AR6" s="6"/>
      <c r="AS6" s="6"/>
      <c r="AT6" s="6"/>
    </row>
    <row r="7" spans="1:46" s="15" customFormat="1" x14ac:dyDescent="0.2">
      <c r="A7" s="83" t="s">
        <v>176</v>
      </c>
      <c r="B7" s="83"/>
      <c r="C7" s="83"/>
      <c r="D7" s="83"/>
      <c r="E7" s="83"/>
      <c r="F7" s="91">
        <v>29</v>
      </c>
      <c r="G7" s="91"/>
      <c r="H7" s="4" t="s">
        <v>36</v>
      </c>
      <c r="I7" s="96" t="s">
        <v>296</v>
      </c>
      <c r="J7" s="96"/>
      <c r="K7" s="96"/>
      <c r="L7" s="96"/>
      <c r="M7" s="96"/>
      <c r="N7" s="96"/>
      <c r="O7" s="96"/>
      <c r="P7" s="93" t="s">
        <v>34</v>
      </c>
      <c r="Q7" s="93"/>
      <c r="R7" s="93"/>
      <c r="S7" s="91" t="s">
        <v>134</v>
      </c>
      <c r="T7" s="91"/>
      <c r="U7" s="91"/>
      <c r="V7" s="91"/>
      <c r="W7" s="91"/>
      <c r="X7" s="83" t="s">
        <v>35</v>
      </c>
      <c r="Y7" s="98"/>
      <c r="Z7" s="98"/>
      <c r="AA7" s="98"/>
      <c r="AB7" s="98"/>
      <c r="AC7" s="99" t="s">
        <v>515</v>
      </c>
      <c r="AD7" s="100"/>
      <c r="AE7" s="100"/>
      <c r="AF7" s="100"/>
      <c r="AG7" s="6"/>
      <c r="AH7" s="1"/>
      <c r="AI7" s="1"/>
      <c r="AJ7" s="6"/>
      <c r="AK7" s="6"/>
      <c r="AL7" s="6"/>
      <c r="AM7" s="6"/>
      <c r="AN7" s="6"/>
      <c r="AO7" s="6"/>
      <c r="AP7" s="5"/>
      <c r="AQ7" s="3"/>
      <c r="AR7" s="6"/>
      <c r="AS7" s="6"/>
      <c r="AT7" s="6"/>
    </row>
    <row r="8" spans="1:46" x14ac:dyDescent="0.2">
      <c r="A8" s="83" t="s">
        <v>175</v>
      </c>
      <c r="B8" s="83"/>
      <c r="C8" s="91" t="s">
        <v>295</v>
      </c>
      <c r="D8" s="91"/>
      <c r="E8" s="91"/>
      <c r="F8" s="91"/>
      <c r="G8" s="91"/>
      <c r="H8" s="91"/>
      <c r="I8" s="83" t="s">
        <v>141</v>
      </c>
      <c r="J8" s="83"/>
      <c r="K8" s="83"/>
      <c r="L8" s="97" t="s">
        <v>297</v>
      </c>
      <c r="M8" s="97"/>
      <c r="N8" s="97"/>
      <c r="O8" s="97"/>
      <c r="P8" s="97"/>
      <c r="Q8" s="83" t="s">
        <v>37</v>
      </c>
      <c r="R8" s="83"/>
      <c r="S8" s="83"/>
      <c r="T8" s="83"/>
      <c r="U8" s="83"/>
      <c r="V8" s="83"/>
      <c r="W8" s="83"/>
      <c r="X8" s="86" t="s">
        <v>506</v>
      </c>
      <c r="Y8" s="86"/>
      <c r="Z8" s="86"/>
      <c r="AA8" s="86"/>
      <c r="AB8" s="87" t="s">
        <v>142</v>
      </c>
      <c r="AC8" s="87"/>
      <c r="AD8" s="86" t="s">
        <v>344</v>
      </c>
      <c r="AE8" s="86"/>
      <c r="AF8" s="86"/>
      <c r="AP8" s="5"/>
      <c r="AQ8" s="3"/>
    </row>
    <row r="9" spans="1:46" x14ac:dyDescent="0.2">
      <c r="A9" s="88" t="s">
        <v>38</v>
      </c>
      <c r="B9" s="88"/>
      <c r="C9" s="88"/>
      <c r="D9" s="88"/>
      <c r="E9" s="88"/>
      <c r="F9" s="88"/>
      <c r="G9" s="88"/>
      <c r="H9" s="88"/>
      <c r="I9" s="88"/>
      <c r="J9" s="88"/>
      <c r="K9" s="88"/>
      <c r="L9" s="88"/>
      <c r="M9" s="88"/>
      <c r="N9" s="88"/>
      <c r="O9" s="88"/>
      <c r="P9" s="88"/>
      <c r="Q9" s="88"/>
      <c r="R9" s="88"/>
      <c r="S9" s="88"/>
      <c r="T9" s="88"/>
      <c r="U9" s="88"/>
      <c r="V9" s="88"/>
      <c r="W9" s="88"/>
      <c r="X9" s="88"/>
      <c r="Y9" s="88"/>
      <c r="Z9" s="88"/>
      <c r="AA9" s="88"/>
      <c r="AB9" s="88"/>
      <c r="AC9" s="88"/>
      <c r="AD9" s="88"/>
      <c r="AE9" s="88"/>
      <c r="AF9" s="88"/>
      <c r="AP9" s="5"/>
      <c r="AQ9" s="3"/>
    </row>
    <row r="10" spans="1:46" x14ac:dyDescent="0.2">
      <c r="A10" s="89" t="s">
        <v>39</v>
      </c>
      <c r="B10" s="89"/>
      <c r="C10" s="89"/>
      <c r="D10" s="89"/>
      <c r="E10" s="89"/>
      <c r="F10" s="89"/>
      <c r="G10" s="89"/>
      <c r="H10" s="89"/>
      <c r="I10" s="103" t="s">
        <v>473</v>
      </c>
      <c r="J10" s="105"/>
      <c r="K10" s="105"/>
      <c r="L10" s="105"/>
      <c r="M10" s="105"/>
      <c r="N10" s="105"/>
      <c r="O10" s="105"/>
      <c r="P10" s="105"/>
      <c r="Q10" s="105"/>
      <c r="R10" s="105"/>
      <c r="S10" s="105"/>
      <c r="T10" s="105"/>
      <c r="U10" s="105"/>
      <c r="V10" s="105"/>
      <c r="W10" s="105"/>
      <c r="X10" s="104"/>
      <c r="Y10" s="89" t="s">
        <v>138</v>
      </c>
      <c r="Z10" s="89"/>
      <c r="AA10" s="22">
        <v>17</v>
      </c>
      <c r="AB10" s="22">
        <v>5</v>
      </c>
      <c r="AC10" s="22">
        <v>2019</v>
      </c>
      <c r="AD10" s="84"/>
      <c r="AE10" s="84"/>
      <c r="AF10" s="84"/>
      <c r="AQ10" s="3"/>
    </row>
    <row r="11" spans="1:46" x14ac:dyDescent="0.2">
      <c r="A11" s="93" t="s">
        <v>57</v>
      </c>
      <c r="B11" s="93"/>
      <c r="C11" s="93"/>
      <c r="D11" s="93"/>
      <c r="E11" s="93"/>
      <c r="F11" s="93"/>
      <c r="G11" s="93"/>
      <c r="H11" s="93"/>
      <c r="I11" s="101" t="s">
        <v>505</v>
      </c>
      <c r="J11" s="101"/>
      <c r="K11" s="20" t="s">
        <v>56</v>
      </c>
      <c r="L11" s="19">
        <v>1322</v>
      </c>
      <c r="M11" s="85" t="s">
        <v>143</v>
      </c>
      <c r="N11" s="85"/>
      <c r="O11" s="79" t="s">
        <v>504</v>
      </c>
      <c r="P11" s="81"/>
      <c r="Q11" s="78">
        <v>2018</v>
      </c>
      <c r="R11" s="78"/>
      <c r="S11" s="78"/>
      <c r="T11" s="85" t="s">
        <v>510</v>
      </c>
      <c r="U11" s="85"/>
      <c r="V11" s="85"/>
      <c r="W11" s="85"/>
      <c r="X11" s="85"/>
      <c r="Y11" s="92" t="s">
        <v>508</v>
      </c>
      <c r="Z11" s="92"/>
      <c r="AA11" s="92"/>
      <c r="AB11" s="93" t="s">
        <v>58</v>
      </c>
      <c r="AC11" s="93"/>
      <c r="AD11" s="84" t="s">
        <v>509</v>
      </c>
      <c r="AE11" s="84"/>
      <c r="AF11" s="84"/>
      <c r="AQ11" s="3"/>
    </row>
    <row r="12" spans="1:46" s="15" customFormat="1" x14ac:dyDescent="0.2">
      <c r="A12" s="85" t="s">
        <v>6</v>
      </c>
      <c r="B12" s="85" t="s">
        <v>69</v>
      </c>
      <c r="C12" s="85" t="s">
        <v>2</v>
      </c>
      <c r="D12" s="85" t="s">
        <v>5</v>
      </c>
      <c r="E12" s="85" t="s">
        <v>54</v>
      </c>
      <c r="F12" s="85" t="s">
        <v>474</v>
      </c>
      <c r="G12" s="102" t="s">
        <v>18</v>
      </c>
      <c r="H12" s="102"/>
      <c r="I12" s="85" t="s">
        <v>3</v>
      </c>
      <c r="J12" s="85" t="s">
        <v>13</v>
      </c>
      <c r="K12" s="85"/>
      <c r="L12" s="85"/>
      <c r="M12" s="85" t="s">
        <v>475</v>
      </c>
      <c r="N12" s="85"/>
      <c r="O12" s="85"/>
      <c r="P12" s="85"/>
      <c r="Q12" s="85"/>
      <c r="R12" s="85"/>
      <c r="S12" s="85"/>
      <c r="T12" s="85"/>
      <c r="U12" s="85"/>
      <c r="V12" s="20"/>
      <c r="W12" s="85" t="s">
        <v>476</v>
      </c>
      <c r="X12" s="85"/>
      <c r="Y12" s="85"/>
      <c r="Z12" s="85"/>
      <c r="AA12" s="85"/>
      <c r="AB12" s="85" t="s">
        <v>19</v>
      </c>
      <c r="AC12" s="85"/>
      <c r="AD12" s="85" t="s">
        <v>41</v>
      </c>
      <c r="AE12" s="85"/>
      <c r="AF12" s="85"/>
      <c r="AG12" s="1"/>
      <c r="AH12" s="6"/>
      <c r="AI12" s="6"/>
      <c r="AJ12" s="6"/>
      <c r="AK12" s="6"/>
      <c r="AL12" s="6"/>
      <c r="AM12" s="6"/>
      <c r="AN12" s="6"/>
      <c r="AO12" s="6"/>
      <c r="AP12" s="8"/>
      <c r="AQ12" s="3"/>
      <c r="AR12" s="6"/>
      <c r="AS12" s="6"/>
      <c r="AT12" s="6"/>
    </row>
    <row r="13" spans="1:46" s="15" customFormat="1" ht="93" x14ac:dyDescent="0.2">
      <c r="A13" s="85"/>
      <c r="B13" s="85"/>
      <c r="C13" s="85"/>
      <c r="D13" s="85"/>
      <c r="E13" s="85"/>
      <c r="F13" s="85"/>
      <c r="G13" s="102" t="s">
        <v>477</v>
      </c>
      <c r="H13" s="102"/>
      <c r="I13" s="85"/>
      <c r="J13" s="20" t="s">
        <v>0</v>
      </c>
      <c r="K13" s="20" t="s">
        <v>4</v>
      </c>
      <c r="L13" s="20" t="s">
        <v>7</v>
      </c>
      <c r="M13" s="16" t="s">
        <v>8</v>
      </c>
      <c r="N13" s="16" t="s">
        <v>14</v>
      </c>
      <c r="O13" s="16" t="s">
        <v>9</v>
      </c>
      <c r="P13" s="16" t="s">
        <v>15</v>
      </c>
      <c r="Q13" s="16" t="s">
        <v>10</v>
      </c>
      <c r="R13" s="16" t="s">
        <v>11</v>
      </c>
      <c r="S13" s="16" t="s">
        <v>478</v>
      </c>
      <c r="T13" s="16" t="s">
        <v>12</v>
      </c>
      <c r="U13" s="16" t="s">
        <v>17</v>
      </c>
      <c r="V13" s="20" t="s">
        <v>345</v>
      </c>
      <c r="W13" s="20" t="s">
        <v>479</v>
      </c>
      <c r="X13" s="20" t="s">
        <v>480</v>
      </c>
      <c r="Y13" s="20" t="s">
        <v>481</v>
      </c>
      <c r="Z13" s="20" t="s">
        <v>482</v>
      </c>
      <c r="AA13" s="20" t="s">
        <v>483</v>
      </c>
      <c r="AB13" s="20" t="s">
        <v>55</v>
      </c>
      <c r="AC13" s="20" t="s">
        <v>484</v>
      </c>
      <c r="AD13" s="85"/>
      <c r="AE13" s="85"/>
      <c r="AF13" s="85"/>
      <c r="AG13" s="6"/>
      <c r="AH13" s="6"/>
      <c r="AI13" s="6"/>
      <c r="AJ13" s="6"/>
      <c r="AK13" s="6"/>
      <c r="AL13" s="6"/>
      <c r="AM13" s="6"/>
      <c r="AN13" s="6"/>
      <c r="AO13" s="6"/>
      <c r="AP13" s="1"/>
      <c r="AQ13" s="3"/>
      <c r="AR13" s="6"/>
      <c r="AS13" s="6"/>
      <c r="AT13" s="6"/>
    </row>
    <row r="14" spans="1:46" s="15" customFormat="1" x14ac:dyDescent="0.2">
      <c r="A14" s="33"/>
      <c r="B14" s="33"/>
      <c r="C14" s="33"/>
      <c r="D14" s="33"/>
      <c r="E14" s="33"/>
      <c r="F14" s="26"/>
      <c r="G14" s="34"/>
      <c r="H14" s="34"/>
      <c r="I14" s="26"/>
      <c r="J14" s="33"/>
      <c r="K14" s="33"/>
      <c r="L14" s="33"/>
      <c r="M14" s="33"/>
      <c r="N14" s="33"/>
      <c r="O14" s="33"/>
      <c r="P14" s="33"/>
      <c r="Q14" s="33"/>
      <c r="R14" s="33"/>
      <c r="S14" s="33"/>
      <c r="T14" s="33"/>
      <c r="U14" s="33"/>
      <c r="V14" s="33"/>
      <c r="W14" s="26"/>
      <c r="X14" s="26"/>
      <c r="Y14" s="26"/>
      <c r="Z14" s="26"/>
      <c r="AA14" s="26"/>
      <c r="AB14" s="26"/>
      <c r="AC14" s="26"/>
      <c r="AD14" s="95"/>
      <c r="AE14" s="95"/>
      <c r="AF14" s="95"/>
      <c r="AG14" s="6"/>
      <c r="AH14" s="6"/>
      <c r="AI14" s="6"/>
      <c r="AJ14" s="6"/>
      <c r="AK14" s="6"/>
      <c r="AL14" s="6"/>
      <c r="AM14" s="6"/>
      <c r="AN14" s="6"/>
      <c r="AO14" s="6"/>
      <c r="AP14" s="6"/>
      <c r="AQ14" s="6"/>
      <c r="AR14" s="35"/>
      <c r="AS14" s="6"/>
      <c r="AT14" s="6"/>
    </row>
    <row r="15" spans="1:46" s="15" customFormat="1" ht="126" x14ac:dyDescent="0.2">
      <c r="A15" s="36" t="s">
        <v>160</v>
      </c>
      <c r="B15" s="36" t="s">
        <v>178</v>
      </c>
      <c r="C15" s="36" t="s">
        <v>283</v>
      </c>
      <c r="D15" s="36" t="s">
        <v>161</v>
      </c>
      <c r="E15" s="36" t="s">
        <v>71</v>
      </c>
      <c r="F15" s="36" t="s">
        <v>287</v>
      </c>
      <c r="G15" s="37" t="s">
        <v>471</v>
      </c>
      <c r="H15" s="38" t="s">
        <v>21</v>
      </c>
      <c r="I15" s="19" t="s">
        <v>502</v>
      </c>
      <c r="J15" s="19" t="s">
        <v>277</v>
      </c>
      <c r="K15" s="19" t="s">
        <v>277</v>
      </c>
      <c r="L15" s="19" t="s">
        <v>274</v>
      </c>
      <c r="M15" s="39">
        <v>2</v>
      </c>
      <c r="N15" s="40">
        <v>4</v>
      </c>
      <c r="O15" s="36">
        <f>+M15*N15</f>
        <v>8</v>
      </c>
      <c r="P15" s="9" t="str">
        <f t="shared" ref="P15:P78" si="0">IF(O15=0,"N/A",IF(AND(O15&gt;=1,O15&lt;=4),"Bajo",IF(AND(O15&gt;=6,O15&lt;=9),"Medio",IF(AND(O15&gt;=10,O15&lt;=20),"Alto",IF(O15&gt;=24,"Muy Alto")))))</f>
        <v>Medio</v>
      </c>
      <c r="Q15" s="36">
        <v>25</v>
      </c>
      <c r="R15" s="36">
        <f t="shared" ref="R15:R34" si="1">+O15*Q15</f>
        <v>200</v>
      </c>
      <c r="S15" s="9" t="str">
        <f t="shared" ref="S15:S78" si="2">IF(R15=0,"N/A",IF(AND(R15&gt;=1,R15&lt;=20),"IV",IF(AND(R15&gt;=40,R15&lt;=120),"III",IF(AND(R15&gt;=150,R15&lt;=500),"II",IF(R15&gt;=600,"I")))))</f>
        <v>II</v>
      </c>
      <c r="T15" s="41" t="str">
        <f>IF(S15="I","No aceptable",IF(S15="II","Aceptable con Control Especifico",IF(S15=0,"","Aceptable")))</f>
        <v>Aceptable con Control Especifico</v>
      </c>
      <c r="U15" s="19">
        <v>13</v>
      </c>
      <c r="V15" s="19" t="s">
        <v>353</v>
      </c>
      <c r="W15" s="21"/>
      <c r="X15" s="21"/>
      <c r="Y15" s="24"/>
      <c r="Z15" s="24" t="s">
        <v>250</v>
      </c>
      <c r="AA15" s="19" t="s">
        <v>187</v>
      </c>
      <c r="AB15" s="19" t="s">
        <v>70</v>
      </c>
      <c r="AC15" s="19" t="s">
        <v>514</v>
      </c>
      <c r="AD15" s="78"/>
      <c r="AE15" s="78"/>
      <c r="AF15" s="78"/>
      <c r="AG15" s="6"/>
      <c r="AH15" s="6"/>
      <c r="AI15" s="6"/>
      <c r="AJ15" s="6"/>
      <c r="AK15" s="6"/>
      <c r="AL15" s="6"/>
      <c r="AM15" s="6"/>
      <c r="AN15" s="6"/>
      <c r="AO15" s="6"/>
      <c r="AP15" s="1"/>
      <c r="AQ15" s="42"/>
      <c r="AR15" s="6"/>
      <c r="AS15" s="6"/>
      <c r="AT15" s="6"/>
    </row>
    <row r="16" spans="1:46" s="15" customFormat="1" ht="126" x14ac:dyDescent="0.2">
      <c r="A16" s="36" t="s">
        <v>160</v>
      </c>
      <c r="B16" s="36" t="s">
        <v>178</v>
      </c>
      <c r="C16" s="36" t="s">
        <v>283</v>
      </c>
      <c r="D16" s="36" t="s">
        <v>161</v>
      </c>
      <c r="E16" s="36" t="s">
        <v>71</v>
      </c>
      <c r="F16" s="36" t="s">
        <v>287</v>
      </c>
      <c r="G16" s="37" t="s">
        <v>471</v>
      </c>
      <c r="H16" s="38" t="s">
        <v>22</v>
      </c>
      <c r="I16" s="36" t="s">
        <v>198</v>
      </c>
      <c r="J16" s="19" t="s">
        <v>277</v>
      </c>
      <c r="K16" s="19" t="s">
        <v>277</v>
      </c>
      <c r="L16" s="19" t="s">
        <v>99</v>
      </c>
      <c r="M16" s="39">
        <v>2</v>
      </c>
      <c r="N16" s="40">
        <v>4</v>
      </c>
      <c r="O16" s="36">
        <f>+M16*N16</f>
        <v>8</v>
      </c>
      <c r="P16" s="9" t="str">
        <f t="shared" si="0"/>
        <v>Medio</v>
      </c>
      <c r="Q16" s="36">
        <v>25</v>
      </c>
      <c r="R16" s="36">
        <f t="shared" si="1"/>
        <v>200</v>
      </c>
      <c r="S16" s="9" t="str">
        <f t="shared" si="2"/>
        <v>II</v>
      </c>
      <c r="T16" s="41" t="str">
        <f t="shared" ref="T16:T72" si="3">IF(S16="I","No aceptable",IF(S16="II","Aceptable con Control Especifico",IF(S16=0,"","Aceptable")))</f>
        <v>Aceptable con Control Especifico</v>
      </c>
      <c r="U16" s="19">
        <v>13</v>
      </c>
      <c r="V16" s="19" t="s">
        <v>353</v>
      </c>
      <c r="W16" s="19"/>
      <c r="X16" s="19"/>
      <c r="Y16" s="19"/>
      <c r="Z16" s="24" t="s">
        <v>258</v>
      </c>
      <c r="AA16" s="19" t="s">
        <v>187</v>
      </c>
      <c r="AB16" s="19" t="s">
        <v>70</v>
      </c>
      <c r="AC16" s="77" t="s">
        <v>514</v>
      </c>
      <c r="AD16" s="94" t="s">
        <v>503</v>
      </c>
      <c r="AE16" s="94"/>
      <c r="AF16" s="94"/>
      <c r="AG16" s="6"/>
      <c r="AH16" s="6"/>
      <c r="AI16" s="6"/>
      <c r="AJ16" s="6"/>
      <c r="AK16" s="6"/>
      <c r="AL16" s="6"/>
      <c r="AM16" s="6"/>
      <c r="AN16" s="6"/>
      <c r="AO16" s="6"/>
      <c r="AP16" s="1"/>
      <c r="AQ16" s="42"/>
      <c r="AR16" s="6"/>
      <c r="AS16" s="6"/>
      <c r="AT16" s="6"/>
    </row>
    <row r="17" spans="1:46" s="15" customFormat="1" ht="126" x14ac:dyDescent="0.2">
      <c r="A17" s="36" t="s">
        <v>160</v>
      </c>
      <c r="B17" s="36" t="s">
        <v>178</v>
      </c>
      <c r="C17" s="36" t="s">
        <v>283</v>
      </c>
      <c r="D17" s="36" t="s">
        <v>161</v>
      </c>
      <c r="E17" s="36" t="s">
        <v>71</v>
      </c>
      <c r="F17" s="36" t="s">
        <v>287</v>
      </c>
      <c r="G17" s="37" t="s">
        <v>471</v>
      </c>
      <c r="H17" s="38" t="s">
        <v>20</v>
      </c>
      <c r="I17" s="36" t="s">
        <v>100</v>
      </c>
      <c r="J17" s="19" t="s">
        <v>277</v>
      </c>
      <c r="K17" s="19" t="s">
        <v>277</v>
      </c>
      <c r="L17" s="19" t="s">
        <v>99</v>
      </c>
      <c r="M17" s="39">
        <v>2</v>
      </c>
      <c r="N17" s="40">
        <v>4</v>
      </c>
      <c r="O17" s="36">
        <f>+M17*N17</f>
        <v>8</v>
      </c>
      <c r="P17" s="9" t="str">
        <f t="shared" si="0"/>
        <v>Medio</v>
      </c>
      <c r="Q17" s="36">
        <v>25</v>
      </c>
      <c r="R17" s="36">
        <f t="shared" si="1"/>
        <v>200</v>
      </c>
      <c r="S17" s="9" t="str">
        <f t="shared" si="2"/>
        <v>II</v>
      </c>
      <c r="T17" s="41" t="str">
        <f t="shared" si="3"/>
        <v>Aceptable con Control Especifico</v>
      </c>
      <c r="U17" s="19">
        <v>13</v>
      </c>
      <c r="V17" s="19" t="s">
        <v>353</v>
      </c>
      <c r="W17" s="19"/>
      <c r="X17" s="19"/>
      <c r="Y17" s="19"/>
      <c r="Z17" s="19" t="s">
        <v>251</v>
      </c>
      <c r="AA17" s="19" t="s">
        <v>187</v>
      </c>
      <c r="AB17" s="19" t="s">
        <v>70</v>
      </c>
      <c r="AC17" s="77" t="s">
        <v>514</v>
      </c>
      <c r="AD17" s="78"/>
      <c r="AE17" s="78"/>
      <c r="AF17" s="78"/>
      <c r="AG17" s="6"/>
      <c r="AH17" s="6"/>
      <c r="AI17" s="6"/>
      <c r="AJ17" s="6"/>
      <c r="AK17" s="6"/>
      <c r="AL17" s="6"/>
      <c r="AM17" s="6"/>
      <c r="AN17" s="6"/>
      <c r="AO17" s="6"/>
      <c r="AP17" s="1"/>
      <c r="AQ17" s="42"/>
      <c r="AR17" s="6"/>
      <c r="AS17" s="6"/>
      <c r="AT17" s="6"/>
    </row>
    <row r="18" spans="1:46" s="15" customFormat="1" ht="94.5" x14ac:dyDescent="0.2">
      <c r="A18" s="36" t="s">
        <v>160</v>
      </c>
      <c r="B18" s="36" t="s">
        <v>178</v>
      </c>
      <c r="C18" s="36" t="s">
        <v>283</v>
      </c>
      <c r="D18" s="36" t="s">
        <v>161</v>
      </c>
      <c r="E18" s="36" t="s">
        <v>71</v>
      </c>
      <c r="F18" s="36" t="s">
        <v>284</v>
      </c>
      <c r="G18" s="37" t="s">
        <v>471</v>
      </c>
      <c r="H18" s="38" t="s">
        <v>136</v>
      </c>
      <c r="I18" s="36" t="s">
        <v>179</v>
      </c>
      <c r="J18" s="43" t="s">
        <v>277</v>
      </c>
      <c r="K18" s="19" t="s">
        <v>277</v>
      </c>
      <c r="L18" s="19" t="s">
        <v>144</v>
      </c>
      <c r="M18" s="39">
        <v>2</v>
      </c>
      <c r="N18" s="40">
        <v>4</v>
      </c>
      <c r="O18" s="36">
        <f>+M18*N18</f>
        <v>8</v>
      </c>
      <c r="P18" s="9" t="str">
        <f t="shared" si="0"/>
        <v>Medio</v>
      </c>
      <c r="Q18" s="36">
        <v>25</v>
      </c>
      <c r="R18" s="36">
        <f t="shared" si="1"/>
        <v>200</v>
      </c>
      <c r="S18" s="9" t="str">
        <f t="shared" si="2"/>
        <v>II</v>
      </c>
      <c r="T18" s="41" t="str">
        <f t="shared" si="3"/>
        <v>Aceptable con Control Especifico</v>
      </c>
      <c r="U18" s="19">
        <v>13</v>
      </c>
      <c r="V18" s="19" t="s">
        <v>353</v>
      </c>
      <c r="W18" s="19"/>
      <c r="X18" s="19"/>
      <c r="Y18" s="19"/>
      <c r="Z18" s="24" t="s">
        <v>250</v>
      </c>
      <c r="AA18" s="19" t="s">
        <v>186</v>
      </c>
      <c r="AB18" s="19" t="s">
        <v>70</v>
      </c>
      <c r="AC18" s="77" t="s">
        <v>514</v>
      </c>
      <c r="AD18" s="78"/>
      <c r="AE18" s="78"/>
      <c r="AF18" s="78"/>
      <c r="AG18" s="6"/>
      <c r="AH18" s="6"/>
      <c r="AI18" s="6"/>
      <c r="AJ18" s="6"/>
      <c r="AK18" s="6"/>
      <c r="AL18" s="6"/>
      <c r="AM18" s="6"/>
      <c r="AN18" s="6"/>
      <c r="AO18" s="6"/>
      <c r="AP18" s="1"/>
      <c r="AQ18" s="3"/>
      <c r="AR18" s="6"/>
      <c r="AS18" s="6"/>
      <c r="AT18" s="6"/>
    </row>
    <row r="19" spans="1:46" s="15" customFormat="1" ht="94.5" x14ac:dyDescent="0.2">
      <c r="A19" s="36" t="s">
        <v>160</v>
      </c>
      <c r="B19" s="36" t="s">
        <v>178</v>
      </c>
      <c r="C19" s="36" t="s">
        <v>283</v>
      </c>
      <c r="D19" s="36" t="s">
        <v>161</v>
      </c>
      <c r="E19" s="36" t="s">
        <v>71</v>
      </c>
      <c r="F19" s="36" t="s">
        <v>285</v>
      </c>
      <c r="G19" s="37" t="s">
        <v>471</v>
      </c>
      <c r="H19" s="38" t="s">
        <v>42</v>
      </c>
      <c r="I19" s="36" t="s">
        <v>198</v>
      </c>
      <c r="J19" s="43" t="s">
        <v>277</v>
      </c>
      <c r="K19" s="19" t="s">
        <v>277</v>
      </c>
      <c r="L19" s="19" t="s">
        <v>101</v>
      </c>
      <c r="M19" s="39">
        <v>2</v>
      </c>
      <c r="N19" s="40">
        <v>4</v>
      </c>
      <c r="O19" s="36">
        <f t="shared" ref="O19:O34" si="4">+M19*N19</f>
        <v>8</v>
      </c>
      <c r="P19" s="9" t="str">
        <f t="shared" si="0"/>
        <v>Medio</v>
      </c>
      <c r="Q19" s="36">
        <v>25</v>
      </c>
      <c r="R19" s="36">
        <f t="shared" si="1"/>
        <v>200</v>
      </c>
      <c r="S19" s="9" t="str">
        <f t="shared" si="2"/>
        <v>II</v>
      </c>
      <c r="T19" s="41" t="str">
        <f t="shared" si="3"/>
        <v>Aceptable con Control Especifico</v>
      </c>
      <c r="U19" s="19">
        <v>13</v>
      </c>
      <c r="V19" s="19" t="s">
        <v>353</v>
      </c>
      <c r="W19" s="19"/>
      <c r="X19" s="19"/>
      <c r="Y19" s="19"/>
      <c r="Z19" s="24" t="s">
        <v>250</v>
      </c>
      <c r="AA19" s="19" t="s">
        <v>186</v>
      </c>
      <c r="AB19" s="19" t="s">
        <v>70</v>
      </c>
      <c r="AC19" s="77" t="s">
        <v>514</v>
      </c>
      <c r="AD19" s="78"/>
      <c r="AE19" s="78"/>
      <c r="AF19" s="78"/>
      <c r="AG19" s="6"/>
      <c r="AH19" s="6"/>
      <c r="AI19" s="6"/>
      <c r="AJ19" s="6"/>
      <c r="AK19" s="6"/>
      <c r="AL19" s="6"/>
      <c r="AM19" s="6"/>
      <c r="AN19" s="6"/>
      <c r="AO19" s="6"/>
      <c r="AP19" s="1"/>
      <c r="AQ19" s="44"/>
      <c r="AR19" s="6"/>
      <c r="AS19" s="6"/>
      <c r="AT19" s="6"/>
    </row>
    <row r="20" spans="1:46" s="15" customFormat="1" ht="126" x14ac:dyDescent="0.2">
      <c r="A20" s="36" t="s">
        <v>160</v>
      </c>
      <c r="B20" s="36" t="s">
        <v>178</v>
      </c>
      <c r="C20" s="36" t="s">
        <v>283</v>
      </c>
      <c r="D20" s="36" t="s">
        <v>161</v>
      </c>
      <c r="E20" s="36" t="s">
        <v>71</v>
      </c>
      <c r="F20" s="19" t="s">
        <v>313</v>
      </c>
      <c r="G20" s="37" t="s">
        <v>485</v>
      </c>
      <c r="H20" s="38" t="s">
        <v>23</v>
      </c>
      <c r="I20" s="36" t="s">
        <v>79</v>
      </c>
      <c r="J20" s="43" t="s">
        <v>277</v>
      </c>
      <c r="K20" s="43" t="s">
        <v>277</v>
      </c>
      <c r="L20" s="43" t="s">
        <v>277</v>
      </c>
      <c r="M20" s="39">
        <v>6</v>
      </c>
      <c r="N20" s="40">
        <v>2</v>
      </c>
      <c r="O20" s="36">
        <f t="shared" si="4"/>
        <v>12</v>
      </c>
      <c r="P20" s="9" t="str">
        <f t="shared" si="0"/>
        <v>Alto</v>
      </c>
      <c r="Q20" s="36">
        <v>25</v>
      </c>
      <c r="R20" s="36">
        <f t="shared" si="1"/>
        <v>300</v>
      </c>
      <c r="S20" s="9" t="str">
        <f t="shared" si="2"/>
        <v>II</v>
      </c>
      <c r="T20" s="45" t="str">
        <f t="shared" si="3"/>
        <v>Aceptable con Control Especifico</v>
      </c>
      <c r="U20" s="19">
        <v>13</v>
      </c>
      <c r="V20" s="19" t="s">
        <v>430</v>
      </c>
      <c r="W20" s="19"/>
      <c r="X20" s="19"/>
      <c r="Y20" s="19"/>
      <c r="Z20" s="19" t="s">
        <v>324</v>
      </c>
      <c r="AA20" s="19" t="s">
        <v>227</v>
      </c>
      <c r="AB20" s="19" t="s">
        <v>70</v>
      </c>
      <c r="AC20" s="19" t="s">
        <v>237</v>
      </c>
      <c r="AD20" s="78"/>
      <c r="AE20" s="78"/>
      <c r="AF20" s="78"/>
      <c r="AG20" s="6"/>
      <c r="AH20" s="6"/>
      <c r="AI20" s="6"/>
      <c r="AJ20" s="6"/>
      <c r="AK20" s="6"/>
      <c r="AL20" s="6"/>
      <c r="AM20" s="6"/>
      <c r="AN20" s="6"/>
      <c r="AO20" s="6"/>
      <c r="AP20" s="6"/>
      <c r="AQ20" s="3"/>
      <c r="AR20" s="6"/>
      <c r="AS20" s="6"/>
      <c r="AT20" s="6"/>
    </row>
    <row r="21" spans="1:46" ht="94.5" x14ac:dyDescent="0.2">
      <c r="A21" s="36" t="s">
        <v>160</v>
      </c>
      <c r="B21" s="36" t="s">
        <v>178</v>
      </c>
      <c r="C21" s="36" t="s">
        <v>283</v>
      </c>
      <c r="D21" s="36" t="s">
        <v>161</v>
      </c>
      <c r="E21" s="36" t="s">
        <v>71</v>
      </c>
      <c r="F21" s="19" t="s">
        <v>180</v>
      </c>
      <c r="G21" s="37" t="s">
        <v>485</v>
      </c>
      <c r="H21" s="38" t="s">
        <v>26</v>
      </c>
      <c r="I21" s="36" t="s">
        <v>102</v>
      </c>
      <c r="J21" s="43" t="s">
        <v>277</v>
      </c>
      <c r="K21" s="43" t="s">
        <v>277</v>
      </c>
      <c r="L21" s="43" t="s">
        <v>277</v>
      </c>
      <c r="M21" s="39">
        <v>6</v>
      </c>
      <c r="N21" s="40">
        <v>2</v>
      </c>
      <c r="O21" s="36">
        <f>+M21*N21</f>
        <v>12</v>
      </c>
      <c r="P21" s="9" t="str">
        <f t="shared" si="0"/>
        <v>Alto</v>
      </c>
      <c r="Q21" s="36">
        <v>25</v>
      </c>
      <c r="R21" s="36">
        <f t="shared" si="1"/>
        <v>300</v>
      </c>
      <c r="S21" s="9" t="str">
        <f t="shared" si="2"/>
        <v>II</v>
      </c>
      <c r="T21" s="45" t="str">
        <f t="shared" si="3"/>
        <v>Aceptable con Control Especifico</v>
      </c>
      <c r="U21" s="19">
        <v>13</v>
      </c>
      <c r="V21" s="19" t="s">
        <v>458</v>
      </c>
      <c r="W21" s="19"/>
      <c r="X21" s="19"/>
      <c r="Y21" s="19"/>
      <c r="Z21" s="19" t="s">
        <v>324</v>
      </c>
      <c r="AA21" s="19" t="s">
        <v>272</v>
      </c>
      <c r="AB21" s="19" t="s">
        <v>70</v>
      </c>
      <c r="AC21" s="19" t="s">
        <v>76</v>
      </c>
      <c r="AD21" s="78"/>
      <c r="AE21" s="78"/>
      <c r="AF21" s="78"/>
      <c r="AQ21" s="3"/>
    </row>
    <row r="22" spans="1:46" ht="157.5" x14ac:dyDescent="0.2">
      <c r="A22" s="36" t="s">
        <v>160</v>
      </c>
      <c r="B22" s="36" t="s">
        <v>178</v>
      </c>
      <c r="C22" s="36" t="s">
        <v>283</v>
      </c>
      <c r="D22" s="36" t="s">
        <v>161</v>
      </c>
      <c r="E22" s="36" t="s">
        <v>71</v>
      </c>
      <c r="F22" s="19" t="s">
        <v>123</v>
      </c>
      <c r="G22" s="37" t="s">
        <v>485</v>
      </c>
      <c r="H22" s="13" t="s">
        <v>25</v>
      </c>
      <c r="I22" s="19" t="s">
        <v>325</v>
      </c>
      <c r="J22" s="43" t="s">
        <v>277</v>
      </c>
      <c r="K22" s="43" t="s">
        <v>277</v>
      </c>
      <c r="L22" s="43" t="s">
        <v>277</v>
      </c>
      <c r="M22" s="39">
        <v>2</v>
      </c>
      <c r="N22" s="40">
        <v>2</v>
      </c>
      <c r="O22" s="19">
        <f t="shared" si="4"/>
        <v>4</v>
      </c>
      <c r="P22" s="9" t="str">
        <f t="shared" si="0"/>
        <v>Bajo</v>
      </c>
      <c r="Q22" s="19">
        <v>25</v>
      </c>
      <c r="R22" s="19">
        <f t="shared" si="1"/>
        <v>100</v>
      </c>
      <c r="S22" s="9" t="str">
        <f t="shared" si="2"/>
        <v>III</v>
      </c>
      <c r="T22" s="41" t="str">
        <f t="shared" si="3"/>
        <v>Aceptable</v>
      </c>
      <c r="U22" s="19">
        <v>13</v>
      </c>
      <c r="V22" s="19" t="s">
        <v>449</v>
      </c>
      <c r="W22" s="19"/>
      <c r="X22" s="19"/>
      <c r="Y22" s="19"/>
      <c r="Z22" s="19" t="s">
        <v>235</v>
      </c>
      <c r="AA22" s="19" t="s">
        <v>252</v>
      </c>
      <c r="AB22" s="19" t="s">
        <v>70</v>
      </c>
      <c r="AC22" s="19" t="s">
        <v>86</v>
      </c>
      <c r="AD22" s="78"/>
      <c r="AE22" s="78"/>
      <c r="AF22" s="78"/>
      <c r="AQ22" s="46"/>
    </row>
    <row r="23" spans="1:46" ht="110.25" x14ac:dyDescent="0.2">
      <c r="A23" s="36" t="s">
        <v>160</v>
      </c>
      <c r="B23" s="36" t="s">
        <v>178</v>
      </c>
      <c r="C23" s="36" t="s">
        <v>283</v>
      </c>
      <c r="D23" s="36" t="s">
        <v>161</v>
      </c>
      <c r="E23" s="36" t="s">
        <v>71</v>
      </c>
      <c r="F23" s="19" t="s">
        <v>253</v>
      </c>
      <c r="G23" s="37" t="s">
        <v>470</v>
      </c>
      <c r="H23" s="24" t="s">
        <v>236</v>
      </c>
      <c r="I23" s="19" t="s">
        <v>181</v>
      </c>
      <c r="J23" s="19" t="s">
        <v>277</v>
      </c>
      <c r="K23" s="19" t="s">
        <v>277</v>
      </c>
      <c r="L23" s="19" t="s">
        <v>277</v>
      </c>
      <c r="M23" s="39">
        <v>2</v>
      </c>
      <c r="N23" s="40">
        <v>3</v>
      </c>
      <c r="O23" s="36">
        <f t="shared" si="4"/>
        <v>6</v>
      </c>
      <c r="P23" s="9" t="str">
        <f t="shared" si="0"/>
        <v>Medio</v>
      </c>
      <c r="Q23" s="36">
        <v>25</v>
      </c>
      <c r="R23" s="36">
        <f t="shared" si="1"/>
        <v>150</v>
      </c>
      <c r="S23" s="9" t="str">
        <f t="shared" si="2"/>
        <v>II</v>
      </c>
      <c r="T23" s="45" t="str">
        <f t="shared" si="3"/>
        <v>Aceptable con Control Especifico</v>
      </c>
      <c r="U23" s="19">
        <v>13</v>
      </c>
      <c r="V23" s="19" t="s">
        <v>457</v>
      </c>
      <c r="W23" s="19"/>
      <c r="X23" s="19"/>
      <c r="Y23" s="19"/>
      <c r="Z23" s="19" t="s">
        <v>326</v>
      </c>
      <c r="AA23" s="19" t="s">
        <v>254</v>
      </c>
      <c r="AB23" s="19" t="s">
        <v>70</v>
      </c>
      <c r="AC23" s="19" t="s">
        <v>513</v>
      </c>
      <c r="AD23" s="78"/>
      <c r="AE23" s="78"/>
      <c r="AF23" s="78"/>
      <c r="AQ23" s="44"/>
    </row>
    <row r="24" spans="1:46" s="15" customFormat="1" ht="110.25" x14ac:dyDescent="0.2">
      <c r="A24" s="36" t="s">
        <v>160</v>
      </c>
      <c r="B24" s="36" t="s">
        <v>178</v>
      </c>
      <c r="C24" s="36" t="s">
        <v>283</v>
      </c>
      <c r="D24" s="36" t="s">
        <v>161</v>
      </c>
      <c r="E24" s="36" t="s">
        <v>71</v>
      </c>
      <c r="F24" s="19" t="s">
        <v>182</v>
      </c>
      <c r="G24" s="37" t="s">
        <v>470</v>
      </c>
      <c r="H24" s="38" t="s">
        <v>45</v>
      </c>
      <c r="I24" s="19" t="s">
        <v>455</v>
      </c>
      <c r="J24" s="19" t="s">
        <v>277</v>
      </c>
      <c r="K24" s="19" t="s">
        <v>277</v>
      </c>
      <c r="L24" s="19" t="s">
        <v>277</v>
      </c>
      <c r="M24" s="39">
        <v>6</v>
      </c>
      <c r="N24" s="40">
        <v>2</v>
      </c>
      <c r="O24" s="36">
        <f t="shared" si="4"/>
        <v>12</v>
      </c>
      <c r="P24" s="9" t="str">
        <f t="shared" si="0"/>
        <v>Alto</v>
      </c>
      <c r="Q24" s="36">
        <v>25</v>
      </c>
      <c r="R24" s="36">
        <f t="shared" si="1"/>
        <v>300</v>
      </c>
      <c r="S24" s="9" t="str">
        <f t="shared" si="2"/>
        <v>II</v>
      </c>
      <c r="T24" s="45" t="str">
        <f t="shared" si="3"/>
        <v>Aceptable con Control Especifico</v>
      </c>
      <c r="U24" s="25">
        <v>13</v>
      </c>
      <c r="V24" s="19" t="s">
        <v>431</v>
      </c>
      <c r="W24" s="19"/>
      <c r="X24" s="19"/>
      <c r="Y24" s="19"/>
      <c r="Z24" s="19" t="s">
        <v>326</v>
      </c>
      <c r="AA24" s="19" t="s">
        <v>254</v>
      </c>
      <c r="AB24" s="19" t="s">
        <v>70</v>
      </c>
      <c r="AC24" s="77" t="s">
        <v>513</v>
      </c>
      <c r="AD24" s="78"/>
      <c r="AE24" s="78"/>
      <c r="AF24" s="78"/>
      <c r="AG24" s="6"/>
      <c r="AH24" s="6"/>
      <c r="AI24" s="6"/>
      <c r="AJ24" s="6"/>
      <c r="AK24" s="6"/>
      <c r="AL24" s="6"/>
      <c r="AM24" s="6"/>
      <c r="AN24" s="6"/>
      <c r="AO24" s="6"/>
      <c r="AP24" s="1"/>
      <c r="AQ24" s="44"/>
      <c r="AR24" s="6"/>
      <c r="AS24" s="6"/>
      <c r="AT24" s="6"/>
    </row>
    <row r="25" spans="1:46" s="15" customFormat="1" ht="110.25" x14ac:dyDescent="0.2">
      <c r="A25" s="36" t="s">
        <v>160</v>
      </c>
      <c r="B25" s="36" t="s">
        <v>178</v>
      </c>
      <c r="C25" s="36" t="s">
        <v>283</v>
      </c>
      <c r="D25" s="36" t="s">
        <v>161</v>
      </c>
      <c r="E25" s="36" t="s">
        <v>71</v>
      </c>
      <c r="F25" s="36" t="s">
        <v>124</v>
      </c>
      <c r="G25" s="37" t="s">
        <v>40</v>
      </c>
      <c r="H25" s="24" t="s">
        <v>255</v>
      </c>
      <c r="I25" s="36" t="s">
        <v>195</v>
      </c>
      <c r="J25" s="19" t="s">
        <v>277</v>
      </c>
      <c r="K25" s="19" t="s">
        <v>162</v>
      </c>
      <c r="L25" s="19" t="s">
        <v>373</v>
      </c>
      <c r="M25" s="39">
        <v>6</v>
      </c>
      <c r="N25" s="40">
        <v>3</v>
      </c>
      <c r="O25" s="36">
        <f t="shared" si="4"/>
        <v>18</v>
      </c>
      <c r="P25" s="9" t="str">
        <f t="shared" si="0"/>
        <v>Alto</v>
      </c>
      <c r="Q25" s="36">
        <v>25</v>
      </c>
      <c r="R25" s="36">
        <f t="shared" si="1"/>
        <v>450</v>
      </c>
      <c r="S25" s="9" t="str">
        <f t="shared" si="2"/>
        <v>II</v>
      </c>
      <c r="T25" s="45" t="str">
        <f t="shared" si="3"/>
        <v>Aceptable con Control Especifico</v>
      </c>
      <c r="U25" s="25">
        <v>13</v>
      </c>
      <c r="V25" s="19" t="s">
        <v>374</v>
      </c>
      <c r="W25" s="19"/>
      <c r="X25" s="19"/>
      <c r="Y25" s="19"/>
      <c r="Z25" s="19" t="s">
        <v>327</v>
      </c>
      <c r="AA25" s="19" t="s">
        <v>196</v>
      </c>
      <c r="AB25" s="19" t="s">
        <v>70</v>
      </c>
      <c r="AC25" s="19" t="s">
        <v>238</v>
      </c>
      <c r="AD25" s="78"/>
      <c r="AE25" s="78"/>
      <c r="AF25" s="78"/>
      <c r="AG25" s="6"/>
      <c r="AH25" s="6"/>
      <c r="AI25" s="6"/>
      <c r="AJ25" s="6"/>
      <c r="AK25" s="6"/>
      <c r="AL25" s="6"/>
      <c r="AM25" s="6"/>
      <c r="AN25" s="6"/>
      <c r="AO25" s="6"/>
      <c r="AP25" s="1"/>
      <c r="AQ25" s="42"/>
      <c r="AR25" s="6"/>
      <c r="AS25" s="6"/>
      <c r="AT25" s="6"/>
    </row>
    <row r="26" spans="1:46" s="15" customFormat="1" ht="141.75" x14ac:dyDescent="0.2">
      <c r="A26" s="36" t="s">
        <v>160</v>
      </c>
      <c r="B26" s="36" t="s">
        <v>178</v>
      </c>
      <c r="C26" s="36" t="s">
        <v>283</v>
      </c>
      <c r="D26" s="36" t="s">
        <v>161</v>
      </c>
      <c r="E26" s="36" t="s">
        <v>71</v>
      </c>
      <c r="F26" s="36" t="s">
        <v>282</v>
      </c>
      <c r="G26" s="37" t="s">
        <v>40</v>
      </c>
      <c r="H26" s="24" t="s">
        <v>194</v>
      </c>
      <c r="I26" s="36" t="s">
        <v>195</v>
      </c>
      <c r="J26" s="43" t="s">
        <v>277</v>
      </c>
      <c r="K26" s="19" t="s">
        <v>162</v>
      </c>
      <c r="L26" s="19" t="s">
        <v>373</v>
      </c>
      <c r="M26" s="39">
        <v>6</v>
      </c>
      <c r="N26" s="40">
        <v>3</v>
      </c>
      <c r="O26" s="36">
        <f t="shared" si="4"/>
        <v>18</v>
      </c>
      <c r="P26" s="9" t="str">
        <f t="shared" si="0"/>
        <v>Alto</v>
      </c>
      <c r="Q26" s="36">
        <v>25</v>
      </c>
      <c r="R26" s="36">
        <f t="shared" si="1"/>
        <v>450</v>
      </c>
      <c r="S26" s="9" t="str">
        <f t="shared" si="2"/>
        <v>II</v>
      </c>
      <c r="T26" s="45" t="str">
        <f t="shared" si="3"/>
        <v>Aceptable con Control Especifico</v>
      </c>
      <c r="U26" s="25">
        <v>13</v>
      </c>
      <c r="V26" s="19" t="s">
        <v>374</v>
      </c>
      <c r="W26" s="19"/>
      <c r="X26" s="19"/>
      <c r="Y26" s="19"/>
      <c r="Z26" s="19" t="s">
        <v>327</v>
      </c>
      <c r="AA26" s="19" t="s">
        <v>196</v>
      </c>
      <c r="AB26" s="19" t="s">
        <v>70</v>
      </c>
      <c r="AC26" s="19" t="s">
        <v>512</v>
      </c>
      <c r="AD26" s="78"/>
      <c r="AE26" s="78"/>
      <c r="AF26" s="78"/>
      <c r="AG26" s="6"/>
      <c r="AH26" s="6"/>
      <c r="AI26" s="6"/>
      <c r="AJ26" s="6"/>
      <c r="AK26" s="6"/>
      <c r="AL26" s="6"/>
      <c r="AM26" s="6"/>
      <c r="AN26" s="6"/>
      <c r="AO26" s="6"/>
      <c r="AP26" s="1"/>
      <c r="AQ26" s="47"/>
      <c r="AR26" s="6"/>
      <c r="AS26" s="6"/>
      <c r="AT26" s="6"/>
    </row>
    <row r="27" spans="1:46" s="15" customFormat="1" ht="141.75" x14ac:dyDescent="0.2">
      <c r="A27" s="36" t="s">
        <v>160</v>
      </c>
      <c r="B27" s="36" t="s">
        <v>178</v>
      </c>
      <c r="C27" s="36" t="s">
        <v>283</v>
      </c>
      <c r="D27" s="36" t="s">
        <v>161</v>
      </c>
      <c r="E27" s="36" t="s">
        <v>71</v>
      </c>
      <c r="F27" s="36" t="s">
        <v>124</v>
      </c>
      <c r="G27" s="37" t="s">
        <v>40</v>
      </c>
      <c r="H27" s="24" t="s">
        <v>249</v>
      </c>
      <c r="I27" s="36" t="s">
        <v>195</v>
      </c>
      <c r="J27" s="19" t="s">
        <v>277</v>
      </c>
      <c r="K27" s="19" t="s">
        <v>162</v>
      </c>
      <c r="L27" s="19" t="s">
        <v>373</v>
      </c>
      <c r="M27" s="39">
        <v>6</v>
      </c>
      <c r="N27" s="40">
        <v>3</v>
      </c>
      <c r="O27" s="36">
        <f t="shared" si="4"/>
        <v>18</v>
      </c>
      <c r="P27" s="9" t="str">
        <f t="shared" si="0"/>
        <v>Alto</v>
      </c>
      <c r="Q27" s="36">
        <v>25</v>
      </c>
      <c r="R27" s="36">
        <f t="shared" si="1"/>
        <v>450</v>
      </c>
      <c r="S27" s="9" t="str">
        <f t="shared" si="2"/>
        <v>II</v>
      </c>
      <c r="T27" s="45" t="str">
        <f t="shared" si="3"/>
        <v>Aceptable con Control Especifico</v>
      </c>
      <c r="U27" s="25">
        <v>13</v>
      </c>
      <c r="V27" s="19" t="s">
        <v>374</v>
      </c>
      <c r="W27" s="19"/>
      <c r="X27" s="19"/>
      <c r="Y27" s="19"/>
      <c r="Z27" s="19" t="s">
        <v>327</v>
      </c>
      <c r="AA27" s="19" t="s">
        <v>196</v>
      </c>
      <c r="AB27" s="19" t="s">
        <v>70</v>
      </c>
      <c r="AC27" s="77" t="s">
        <v>512</v>
      </c>
      <c r="AD27" s="78"/>
      <c r="AE27" s="78"/>
      <c r="AF27" s="78"/>
      <c r="AG27" s="6"/>
      <c r="AH27" s="6"/>
      <c r="AI27" s="6"/>
      <c r="AJ27" s="6"/>
      <c r="AK27" s="6"/>
      <c r="AL27" s="6"/>
      <c r="AM27" s="6"/>
      <c r="AN27" s="6"/>
      <c r="AO27" s="6"/>
      <c r="AP27" s="1"/>
      <c r="AQ27" s="47"/>
      <c r="AR27" s="6"/>
      <c r="AS27" s="6"/>
      <c r="AT27" s="6"/>
    </row>
    <row r="28" spans="1:46" s="15" customFormat="1" ht="141.75" x14ac:dyDescent="0.2">
      <c r="A28" s="36" t="s">
        <v>160</v>
      </c>
      <c r="B28" s="36" t="s">
        <v>178</v>
      </c>
      <c r="C28" s="36" t="s">
        <v>283</v>
      </c>
      <c r="D28" s="36" t="s">
        <v>161</v>
      </c>
      <c r="E28" s="36" t="s">
        <v>71</v>
      </c>
      <c r="F28" s="36" t="s">
        <v>124</v>
      </c>
      <c r="G28" s="37" t="s">
        <v>40</v>
      </c>
      <c r="H28" s="24" t="s">
        <v>249</v>
      </c>
      <c r="I28" s="36" t="s">
        <v>195</v>
      </c>
      <c r="J28" s="43" t="s">
        <v>277</v>
      </c>
      <c r="K28" s="19" t="s">
        <v>162</v>
      </c>
      <c r="L28" s="19" t="s">
        <v>373</v>
      </c>
      <c r="M28" s="39">
        <v>6</v>
      </c>
      <c r="N28" s="40">
        <v>3</v>
      </c>
      <c r="O28" s="36">
        <f t="shared" si="4"/>
        <v>18</v>
      </c>
      <c r="P28" s="9" t="str">
        <f t="shared" si="0"/>
        <v>Alto</v>
      </c>
      <c r="Q28" s="36">
        <v>25</v>
      </c>
      <c r="R28" s="36">
        <f t="shared" si="1"/>
        <v>450</v>
      </c>
      <c r="S28" s="9" t="str">
        <f t="shared" si="2"/>
        <v>II</v>
      </c>
      <c r="T28" s="45" t="str">
        <f t="shared" si="3"/>
        <v>Aceptable con Control Especifico</v>
      </c>
      <c r="U28" s="25">
        <v>13</v>
      </c>
      <c r="V28" s="19" t="s">
        <v>374</v>
      </c>
      <c r="W28" s="19"/>
      <c r="X28" s="19"/>
      <c r="Y28" s="19"/>
      <c r="Z28" s="19" t="s">
        <v>327</v>
      </c>
      <c r="AA28" s="19" t="s">
        <v>196</v>
      </c>
      <c r="AB28" s="19" t="s">
        <v>70</v>
      </c>
      <c r="AC28" s="77" t="s">
        <v>512</v>
      </c>
      <c r="AD28" s="78"/>
      <c r="AE28" s="78"/>
      <c r="AF28" s="78"/>
      <c r="AG28" s="6"/>
      <c r="AH28" s="6"/>
      <c r="AI28" s="6"/>
      <c r="AJ28" s="6"/>
      <c r="AK28" s="6"/>
      <c r="AL28" s="6"/>
      <c r="AM28" s="6"/>
      <c r="AN28" s="6"/>
      <c r="AO28" s="6"/>
      <c r="AP28" s="6"/>
      <c r="AQ28" s="47"/>
      <c r="AR28" s="6"/>
      <c r="AS28" s="6"/>
      <c r="AT28" s="6"/>
    </row>
    <row r="29" spans="1:46" s="15" customFormat="1" ht="110.25" x14ac:dyDescent="0.2">
      <c r="A29" s="36" t="s">
        <v>160</v>
      </c>
      <c r="B29" s="36" t="s">
        <v>178</v>
      </c>
      <c r="C29" s="36" t="s">
        <v>283</v>
      </c>
      <c r="D29" s="36" t="s">
        <v>161</v>
      </c>
      <c r="E29" s="36" t="s">
        <v>71</v>
      </c>
      <c r="F29" s="36" t="s">
        <v>124</v>
      </c>
      <c r="G29" s="37" t="s">
        <v>40</v>
      </c>
      <c r="H29" s="24" t="s">
        <v>249</v>
      </c>
      <c r="I29" s="36" t="s">
        <v>195</v>
      </c>
      <c r="J29" s="43" t="s">
        <v>277</v>
      </c>
      <c r="K29" s="19" t="s">
        <v>162</v>
      </c>
      <c r="L29" s="19" t="s">
        <v>373</v>
      </c>
      <c r="M29" s="39">
        <v>6</v>
      </c>
      <c r="N29" s="40">
        <v>3</v>
      </c>
      <c r="O29" s="36">
        <f t="shared" si="4"/>
        <v>18</v>
      </c>
      <c r="P29" s="9" t="str">
        <f t="shared" si="0"/>
        <v>Alto</v>
      </c>
      <c r="Q29" s="36">
        <v>25</v>
      </c>
      <c r="R29" s="36">
        <f t="shared" si="1"/>
        <v>450</v>
      </c>
      <c r="S29" s="9" t="str">
        <f t="shared" si="2"/>
        <v>II</v>
      </c>
      <c r="T29" s="45" t="str">
        <f t="shared" si="3"/>
        <v>Aceptable con Control Especifico</v>
      </c>
      <c r="U29" s="25">
        <v>13</v>
      </c>
      <c r="V29" s="19" t="s">
        <v>374</v>
      </c>
      <c r="W29" s="19"/>
      <c r="X29" s="19"/>
      <c r="Y29" s="19"/>
      <c r="Z29" s="19" t="s">
        <v>327</v>
      </c>
      <c r="AA29" s="19" t="s">
        <v>196</v>
      </c>
      <c r="AB29" s="19"/>
      <c r="AC29" s="19"/>
      <c r="AD29" s="78"/>
      <c r="AE29" s="78"/>
      <c r="AF29" s="78"/>
      <c r="AG29" s="6"/>
      <c r="AH29" s="6"/>
      <c r="AI29" s="6"/>
      <c r="AJ29" s="6"/>
      <c r="AK29" s="6"/>
      <c r="AL29" s="6"/>
      <c r="AM29" s="6"/>
      <c r="AN29" s="6"/>
      <c r="AO29" s="6"/>
      <c r="AP29" s="6"/>
      <c r="AQ29" s="47"/>
      <c r="AR29" s="6"/>
      <c r="AS29" s="6"/>
      <c r="AT29" s="6"/>
    </row>
    <row r="30" spans="1:46" ht="94.5" x14ac:dyDescent="0.2">
      <c r="A30" s="36" t="s">
        <v>160</v>
      </c>
      <c r="B30" s="36" t="s">
        <v>178</v>
      </c>
      <c r="C30" s="36" t="s">
        <v>283</v>
      </c>
      <c r="D30" s="36" t="s">
        <v>161</v>
      </c>
      <c r="E30" s="36" t="s">
        <v>71</v>
      </c>
      <c r="F30" s="19" t="s">
        <v>188</v>
      </c>
      <c r="G30" s="37" t="s">
        <v>472</v>
      </c>
      <c r="H30" s="24" t="s">
        <v>190</v>
      </c>
      <c r="I30" s="19" t="s">
        <v>72</v>
      </c>
      <c r="J30" s="43" t="s">
        <v>277</v>
      </c>
      <c r="K30" s="19" t="s">
        <v>162</v>
      </c>
      <c r="L30" s="19" t="s">
        <v>163</v>
      </c>
      <c r="M30" s="39">
        <v>2</v>
      </c>
      <c r="N30" s="40">
        <v>4</v>
      </c>
      <c r="O30" s="36">
        <f t="shared" si="4"/>
        <v>8</v>
      </c>
      <c r="P30" s="9" t="str">
        <f t="shared" si="0"/>
        <v>Medio</v>
      </c>
      <c r="Q30" s="36">
        <v>25</v>
      </c>
      <c r="R30" s="36">
        <f t="shared" si="1"/>
        <v>200</v>
      </c>
      <c r="S30" s="9" t="str">
        <f t="shared" si="2"/>
        <v>II</v>
      </c>
      <c r="T30" s="45" t="str">
        <f t="shared" si="3"/>
        <v>Aceptable con Control Especifico</v>
      </c>
      <c r="U30" s="25">
        <v>13</v>
      </c>
      <c r="V30" s="19" t="s">
        <v>366</v>
      </c>
      <c r="W30" s="19"/>
      <c r="X30" s="19"/>
      <c r="Y30" s="19"/>
      <c r="Z30" s="19" t="s">
        <v>248</v>
      </c>
      <c r="AA30" s="19" t="s">
        <v>104</v>
      </c>
      <c r="AB30" s="19" t="s">
        <v>70</v>
      </c>
      <c r="AC30" s="19" t="s">
        <v>77</v>
      </c>
      <c r="AD30" s="78"/>
      <c r="AE30" s="78"/>
      <c r="AF30" s="78"/>
      <c r="AQ30" s="42"/>
    </row>
    <row r="31" spans="1:46" ht="94.5" x14ac:dyDescent="0.2">
      <c r="A31" s="36" t="s">
        <v>160</v>
      </c>
      <c r="B31" s="36" t="s">
        <v>178</v>
      </c>
      <c r="C31" s="36" t="s">
        <v>283</v>
      </c>
      <c r="D31" s="36" t="s">
        <v>161</v>
      </c>
      <c r="E31" s="36" t="s">
        <v>71</v>
      </c>
      <c r="F31" s="36" t="s">
        <v>125</v>
      </c>
      <c r="G31" s="37" t="s">
        <v>472</v>
      </c>
      <c r="H31" s="13" t="s">
        <v>28</v>
      </c>
      <c r="I31" s="19" t="s">
        <v>211</v>
      </c>
      <c r="J31" s="19" t="s">
        <v>277</v>
      </c>
      <c r="K31" s="19" t="s">
        <v>162</v>
      </c>
      <c r="L31" s="19" t="s">
        <v>213</v>
      </c>
      <c r="M31" s="39">
        <v>2</v>
      </c>
      <c r="N31" s="40">
        <v>2</v>
      </c>
      <c r="O31" s="19">
        <f>+M31*N31</f>
        <v>4</v>
      </c>
      <c r="P31" s="9" t="str">
        <f t="shared" si="0"/>
        <v>Bajo</v>
      </c>
      <c r="Q31" s="19">
        <v>25</v>
      </c>
      <c r="R31" s="19">
        <f>+O31*Q31</f>
        <v>100</v>
      </c>
      <c r="S31" s="9" t="str">
        <f t="shared" si="2"/>
        <v>III</v>
      </c>
      <c r="T31" s="41" t="str">
        <f t="shared" si="3"/>
        <v>Aceptable</v>
      </c>
      <c r="U31" s="25">
        <v>13</v>
      </c>
      <c r="V31" s="19" t="s">
        <v>366</v>
      </c>
      <c r="W31" s="19"/>
      <c r="X31" s="19"/>
      <c r="Y31" s="19"/>
      <c r="Z31" s="19" t="s">
        <v>248</v>
      </c>
      <c r="AA31" s="19" t="s">
        <v>104</v>
      </c>
      <c r="AB31" s="19" t="s">
        <v>70</v>
      </c>
      <c r="AC31" s="19" t="s">
        <v>77</v>
      </c>
      <c r="AD31" s="78"/>
      <c r="AE31" s="78"/>
      <c r="AF31" s="78"/>
      <c r="AM31" s="1"/>
      <c r="AQ31" s="48"/>
    </row>
    <row r="32" spans="1:46" ht="94.5" x14ac:dyDescent="0.2">
      <c r="A32" s="36" t="s">
        <v>160</v>
      </c>
      <c r="B32" s="36" t="s">
        <v>178</v>
      </c>
      <c r="C32" s="36" t="s">
        <v>283</v>
      </c>
      <c r="D32" s="36" t="s">
        <v>161</v>
      </c>
      <c r="E32" s="36" t="s">
        <v>71</v>
      </c>
      <c r="F32" s="19" t="s">
        <v>189</v>
      </c>
      <c r="G32" s="37" t="s">
        <v>472</v>
      </c>
      <c r="H32" s="13" t="s">
        <v>46</v>
      </c>
      <c r="I32" s="19" t="s">
        <v>73</v>
      </c>
      <c r="J32" s="19" t="s">
        <v>277</v>
      </c>
      <c r="K32" s="19" t="s">
        <v>162</v>
      </c>
      <c r="L32" s="19" t="s">
        <v>213</v>
      </c>
      <c r="M32" s="39">
        <v>2</v>
      </c>
      <c r="N32" s="40">
        <v>3</v>
      </c>
      <c r="O32" s="19">
        <f>+M32*N32</f>
        <v>6</v>
      </c>
      <c r="P32" s="9" t="str">
        <f t="shared" si="0"/>
        <v>Medio</v>
      </c>
      <c r="Q32" s="19">
        <v>25</v>
      </c>
      <c r="R32" s="19">
        <f>+O32*Q32</f>
        <v>150</v>
      </c>
      <c r="S32" s="9" t="str">
        <f t="shared" si="2"/>
        <v>II</v>
      </c>
      <c r="T32" s="45" t="str">
        <f t="shared" si="3"/>
        <v>Aceptable con Control Especifico</v>
      </c>
      <c r="U32" s="25">
        <v>13</v>
      </c>
      <c r="V32" s="19" t="s">
        <v>366</v>
      </c>
      <c r="W32" s="19"/>
      <c r="X32" s="19"/>
      <c r="Y32" s="19"/>
      <c r="Z32" s="19" t="s">
        <v>248</v>
      </c>
      <c r="AA32" s="19" t="s">
        <v>104</v>
      </c>
      <c r="AB32" s="19" t="s">
        <v>70</v>
      </c>
      <c r="AC32" s="19" t="s">
        <v>77</v>
      </c>
      <c r="AD32" s="78"/>
      <c r="AE32" s="78"/>
      <c r="AF32" s="78"/>
      <c r="AQ32" s="46"/>
    </row>
    <row r="33" spans="1:46" ht="94.5" x14ac:dyDescent="0.2">
      <c r="A33" s="36" t="s">
        <v>160</v>
      </c>
      <c r="B33" s="36" t="s">
        <v>178</v>
      </c>
      <c r="C33" s="36" t="s">
        <v>283</v>
      </c>
      <c r="D33" s="36" t="s">
        <v>161</v>
      </c>
      <c r="E33" s="36" t="s">
        <v>71</v>
      </c>
      <c r="F33" s="36" t="s">
        <v>273</v>
      </c>
      <c r="G33" s="37" t="s">
        <v>16</v>
      </c>
      <c r="H33" s="38" t="s">
        <v>52</v>
      </c>
      <c r="I33" s="19" t="s">
        <v>191</v>
      </c>
      <c r="J33" s="43" t="s">
        <v>277</v>
      </c>
      <c r="K33" s="19" t="s">
        <v>162</v>
      </c>
      <c r="L33" s="19" t="s">
        <v>277</v>
      </c>
      <c r="M33" s="39">
        <v>2</v>
      </c>
      <c r="N33" s="40">
        <v>4</v>
      </c>
      <c r="O33" s="36">
        <f t="shared" si="4"/>
        <v>8</v>
      </c>
      <c r="P33" s="9" t="str">
        <f t="shared" si="0"/>
        <v>Medio</v>
      </c>
      <c r="Q33" s="36">
        <v>25</v>
      </c>
      <c r="R33" s="36">
        <f t="shared" si="1"/>
        <v>200</v>
      </c>
      <c r="S33" s="9" t="str">
        <f t="shared" si="2"/>
        <v>II</v>
      </c>
      <c r="T33" s="45" t="str">
        <f t="shared" si="3"/>
        <v>Aceptable con Control Especifico</v>
      </c>
      <c r="U33" s="25">
        <v>13</v>
      </c>
      <c r="V33" s="19" t="s">
        <v>444</v>
      </c>
      <c r="W33" s="19"/>
      <c r="X33" s="19"/>
      <c r="Y33" s="19"/>
      <c r="Z33" s="19" t="s">
        <v>147</v>
      </c>
      <c r="AA33" s="19" t="s">
        <v>328</v>
      </c>
      <c r="AB33" s="19" t="s">
        <v>70</v>
      </c>
      <c r="AC33" s="19" t="s">
        <v>76</v>
      </c>
      <c r="AD33" s="78"/>
      <c r="AE33" s="78"/>
      <c r="AF33" s="78"/>
      <c r="AQ33" s="47"/>
    </row>
    <row r="34" spans="1:46" ht="94.5" x14ac:dyDescent="0.2">
      <c r="A34" s="36" t="s">
        <v>160</v>
      </c>
      <c r="B34" s="36" t="s">
        <v>178</v>
      </c>
      <c r="C34" s="36" t="s">
        <v>283</v>
      </c>
      <c r="D34" s="36" t="s">
        <v>161</v>
      </c>
      <c r="E34" s="36" t="s">
        <v>71</v>
      </c>
      <c r="F34" s="36" t="s">
        <v>219</v>
      </c>
      <c r="G34" s="37" t="s">
        <v>16</v>
      </c>
      <c r="H34" s="38" t="s">
        <v>53</v>
      </c>
      <c r="I34" s="19" t="s">
        <v>191</v>
      </c>
      <c r="J34" s="19" t="s">
        <v>277</v>
      </c>
      <c r="K34" s="19" t="s">
        <v>167</v>
      </c>
      <c r="L34" s="19" t="s">
        <v>277</v>
      </c>
      <c r="M34" s="39">
        <v>6</v>
      </c>
      <c r="N34" s="40">
        <v>3</v>
      </c>
      <c r="O34" s="36">
        <f t="shared" si="4"/>
        <v>18</v>
      </c>
      <c r="P34" s="9" t="str">
        <f t="shared" si="0"/>
        <v>Alto</v>
      </c>
      <c r="Q34" s="36">
        <v>25</v>
      </c>
      <c r="R34" s="36">
        <f t="shared" si="1"/>
        <v>450</v>
      </c>
      <c r="S34" s="9" t="str">
        <f t="shared" si="2"/>
        <v>II</v>
      </c>
      <c r="T34" s="45" t="str">
        <f t="shared" si="3"/>
        <v>Aceptable con Control Especifico</v>
      </c>
      <c r="U34" s="25">
        <v>13</v>
      </c>
      <c r="V34" s="19" t="s">
        <v>444</v>
      </c>
      <c r="W34" s="19"/>
      <c r="X34" s="19"/>
      <c r="Y34" s="19"/>
      <c r="Z34" s="19" t="s">
        <v>147</v>
      </c>
      <c r="AA34" s="19" t="s">
        <v>329</v>
      </c>
      <c r="AB34" s="19" t="s">
        <v>70</v>
      </c>
      <c r="AC34" s="19" t="s">
        <v>76</v>
      </c>
      <c r="AD34" s="78"/>
      <c r="AE34" s="78"/>
      <c r="AF34" s="78"/>
      <c r="AQ34" s="47"/>
    </row>
    <row r="35" spans="1:46" ht="94.5" x14ac:dyDescent="0.2">
      <c r="A35" s="36" t="s">
        <v>160</v>
      </c>
      <c r="B35" s="36" t="s">
        <v>178</v>
      </c>
      <c r="C35" s="36" t="s">
        <v>283</v>
      </c>
      <c r="D35" s="36" t="s">
        <v>161</v>
      </c>
      <c r="E35" s="36" t="s">
        <v>71</v>
      </c>
      <c r="F35" s="19" t="s">
        <v>126</v>
      </c>
      <c r="G35" s="37" t="s">
        <v>16</v>
      </c>
      <c r="H35" s="38" t="s">
        <v>61</v>
      </c>
      <c r="I35" s="19" t="s">
        <v>83</v>
      </c>
      <c r="J35" s="19" t="s">
        <v>277</v>
      </c>
      <c r="K35" s="19" t="s">
        <v>167</v>
      </c>
      <c r="L35" s="19" t="s">
        <v>277</v>
      </c>
      <c r="M35" s="39">
        <v>6</v>
      </c>
      <c r="N35" s="40">
        <v>3</v>
      </c>
      <c r="O35" s="36">
        <f>+M35*N35</f>
        <v>18</v>
      </c>
      <c r="P35" s="9" t="str">
        <f t="shared" si="0"/>
        <v>Alto</v>
      </c>
      <c r="Q35" s="36">
        <v>25</v>
      </c>
      <c r="R35" s="36">
        <f t="shared" ref="R35:R38" si="5">+O35*Q35</f>
        <v>450</v>
      </c>
      <c r="S35" s="9" t="str">
        <f t="shared" si="2"/>
        <v>II</v>
      </c>
      <c r="T35" s="45" t="str">
        <f t="shared" si="3"/>
        <v>Aceptable con Control Especifico</v>
      </c>
      <c r="U35" s="25">
        <v>13</v>
      </c>
      <c r="V35" s="19" t="s">
        <v>444</v>
      </c>
      <c r="W35" s="19"/>
      <c r="X35" s="19"/>
      <c r="Y35" s="19"/>
      <c r="Z35" s="19" t="s">
        <v>145</v>
      </c>
      <c r="AA35" s="19" t="s">
        <v>185</v>
      </c>
      <c r="AB35" s="19" t="s">
        <v>70</v>
      </c>
      <c r="AC35" s="19" t="s">
        <v>76</v>
      </c>
      <c r="AD35" s="78"/>
      <c r="AE35" s="78"/>
      <c r="AF35" s="78"/>
      <c r="AQ35" s="47"/>
    </row>
    <row r="36" spans="1:46" ht="94.5" x14ac:dyDescent="0.2">
      <c r="A36" s="36" t="s">
        <v>160</v>
      </c>
      <c r="B36" s="36" t="s">
        <v>178</v>
      </c>
      <c r="C36" s="36" t="s">
        <v>283</v>
      </c>
      <c r="D36" s="36" t="s">
        <v>161</v>
      </c>
      <c r="E36" s="36" t="s">
        <v>71</v>
      </c>
      <c r="F36" s="19" t="s">
        <v>126</v>
      </c>
      <c r="G36" s="37" t="s">
        <v>16</v>
      </c>
      <c r="H36" s="36" t="s">
        <v>98</v>
      </c>
      <c r="I36" s="19" t="s">
        <v>84</v>
      </c>
      <c r="J36" s="19" t="s">
        <v>277</v>
      </c>
      <c r="K36" s="19" t="s">
        <v>167</v>
      </c>
      <c r="L36" s="19" t="s">
        <v>277</v>
      </c>
      <c r="M36" s="39">
        <v>6</v>
      </c>
      <c r="N36" s="40">
        <v>3</v>
      </c>
      <c r="O36" s="36">
        <f>+M36*N36</f>
        <v>18</v>
      </c>
      <c r="P36" s="9" t="str">
        <f t="shared" si="0"/>
        <v>Alto</v>
      </c>
      <c r="Q36" s="36">
        <v>25</v>
      </c>
      <c r="R36" s="36">
        <f t="shared" si="5"/>
        <v>450</v>
      </c>
      <c r="S36" s="9" t="str">
        <f t="shared" si="2"/>
        <v>II</v>
      </c>
      <c r="T36" s="45" t="str">
        <f t="shared" si="3"/>
        <v>Aceptable con Control Especifico</v>
      </c>
      <c r="U36" s="25">
        <v>13</v>
      </c>
      <c r="V36" s="19" t="s">
        <v>444</v>
      </c>
      <c r="W36" s="19"/>
      <c r="X36" s="19"/>
      <c r="Y36" s="19"/>
      <c r="Z36" s="19" t="s">
        <v>312</v>
      </c>
      <c r="AA36" s="19" t="s">
        <v>185</v>
      </c>
      <c r="AB36" s="19" t="s">
        <v>70</v>
      </c>
      <c r="AC36" s="19" t="s">
        <v>76</v>
      </c>
      <c r="AD36" s="78"/>
      <c r="AE36" s="78"/>
      <c r="AF36" s="78"/>
      <c r="AQ36" s="42"/>
    </row>
    <row r="37" spans="1:46" ht="126" x14ac:dyDescent="0.2">
      <c r="A37" s="36" t="s">
        <v>160</v>
      </c>
      <c r="B37" s="36" t="s">
        <v>178</v>
      </c>
      <c r="C37" s="36" t="s">
        <v>283</v>
      </c>
      <c r="D37" s="36" t="s">
        <v>161</v>
      </c>
      <c r="E37" s="36" t="s">
        <v>71</v>
      </c>
      <c r="F37" s="36" t="s">
        <v>286</v>
      </c>
      <c r="G37" s="37" t="s">
        <v>16</v>
      </c>
      <c r="H37" s="38" t="s">
        <v>50</v>
      </c>
      <c r="I37" s="36" t="s">
        <v>192</v>
      </c>
      <c r="J37" s="19" t="s">
        <v>277</v>
      </c>
      <c r="K37" s="19" t="s">
        <v>167</v>
      </c>
      <c r="L37" s="19" t="s">
        <v>148</v>
      </c>
      <c r="M37" s="39">
        <v>2</v>
      </c>
      <c r="N37" s="40">
        <v>3</v>
      </c>
      <c r="O37" s="36">
        <f t="shared" ref="O37:O44" si="6">+M37*N37</f>
        <v>6</v>
      </c>
      <c r="P37" s="9" t="str">
        <f t="shared" si="0"/>
        <v>Medio</v>
      </c>
      <c r="Q37" s="36">
        <v>60</v>
      </c>
      <c r="R37" s="36">
        <f t="shared" si="5"/>
        <v>360</v>
      </c>
      <c r="S37" s="9" t="str">
        <f t="shared" si="2"/>
        <v>II</v>
      </c>
      <c r="T37" s="45" t="str">
        <f t="shared" si="3"/>
        <v>Aceptable con Control Especifico</v>
      </c>
      <c r="U37" s="25">
        <v>13</v>
      </c>
      <c r="V37" s="19" t="s">
        <v>414</v>
      </c>
      <c r="W37" s="19"/>
      <c r="X37" s="19"/>
      <c r="Y37" s="19" t="s">
        <v>330</v>
      </c>
      <c r="Z37" s="19" t="s">
        <v>331</v>
      </c>
      <c r="AA37" s="19" t="s">
        <v>443</v>
      </c>
      <c r="AB37" s="19" t="s">
        <v>70</v>
      </c>
      <c r="AC37" s="19" t="s">
        <v>511</v>
      </c>
      <c r="AD37" s="78"/>
      <c r="AE37" s="78"/>
      <c r="AF37" s="78"/>
      <c r="AQ37" s="49"/>
    </row>
    <row r="38" spans="1:46" ht="94.5" x14ac:dyDescent="0.2">
      <c r="A38" s="36" t="s">
        <v>160</v>
      </c>
      <c r="B38" s="36" t="s">
        <v>178</v>
      </c>
      <c r="C38" s="36" t="s">
        <v>283</v>
      </c>
      <c r="D38" s="36" t="s">
        <v>161</v>
      </c>
      <c r="E38" s="36" t="s">
        <v>71</v>
      </c>
      <c r="F38" s="36" t="s">
        <v>183</v>
      </c>
      <c r="G38" s="37" t="s">
        <v>16</v>
      </c>
      <c r="H38" s="38" t="s">
        <v>49</v>
      </c>
      <c r="I38" s="36" t="s">
        <v>106</v>
      </c>
      <c r="J38" s="19" t="s">
        <v>277</v>
      </c>
      <c r="K38" s="19" t="s">
        <v>167</v>
      </c>
      <c r="L38" s="19" t="s">
        <v>277</v>
      </c>
      <c r="M38" s="39">
        <v>2</v>
      </c>
      <c r="N38" s="40">
        <v>4</v>
      </c>
      <c r="O38" s="36">
        <f>+M38*N38</f>
        <v>8</v>
      </c>
      <c r="P38" s="9" t="str">
        <f t="shared" si="0"/>
        <v>Medio</v>
      </c>
      <c r="Q38" s="36">
        <v>25</v>
      </c>
      <c r="R38" s="36">
        <f t="shared" si="5"/>
        <v>200</v>
      </c>
      <c r="S38" s="9" t="str">
        <f t="shared" si="2"/>
        <v>II</v>
      </c>
      <c r="T38" s="45" t="str">
        <f t="shared" si="3"/>
        <v>Aceptable con Control Especifico</v>
      </c>
      <c r="U38" s="25">
        <v>13</v>
      </c>
      <c r="V38" s="19" t="s">
        <v>426</v>
      </c>
      <c r="W38" s="19"/>
      <c r="X38" s="19"/>
      <c r="Y38" s="19"/>
      <c r="Z38" s="19" t="s">
        <v>332</v>
      </c>
      <c r="AA38" s="19" t="s">
        <v>215</v>
      </c>
      <c r="AB38" s="19" t="s">
        <v>70</v>
      </c>
      <c r="AC38" s="19" t="s">
        <v>76</v>
      </c>
      <c r="AD38" s="78"/>
      <c r="AE38" s="78"/>
      <c r="AF38" s="78"/>
      <c r="AQ38" s="49"/>
    </row>
    <row r="39" spans="1:46" ht="94.5" x14ac:dyDescent="0.2">
      <c r="A39" s="36" t="s">
        <v>160</v>
      </c>
      <c r="B39" s="36" t="s">
        <v>178</v>
      </c>
      <c r="C39" s="36" t="s">
        <v>283</v>
      </c>
      <c r="D39" s="36" t="s">
        <v>161</v>
      </c>
      <c r="E39" s="36" t="s">
        <v>71</v>
      </c>
      <c r="F39" s="36" t="s">
        <v>281</v>
      </c>
      <c r="G39" s="37" t="s">
        <v>16</v>
      </c>
      <c r="H39" s="38" t="s">
        <v>64</v>
      </c>
      <c r="I39" s="36" t="s">
        <v>193</v>
      </c>
      <c r="J39" s="19" t="s">
        <v>277</v>
      </c>
      <c r="K39" s="19" t="s">
        <v>277</v>
      </c>
      <c r="L39" s="19" t="s">
        <v>277</v>
      </c>
      <c r="M39" s="39">
        <v>2</v>
      </c>
      <c r="N39" s="36">
        <v>4</v>
      </c>
      <c r="O39" s="36">
        <f t="shared" si="6"/>
        <v>8</v>
      </c>
      <c r="P39" s="9" t="str">
        <f t="shared" si="0"/>
        <v>Medio</v>
      </c>
      <c r="Q39" s="36">
        <v>60</v>
      </c>
      <c r="R39" s="36">
        <f>Q39*O39</f>
        <v>480</v>
      </c>
      <c r="S39" s="9" t="str">
        <f t="shared" si="2"/>
        <v>II</v>
      </c>
      <c r="T39" s="45" t="str">
        <f t="shared" si="3"/>
        <v>Aceptable con Control Especifico</v>
      </c>
      <c r="U39" s="25">
        <v>13</v>
      </c>
      <c r="V39" s="19"/>
      <c r="W39" s="19"/>
      <c r="X39" s="19"/>
      <c r="Y39" s="19"/>
      <c r="Z39" s="19" t="s">
        <v>320</v>
      </c>
      <c r="AA39" s="19" t="s">
        <v>221</v>
      </c>
      <c r="AB39" s="19" t="s">
        <v>70</v>
      </c>
      <c r="AC39" s="50" t="s">
        <v>76</v>
      </c>
      <c r="AD39" s="78"/>
      <c r="AE39" s="78"/>
      <c r="AF39" s="78"/>
      <c r="AQ39" s="35"/>
    </row>
    <row r="40" spans="1:46" ht="95.25" thickBot="1" x14ac:dyDescent="0.25">
      <c r="A40" s="36" t="s">
        <v>160</v>
      </c>
      <c r="B40" s="36" t="s">
        <v>178</v>
      </c>
      <c r="C40" s="36" t="s">
        <v>283</v>
      </c>
      <c r="D40" s="36" t="s">
        <v>161</v>
      </c>
      <c r="E40" s="36" t="s">
        <v>71</v>
      </c>
      <c r="F40" s="36" t="s">
        <v>281</v>
      </c>
      <c r="G40" s="37" t="s">
        <v>16</v>
      </c>
      <c r="H40" s="38" t="s">
        <v>65</v>
      </c>
      <c r="I40" s="36" t="s">
        <v>193</v>
      </c>
      <c r="J40" s="19" t="s">
        <v>277</v>
      </c>
      <c r="K40" s="19" t="s">
        <v>277</v>
      </c>
      <c r="L40" s="19" t="s">
        <v>277</v>
      </c>
      <c r="M40" s="39">
        <v>2</v>
      </c>
      <c r="N40" s="36">
        <v>4</v>
      </c>
      <c r="O40" s="36">
        <f t="shared" ref="O40:O43" si="7">+M40*N40</f>
        <v>8</v>
      </c>
      <c r="P40" s="9" t="str">
        <f t="shared" si="0"/>
        <v>Medio</v>
      </c>
      <c r="Q40" s="36">
        <v>60</v>
      </c>
      <c r="R40" s="36">
        <f t="shared" ref="R40:R43" si="8">Q40*O40</f>
        <v>480</v>
      </c>
      <c r="S40" s="9" t="str">
        <f t="shared" si="2"/>
        <v>II</v>
      </c>
      <c r="T40" s="45" t="str">
        <f t="shared" ref="T40:T43" si="9">IF(S40="I","No aceptable",IF(S40="II","Aceptable con Control Especifico",IF(S40=0,"","Aceptable")))</f>
        <v>Aceptable con Control Especifico</v>
      </c>
      <c r="U40" s="25">
        <v>13</v>
      </c>
      <c r="V40" s="19" t="s">
        <v>408</v>
      </c>
      <c r="W40" s="19"/>
      <c r="X40" s="19"/>
      <c r="Y40" s="19"/>
      <c r="Z40" s="19" t="s">
        <v>320</v>
      </c>
      <c r="AA40" s="19" t="s">
        <v>221</v>
      </c>
      <c r="AB40" s="19" t="s">
        <v>70</v>
      </c>
      <c r="AC40" s="50" t="s">
        <v>76</v>
      </c>
      <c r="AD40" s="78"/>
      <c r="AE40" s="78"/>
      <c r="AF40" s="78"/>
      <c r="AQ40" s="49"/>
    </row>
    <row r="41" spans="1:46" s="51" customFormat="1" ht="94.5" x14ac:dyDescent="0.2">
      <c r="A41" s="36" t="s">
        <v>160</v>
      </c>
      <c r="B41" s="36" t="s">
        <v>178</v>
      </c>
      <c r="C41" s="36" t="s">
        <v>283</v>
      </c>
      <c r="D41" s="36" t="s">
        <v>161</v>
      </c>
      <c r="E41" s="36" t="s">
        <v>71</v>
      </c>
      <c r="F41" s="36" t="s">
        <v>281</v>
      </c>
      <c r="G41" s="37" t="s">
        <v>16</v>
      </c>
      <c r="H41" s="38" t="s">
        <v>66</v>
      </c>
      <c r="I41" s="36" t="s">
        <v>193</v>
      </c>
      <c r="J41" s="19" t="s">
        <v>277</v>
      </c>
      <c r="K41" s="19" t="s">
        <v>277</v>
      </c>
      <c r="L41" s="19" t="s">
        <v>277</v>
      </c>
      <c r="M41" s="39">
        <v>2</v>
      </c>
      <c r="N41" s="36">
        <v>4</v>
      </c>
      <c r="O41" s="36">
        <f t="shared" si="7"/>
        <v>8</v>
      </c>
      <c r="P41" s="9" t="str">
        <f t="shared" si="0"/>
        <v>Medio</v>
      </c>
      <c r="Q41" s="36">
        <v>60</v>
      </c>
      <c r="R41" s="36">
        <f t="shared" si="8"/>
        <v>480</v>
      </c>
      <c r="S41" s="9" t="str">
        <f t="shared" si="2"/>
        <v>II</v>
      </c>
      <c r="T41" s="45" t="str">
        <f t="shared" si="9"/>
        <v>Aceptable con Control Especifico</v>
      </c>
      <c r="U41" s="25">
        <v>13</v>
      </c>
      <c r="V41" s="19" t="s">
        <v>408</v>
      </c>
      <c r="W41" s="19"/>
      <c r="X41" s="19"/>
      <c r="Y41" s="19"/>
      <c r="Z41" s="19" t="s">
        <v>320</v>
      </c>
      <c r="AA41" s="19" t="s">
        <v>277</v>
      </c>
      <c r="AB41" s="19" t="s">
        <v>70</v>
      </c>
      <c r="AC41" s="50" t="s">
        <v>76</v>
      </c>
      <c r="AD41" s="78"/>
      <c r="AE41" s="78"/>
      <c r="AF41" s="78"/>
      <c r="AG41" s="6"/>
      <c r="AH41" s="6"/>
      <c r="AI41" s="6"/>
      <c r="AJ41" s="6"/>
      <c r="AK41" s="6"/>
      <c r="AL41" s="6"/>
      <c r="AM41" s="6"/>
      <c r="AN41" s="6"/>
      <c r="AO41" s="6"/>
      <c r="AP41" s="6"/>
      <c r="AQ41" s="49"/>
      <c r="AR41" s="6"/>
      <c r="AS41" s="6"/>
      <c r="AT41" s="6"/>
    </row>
    <row r="42" spans="1:46" s="6" customFormat="1" ht="94.5" x14ac:dyDescent="0.2">
      <c r="A42" s="36" t="s">
        <v>160</v>
      </c>
      <c r="B42" s="36" t="s">
        <v>178</v>
      </c>
      <c r="C42" s="36" t="s">
        <v>283</v>
      </c>
      <c r="D42" s="36" t="s">
        <v>161</v>
      </c>
      <c r="E42" s="36" t="s">
        <v>71</v>
      </c>
      <c r="F42" s="36" t="s">
        <v>281</v>
      </c>
      <c r="G42" s="37" t="s">
        <v>16</v>
      </c>
      <c r="H42" s="38" t="s">
        <v>67</v>
      </c>
      <c r="I42" s="36" t="s">
        <v>193</v>
      </c>
      <c r="J42" s="19" t="s">
        <v>277</v>
      </c>
      <c r="K42" s="19" t="s">
        <v>277</v>
      </c>
      <c r="L42" s="19" t="s">
        <v>277</v>
      </c>
      <c r="M42" s="39">
        <v>2</v>
      </c>
      <c r="N42" s="36">
        <v>4</v>
      </c>
      <c r="O42" s="36">
        <f t="shared" si="7"/>
        <v>8</v>
      </c>
      <c r="P42" s="9" t="str">
        <f t="shared" si="0"/>
        <v>Medio</v>
      </c>
      <c r="Q42" s="36">
        <v>60</v>
      </c>
      <c r="R42" s="36">
        <f t="shared" si="8"/>
        <v>480</v>
      </c>
      <c r="S42" s="9" t="str">
        <f t="shared" si="2"/>
        <v>II</v>
      </c>
      <c r="T42" s="45" t="str">
        <f t="shared" si="9"/>
        <v>Aceptable con Control Especifico</v>
      </c>
      <c r="U42" s="25">
        <v>13</v>
      </c>
      <c r="V42" s="19" t="s">
        <v>408</v>
      </c>
      <c r="W42" s="19"/>
      <c r="X42" s="19"/>
      <c r="Y42" s="19"/>
      <c r="Z42" s="19" t="s">
        <v>320</v>
      </c>
      <c r="AA42" s="19" t="s">
        <v>221</v>
      </c>
      <c r="AB42" s="19" t="s">
        <v>70</v>
      </c>
      <c r="AC42" s="50" t="s">
        <v>76</v>
      </c>
      <c r="AD42" s="78"/>
      <c r="AE42" s="78"/>
      <c r="AF42" s="78"/>
      <c r="AQ42" s="49"/>
    </row>
    <row r="43" spans="1:46" s="6" customFormat="1" ht="94.5" x14ac:dyDescent="0.2">
      <c r="A43" s="36" t="s">
        <v>160</v>
      </c>
      <c r="B43" s="36" t="s">
        <v>178</v>
      </c>
      <c r="C43" s="36" t="s">
        <v>283</v>
      </c>
      <c r="D43" s="36" t="s">
        <v>161</v>
      </c>
      <c r="E43" s="36" t="s">
        <v>71</v>
      </c>
      <c r="F43" s="36" t="s">
        <v>281</v>
      </c>
      <c r="G43" s="37" t="s">
        <v>16</v>
      </c>
      <c r="H43" s="38" t="s">
        <v>68</v>
      </c>
      <c r="I43" s="36" t="s">
        <v>193</v>
      </c>
      <c r="J43" s="19" t="s">
        <v>277</v>
      </c>
      <c r="K43" s="19" t="s">
        <v>277</v>
      </c>
      <c r="L43" s="19" t="s">
        <v>277</v>
      </c>
      <c r="M43" s="39">
        <v>2</v>
      </c>
      <c r="N43" s="36">
        <v>4</v>
      </c>
      <c r="O43" s="36">
        <f t="shared" si="7"/>
        <v>8</v>
      </c>
      <c r="P43" s="9" t="str">
        <f t="shared" si="0"/>
        <v>Medio</v>
      </c>
      <c r="Q43" s="36">
        <v>60</v>
      </c>
      <c r="R43" s="36">
        <f t="shared" si="8"/>
        <v>480</v>
      </c>
      <c r="S43" s="9" t="str">
        <f t="shared" si="2"/>
        <v>II</v>
      </c>
      <c r="T43" s="45" t="str">
        <f t="shared" si="9"/>
        <v>Aceptable con Control Especifico</v>
      </c>
      <c r="U43" s="25">
        <v>13</v>
      </c>
      <c r="V43" s="19"/>
      <c r="W43" s="19"/>
      <c r="X43" s="19"/>
      <c r="Y43" s="19"/>
      <c r="Z43" s="19" t="s">
        <v>333</v>
      </c>
      <c r="AA43" s="19" t="s">
        <v>221</v>
      </c>
      <c r="AB43" s="19" t="s">
        <v>70</v>
      </c>
      <c r="AC43" s="50" t="s">
        <v>76</v>
      </c>
      <c r="AD43" s="78"/>
      <c r="AE43" s="78"/>
      <c r="AF43" s="78"/>
      <c r="AQ43" s="49"/>
    </row>
    <row r="44" spans="1:46" s="6" customFormat="1" ht="94.5" x14ac:dyDescent="0.2">
      <c r="A44" s="36" t="s">
        <v>160</v>
      </c>
      <c r="B44" s="36" t="s">
        <v>178</v>
      </c>
      <c r="C44" s="36" t="s">
        <v>283</v>
      </c>
      <c r="D44" s="36" t="s">
        <v>161</v>
      </c>
      <c r="E44" s="36" t="s">
        <v>71</v>
      </c>
      <c r="F44" s="36" t="s">
        <v>122</v>
      </c>
      <c r="G44" s="37" t="s">
        <v>16</v>
      </c>
      <c r="H44" s="38" t="s">
        <v>51</v>
      </c>
      <c r="I44" s="36" t="s">
        <v>107</v>
      </c>
      <c r="J44" s="19" t="s">
        <v>277</v>
      </c>
      <c r="K44" s="19" t="s">
        <v>277</v>
      </c>
      <c r="L44" s="19" t="s">
        <v>256</v>
      </c>
      <c r="M44" s="39">
        <v>2</v>
      </c>
      <c r="N44" s="40">
        <v>2</v>
      </c>
      <c r="O44" s="36">
        <f t="shared" si="6"/>
        <v>4</v>
      </c>
      <c r="P44" s="9" t="str">
        <f t="shared" si="0"/>
        <v>Bajo</v>
      </c>
      <c r="Q44" s="36">
        <v>100</v>
      </c>
      <c r="R44" s="36">
        <f>+O44*Q44</f>
        <v>400</v>
      </c>
      <c r="S44" s="9" t="str">
        <f t="shared" si="2"/>
        <v>II</v>
      </c>
      <c r="T44" s="41" t="str">
        <f t="shared" si="3"/>
        <v>Aceptable con Control Especifico</v>
      </c>
      <c r="U44" s="25">
        <v>13</v>
      </c>
      <c r="V44" s="19" t="s">
        <v>403</v>
      </c>
      <c r="W44" s="19"/>
      <c r="X44" s="19"/>
      <c r="Y44" s="19"/>
      <c r="Z44" s="19" t="s">
        <v>334</v>
      </c>
      <c r="AA44" s="19" t="s">
        <v>335</v>
      </c>
      <c r="AB44" s="19" t="s">
        <v>70</v>
      </c>
      <c r="AC44" s="19" t="s">
        <v>76</v>
      </c>
      <c r="AD44" s="78"/>
      <c r="AE44" s="78"/>
      <c r="AF44" s="78"/>
      <c r="AQ44" s="49"/>
    </row>
    <row r="45" spans="1:46" ht="236.25" x14ac:dyDescent="0.2">
      <c r="A45" s="36" t="s">
        <v>87</v>
      </c>
      <c r="B45" s="36" t="s">
        <v>275</v>
      </c>
      <c r="C45" s="36" t="s">
        <v>276</v>
      </c>
      <c r="D45" s="36" t="s">
        <v>161</v>
      </c>
      <c r="E45" s="36" t="s">
        <v>71</v>
      </c>
      <c r="F45" s="36" t="s">
        <v>197</v>
      </c>
      <c r="G45" s="37" t="s">
        <v>471</v>
      </c>
      <c r="H45" s="38" t="s">
        <v>21</v>
      </c>
      <c r="I45" s="19" t="s">
        <v>232</v>
      </c>
      <c r="J45" s="19" t="s">
        <v>277</v>
      </c>
      <c r="K45" s="19" t="s">
        <v>277</v>
      </c>
      <c r="L45" s="19" t="s">
        <v>486</v>
      </c>
      <c r="M45" s="39">
        <v>2</v>
      </c>
      <c r="N45" s="40">
        <v>4</v>
      </c>
      <c r="O45" s="36">
        <f>+M45*N45</f>
        <v>8</v>
      </c>
      <c r="P45" s="9" t="str">
        <f t="shared" si="0"/>
        <v>Medio</v>
      </c>
      <c r="Q45" s="36">
        <v>25</v>
      </c>
      <c r="R45" s="36">
        <f t="shared" ref="R45:R77" si="10">+O45*Q45</f>
        <v>200</v>
      </c>
      <c r="S45" s="9" t="str">
        <f t="shared" si="2"/>
        <v>II</v>
      </c>
      <c r="T45" s="45" t="str">
        <f t="shared" si="3"/>
        <v>Aceptable con Control Especifico</v>
      </c>
      <c r="U45" s="25">
        <v>13</v>
      </c>
      <c r="V45" s="19" t="s">
        <v>353</v>
      </c>
      <c r="W45" s="19"/>
      <c r="X45" s="19"/>
      <c r="Y45" s="19"/>
      <c r="Z45" s="24" t="s">
        <v>257</v>
      </c>
      <c r="AA45" s="19" t="s">
        <v>233</v>
      </c>
      <c r="AB45" s="19" t="s">
        <v>70</v>
      </c>
      <c r="AC45" s="77" t="s">
        <v>514</v>
      </c>
      <c r="AD45" s="78"/>
      <c r="AE45" s="78"/>
      <c r="AF45" s="78"/>
    </row>
    <row r="46" spans="1:46" ht="126" x14ac:dyDescent="0.2">
      <c r="A46" s="36" t="s">
        <v>87</v>
      </c>
      <c r="B46" s="36" t="s">
        <v>300</v>
      </c>
      <c r="C46" s="36" t="s">
        <v>299</v>
      </c>
      <c r="D46" s="36" t="s">
        <v>161</v>
      </c>
      <c r="E46" s="36" t="s">
        <v>71</v>
      </c>
      <c r="F46" s="19" t="s">
        <v>298</v>
      </c>
      <c r="G46" s="37" t="s">
        <v>471</v>
      </c>
      <c r="H46" s="38" t="s">
        <v>22</v>
      </c>
      <c r="I46" s="36" t="s">
        <v>198</v>
      </c>
      <c r="J46" s="19" t="s">
        <v>277</v>
      </c>
      <c r="K46" s="19" t="s">
        <v>277</v>
      </c>
      <c r="L46" s="19" t="s">
        <v>99</v>
      </c>
      <c r="M46" s="39">
        <v>2</v>
      </c>
      <c r="N46" s="40">
        <v>4</v>
      </c>
      <c r="O46" s="36">
        <f>+M46*N46</f>
        <v>8</v>
      </c>
      <c r="P46" s="9" t="str">
        <f t="shared" si="0"/>
        <v>Medio</v>
      </c>
      <c r="Q46" s="36">
        <v>25</v>
      </c>
      <c r="R46" s="36">
        <f t="shared" si="10"/>
        <v>200</v>
      </c>
      <c r="S46" s="9" t="str">
        <f t="shared" si="2"/>
        <v>II</v>
      </c>
      <c r="T46" s="45" t="str">
        <f t="shared" si="3"/>
        <v>Aceptable con Control Especifico</v>
      </c>
      <c r="U46" s="25">
        <v>13</v>
      </c>
      <c r="V46" s="19" t="s">
        <v>353</v>
      </c>
      <c r="W46" s="19"/>
      <c r="X46" s="19"/>
      <c r="Y46" s="19"/>
      <c r="Z46" s="24" t="s">
        <v>258</v>
      </c>
      <c r="AA46" s="19" t="s">
        <v>187</v>
      </c>
      <c r="AB46" s="19" t="s">
        <v>70</v>
      </c>
      <c r="AC46" s="77" t="s">
        <v>514</v>
      </c>
      <c r="AD46" s="94" t="s">
        <v>503</v>
      </c>
      <c r="AE46" s="94"/>
      <c r="AF46" s="94"/>
    </row>
    <row r="47" spans="1:46" ht="126" x14ac:dyDescent="0.2">
      <c r="A47" s="36" t="s">
        <v>87</v>
      </c>
      <c r="B47" s="36" t="s">
        <v>275</v>
      </c>
      <c r="C47" s="36" t="s">
        <v>276</v>
      </c>
      <c r="D47" s="36" t="s">
        <v>161</v>
      </c>
      <c r="E47" s="36" t="s">
        <v>71</v>
      </c>
      <c r="F47" s="36" t="s">
        <v>301</v>
      </c>
      <c r="G47" s="37" t="s">
        <v>471</v>
      </c>
      <c r="H47" s="38" t="s">
        <v>20</v>
      </c>
      <c r="I47" s="36" t="s">
        <v>100</v>
      </c>
      <c r="J47" s="19" t="s">
        <v>277</v>
      </c>
      <c r="K47" s="19" t="s">
        <v>277</v>
      </c>
      <c r="L47" s="19" t="s">
        <v>99</v>
      </c>
      <c r="M47" s="39">
        <v>2</v>
      </c>
      <c r="N47" s="40">
        <v>4</v>
      </c>
      <c r="O47" s="36">
        <f>+M47*N47</f>
        <v>8</v>
      </c>
      <c r="P47" s="9" t="str">
        <f t="shared" si="0"/>
        <v>Medio</v>
      </c>
      <c r="Q47" s="36">
        <v>25</v>
      </c>
      <c r="R47" s="36">
        <f t="shared" si="10"/>
        <v>200</v>
      </c>
      <c r="S47" s="9" t="str">
        <f t="shared" si="2"/>
        <v>II</v>
      </c>
      <c r="T47" s="45" t="str">
        <f t="shared" si="3"/>
        <v>Aceptable con Control Especifico</v>
      </c>
      <c r="U47" s="25">
        <v>13</v>
      </c>
      <c r="V47" s="19" t="s">
        <v>353</v>
      </c>
      <c r="W47" s="19"/>
      <c r="X47" s="19"/>
      <c r="Y47" s="19"/>
      <c r="Z47" s="19" t="s">
        <v>259</v>
      </c>
      <c r="AA47" s="19" t="s">
        <v>187</v>
      </c>
      <c r="AB47" s="19" t="s">
        <v>70</v>
      </c>
      <c r="AC47" s="77" t="s">
        <v>514</v>
      </c>
      <c r="AD47" s="78"/>
      <c r="AE47" s="78"/>
      <c r="AF47" s="78"/>
    </row>
    <row r="48" spans="1:46" ht="110.25" x14ac:dyDescent="0.2">
      <c r="A48" s="36" t="s">
        <v>87</v>
      </c>
      <c r="B48" s="36" t="s">
        <v>275</v>
      </c>
      <c r="C48" s="36" t="s">
        <v>276</v>
      </c>
      <c r="D48" s="36" t="s">
        <v>161</v>
      </c>
      <c r="E48" s="36" t="s">
        <v>71</v>
      </c>
      <c r="F48" s="36" t="s">
        <v>202</v>
      </c>
      <c r="G48" s="37" t="s">
        <v>471</v>
      </c>
      <c r="H48" s="38" t="s">
        <v>136</v>
      </c>
      <c r="I48" s="36" t="s">
        <v>230</v>
      </c>
      <c r="J48" s="43" t="s">
        <v>277</v>
      </c>
      <c r="K48" s="19" t="s">
        <v>277</v>
      </c>
      <c r="L48" s="19" t="s">
        <v>101</v>
      </c>
      <c r="M48" s="39">
        <v>2</v>
      </c>
      <c r="N48" s="40">
        <v>4</v>
      </c>
      <c r="O48" s="36">
        <f>+M48*N48</f>
        <v>8</v>
      </c>
      <c r="P48" s="9" t="str">
        <f t="shared" si="0"/>
        <v>Medio</v>
      </c>
      <c r="Q48" s="36">
        <v>25</v>
      </c>
      <c r="R48" s="36">
        <f t="shared" si="10"/>
        <v>200</v>
      </c>
      <c r="S48" s="9" t="str">
        <f t="shared" si="2"/>
        <v>II</v>
      </c>
      <c r="T48" s="45" t="str">
        <f t="shared" si="3"/>
        <v>Aceptable con Control Especifico</v>
      </c>
      <c r="U48" s="25">
        <v>13</v>
      </c>
      <c r="V48" s="19" t="s">
        <v>353</v>
      </c>
      <c r="W48" s="19"/>
      <c r="X48" s="19"/>
      <c r="Y48" s="19"/>
      <c r="Z48" s="24" t="s">
        <v>260</v>
      </c>
      <c r="AA48" s="19" t="s">
        <v>186</v>
      </c>
      <c r="AB48" s="19" t="s">
        <v>70</v>
      </c>
      <c r="AC48" s="77" t="s">
        <v>514</v>
      </c>
      <c r="AD48" s="78"/>
      <c r="AE48" s="78"/>
      <c r="AF48" s="78"/>
    </row>
    <row r="49" spans="1:32" ht="110.25" x14ac:dyDescent="0.2">
      <c r="A49" s="36" t="s">
        <v>87</v>
      </c>
      <c r="B49" s="36" t="s">
        <v>275</v>
      </c>
      <c r="C49" s="36" t="s">
        <v>276</v>
      </c>
      <c r="D49" s="36" t="s">
        <v>161</v>
      </c>
      <c r="E49" s="36" t="s">
        <v>71</v>
      </c>
      <c r="F49" s="36" t="s">
        <v>302</v>
      </c>
      <c r="G49" s="37" t="s">
        <v>471</v>
      </c>
      <c r="H49" s="38" t="s">
        <v>42</v>
      </c>
      <c r="I49" s="36" t="s">
        <v>198</v>
      </c>
      <c r="J49" s="43" t="s">
        <v>277</v>
      </c>
      <c r="K49" s="19" t="s">
        <v>277</v>
      </c>
      <c r="L49" s="19" t="s">
        <v>174</v>
      </c>
      <c r="M49" s="39">
        <v>2</v>
      </c>
      <c r="N49" s="40">
        <v>4</v>
      </c>
      <c r="O49" s="36">
        <f t="shared" ref="O49:O77" si="11">+M49*N49</f>
        <v>8</v>
      </c>
      <c r="P49" s="9" t="str">
        <f t="shared" si="0"/>
        <v>Medio</v>
      </c>
      <c r="Q49" s="36">
        <v>25</v>
      </c>
      <c r="R49" s="36">
        <f t="shared" si="10"/>
        <v>200</v>
      </c>
      <c r="S49" s="9" t="str">
        <f t="shared" si="2"/>
        <v>II</v>
      </c>
      <c r="T49" s="45" t="str">
        <f t="shared" si="3"/>
        <v>Aceptable con Control Especifico</v>
      </c>
      <c r="U49" s="25">
        <v>13</v>
      </c>
      <c r="V49" s="19" t="s">
        <v>353</v>
      </c>
      <c r="W49" s="19"/>
      <c r="X49" s="19"/>
      <c r="Y49" s="19"/>
      <c r="Z49" s="24" t="s">
        <v>260</v>
      </c>
      <c r="AA49" s="19" t="s">
        <v>186</v>
      </c>
      <c r="AB49" s="19" t="s">
        <v>70</v>
      </c>
      <c r="AC49" s="77" t="s">
        <v>514</v>
      </c>
      <c r="AD49" s="78"/>
      <c r="AE49" s="78"/>
      <c r="AF49" s="78"/>
    </row>
    <row r="50" spans="1:32" ht="110.25" x14ac:dyDescent="0.2">
      <c r="A50" s="36" t="s">
        <v>87</v>
      </c>
      <c r="B50" s="36" t="s">
        <v>275</v>
      </c>
      <c r="C50" s="36" t="s">
        <v>276</v>
      </c>
      <c r="D50" s="36" t="s">
        <v>161</v>
      </c>
      <c r="E50" s="36" t="s">
        <v>71</v>
      </c>
      <c r="F50" s="36" t="s">
        <v>201</v>
      </c>
      <c r="G50" s="37" t="s">
        <v>471</v>
      </c>
      <c r="H50" s="38" t="s">
        <v>43</v>
      </c>
      <c r="I50" s="36" t="s">
        <v>261</v>
      </c>
      <c r="J50" s="43" t="s">
        <v>277</v>
      </c>
      <c r="K50" s="19" t="s">
        <v>277</v>
      </c>
      <c r="L50" s="19" t="s">
        <v>101</v>
      </c>
      <c r="M50" s="39">
        <v>2</v>
      </c>
      <c r="N50" s="40">
        <v>4</v>
      </c>
      <c r="O50" s="36">
        <f>+M50*N50</f>
        <v>8</v>
      </c>
      <c r="P50" s="9" t="str">
        <f t="shared" si="0"/>
        <v>Medio</v>
      </c>
      <c r="Q50" s="36">
        <v>25</v>
      </c>
      <c r="R50" s="36">
        <f>+O50*Q50</f>
        <v>200</v>
      </c>
      <c r="S50" s="9" t="str">
        <f t="shared" si="2"/>
        <v>II</v>
      </c>
      <c r="T50" s="45" t="str">
        <f t="shared" si="3"/>
        <v>Aceptable con Control Especifico</v>
      </c>
      <c r="U50" s="25">
        <v>13</v>
      </c>
      <c r="V50" s="19" t="s">
        <v>353</v>
      </c>
      <c r="W50" s="19"/>
      <c r="X50" s="19"/>
      <c r="Y50" s="19"/>
      <c r="Z50" s="24" t="s">
        <v>260</v>
      </c>
      <c r="AA50" s="19" t="s">
        <v>262</v>
      </c>
      <c r="AB50" s="19" t="s">
        <v>70</v>
      </c>
      <c r="AC50" s="77" t="s">
        <v>514</v>
      </c>
      <c r="AD50" s="78"/>
      <c r="AE50" s="78"/>
      <c r="AF50" s="78"/>
    </row>
    <row r="51" spans="1:32" ht="94.5" x14ac:dyDescent="0.2">
      <c r="A51" s="36" t="s">
        <v>87</v>
      </c>
      <c r="B51" s="36" t="s">
        <v>275</v>
      </c>
      <c r="C51" s="36" t="s">
        <v>276</v>
      </c>
      <c r="D51" s="36" t="s">
        <v>161</v>
      </c>
      <c r="E51" s="36" t="s">
        <v>71</v>
      </c>
      <c r="F51" s="36" t="s">
        <v>292</v>
      </c>
      <c r="G51" s="37" t="s">
        <v>485</v>
      </c>
      <c r="H51" s="38" t="s">
        <v>23</v>
      </c>
      <c r="I51" s="36" t="s">
        <v>79</v>
      </c>
      <c r="J51" s="43" t="s">
        <v>277</v>
      </c>
      <c r="K51" s="19" t="s">
        <v>277</v>
      </c>
      <c r="L51" s="19" t="s">
        <v>277</v>
      </c>
      <c r="M51" s="39">
        <v>6</v>
      </c>
      <c r="N51" s="40">
        <v>2</v>
      </c>
      <c r="O51" s="36">
        <f t="shared" si="11"/>
        <v>12</v>
      </c>
      <c r="P51" s="9" t="str">
        <f t="shared" si="0"/>
        <v>Alto</v>
      </c>
      <c r="Q51" s="36">
        <v>25</v>
      </c>
      <c r="R51" s="36">
        <f t="shared" si="10"/>
        <v>300</v>
      </c>
      <c r="S51" s="9" t="str">
        <f t="shared" si="2"/>
        <v>II</v>
      </c>
      <c r="T51" s="45" t="str">
        <f t="shared" si="3"/>
        <v>Aceptable con Control Especifico</v>
      </c>
      <c r="U51" s="25">
        <v>13</v>
      </c>
      <c r="V51" s="19" t="s">
        <v>430</v>
      </c>
      <c r="W51" s="19"/>
      <c r="X51" s="19"/>
      <c r="Y51" s="19"/>
      <c r="Z51" s="19" t="s">
        <v>324</v>
      </c>
      <c r="AA51" s="19" t="s">
        <v>225</v>
      </c>
      <c r="AB51" s="19" t="s">
        <v>70</v>
      </c>
      <c r="AC51" s="19" t="s">
        <v>237</v>
      </c>
      <c r="AD51" s="78"/>
      <c r="AE51" s="78"/>
      <c r="AF51" s="78"/>
    </row>
    <row r="52" spans="1:32" ht="126" x14ac:dyDescent="0.2">
      <c r="A52" s="36" t="s">
        <v>87</v>
      </c>
      <c r="B52" s="36" t="s">
        <v>275</v>
      </c>
      <c r="C52" s="36" t="s">
        <v>276</v>
      </c>
      <c r="D52" s="36" t="s">
        <v>161</v>
      </c>
      <c r="E52" s="36" t="s">
        <v>71</v>
      </c>
      <c r="F52" s="36" t="s">
        <v>222</v>
      </c>
      <c r="G52" s="37" t="s">
        <v>485</v>
      </c>
      <c r="H52" s="38" t="s">
        <v>27</v>
      </c>
      <c r="I52" s="19" t="s">
        <v>323</v>
      </c>
      <c r="J52" s="19" t="s">
        <v>277</v>
      </c>
      <c r="K52" s="19" t="s">
        <v>277</v>
      </c>
      <c r="L52" s="19" t="s">
        <v>114</v>
      </c>
      <c r="M52" s="39">
        <v>6</v>
      </c>
      <c r="N52" s="40">
        <v>3</v>
      </c>
      <c r="O52" s="36">
        <f t="shared" si="11"/>
        <v>18</v>
      </c>
      <c r="P52" s="9" t="str">
        <f t="shared" si="0"/>
        <v>Alto</v>
      </c>
      <c r="Q52" s="36">
        <v>25</v>
      </c>
      <c r="R52" s="36">
        <f t="shared" si="10"/>
        <v>450</v>
      </c>
      <c r="S52" s="9" t="str">
        <f t="shared" si="2"/>
        <v>II</v>
      </c>
      <c r="T52" s="45" t="str">
        <f t="shared" si="3"/>
        <v>Aceptable con Control Especifico</v>
      </c>
      <c r="U52" s="25">
        <v>13</v>
      </c>
      <c r="V52" s="19" t="s">
        <v>446</v>
      </c>
      <c r="W52" s="19"/>
      <c r="X52" s="19"/>
      <c r="Y52" s="19"/>
      <c r="Z52" s="19" t="s">
        <v>117</v>
      </c>
      <c r="AA52" s="19" t="s">
        <v>223</v>
      </c>
      <c r="AB52" s="19" t="s">
        <v>70</v>
      </c>
      <c r="AC52" s="19" t="s">
        <v>237</v>
      </c>
      <c r="AD52" s="78"/>
      <c r="AE52" s="78"/>
      <c r="AF52" s="78"/>
    </row>
    <row r="53" spans="1:32" ht="157.5" x14ac:dyDescent="0.2">
      <c r="A53" s="36" t="s">
        <v>87</v>
      </c>
      <c r="B53" s="36" t="s">
        <v>275</v>
      </c>
      <c r="C53" s="36" t="s">
        <v>276</v>
      </c>
      <c r="D53" s="36" t="s">
        <v>161</v>
      </c>
      <c r="E53" s="36" t="s">
        <v>71</v>
      </c>
      <c r="F53" s="36" t="s">
        <v>228</v>
      </c>
      <c r="G53" s="37" t="s">
        <v>485</v>
      </c>
      <c r="H53" s="13" t="s">
        <v>24</v>
      </c>
      <c r="I53" s="19" t="s">
        <v>325</v>
      </c>
      <c r="J53" s="19" t="s">
        <v>277</v>
      </c>
      <c r="K53" s="19" t="s">
        <v>277</v>
      </c>
      <c r="L53" s="19" t="s">
        <v>114</v>
      </c>
      <c r="M53" s="39">
        <v>6</v>
      </c>
      <c r="N53" s="40">
        <v>3</v>
      </c>
      <c r="O53" s="19">
        <f t="shared" si="11"/>
        <v>18</v>
      </c>
      <c r="P53" s="9" t="str">
        <f t="shared" si="0"/>
        <v>Alto</v>
      </c>
      <c r="Q53" s="19">
        <v>25</v>
      </c>
      <c r="R53" s="19">
        <f t="shared" si="10"/>
        <v>450</v>
      </c>
      <c r="S53" s="9" t="str">
        <f t="shared" si="2"/>
        <v>II</v>
      </c>
      <c r="T53" s="45" t="str">
        <f t="shared" si="3"/>
        <v>Aceptable con Control Especifico</v>
      </c>
      <c r="U53" s="25">
        <v>13</v>
      </c>
      <c r="V53" s="19" t="s">
        <v>446</v>
      </c>
      <c r="W53" s="19"/>
      <c r="X53" s="19"/>
      <c r="Y53" s="19"/>
      <c r="Z53" s="19" t="s">
        <v>229</v>
      </c>
      <c r="AA53" s="19" t="s">
        <v>108</v>
      </c>
      <c r="AB53" s="19" t="s">
        <v>70</v>
      </c>
      <c r="AC53" s="19" t="s">
        <v>86</v>
      </c>
      <c r="AD53" s="78"/>
      <c r="AE53" s="78"/>
      <c r="AF53" s="78"/>
    </row>
    <row r="54" spans="1:32" ht="157.5" x14ac:dyDescent="0.2">
      <c r="A54" s="36" t="s">
        <v>87</v>
      </c>
      <c r="B54" s="36" t="s">
        <v>275</v>
      </c>
      <c r="C54" s="36" t="s">
        <v>276</v>
      </c>
      <c r="D54" s="36" t="s">
        <v>161</v>
      </c>
      <c r="E54" s="36" t="s">
        <v>71</v>
      </c>
      <c r="F54" s="36" t="s">
        <v>293</v>
      </c>
      <c r="G54" s="37" t="s">
        <v>485</v>
      </c>
      <c r="H54" s="13" t="s">
        <v>25</v>
      </c>
      <c r="I54" s="19" t="s">
        <v>325</v>
      </c>
      <c r="J54" s="43" t="s">
        <v>277</v>
      </c>
      <c r="K54" s="19" t="s">
        <v>277</v>
      </c>
      <c r="L54" s="19" t="s">
        <v>277</v>
      </c>
      <c r="M54" s="39">
        <v>6</v>
      </c>
      <c r="N54" s="40">
        <v>3</v>
      </c>
      <c r="O54" s="19">
        <f t="shared" si="11"/>
        <v>18</v>
      </c>
      <c r="P54" s="9" t="str">
        <f t="shared" si="0"/>
        <v>Alto</v>
      </c>
      <c r="Q54" s="19">
        <v>25</v>
      </c>
      <c r="R54" s="19">
        <f t="shared" si="10"/>
        <v>450</v>
      </c>
      <c r="S54" s="9" t="str">
        <f t="shared" si="2"/>
        <v>II</v>
      </c>
      <c r="T54" s="45" t="str">
        <f t="shared" si="3"/>
        <v>Aceptable con Control Especifico</v>
      </c>
      <c r="U54" s="25">
        <v>13</v>
      </c>
      <c r="V54" s="19" t="s">
        <v>449</v>
      </c>
      <c r="W54" s="19"/>
      <c r="X54" s="19"/>
      <c r="Y54" s="19"/>
      <c r="Z54" s="19" t="s">
        <v>235</v>
      </c>
      <c r="AA54" s="19" t="s">
        <v>109</v>
      </c>
      <c r="AB54" s="19" t="s">
        <v>70</v>
      </c>
      <c r="AC54" s="19" t="s">
        <v>86</v>
      </c>
      <c r="AD54" s="78"/>
      <c r="AE54" s="78"/>
      <c r="AF54" s="78"/>
    </row>
    <row r="55" spans="1:32" ht="110.25" x14ac:dyDescent="0.2">
      <c r="A55" s="36" t="s">
        <v>87</v>
      </c>
      <c r="B55" s="36" t="s">
        <v>275</v>
      </c>
      <c r="C55" s="36" t="s">
        <v>276</v>
      </c>
      <c r="D55" s="36" t="s">
        <v>161</v>
      </c>
      <c r="E55" s="36" t="s">
        <v>71</v>
      </c>
      <c r="F55" s="19" t="s">
        <v>172</v>
      </c>
      <c r="G55" s="37" t="s">
        <v>470</v>
      </c>
      <c r="H55" s="24" t="s">
        <v>236</v>
      </c>
      <c r="I55" s="19" t="s">
        <v>88</v>
      </c>
      <c r="J55" s="19" t="s">
        <v>277</v>
      </c>
      <c r="K55" s="19" t="s">
        <v>277</v>
      </c>
      <c r="L55" s="19" t="s">
        <v>89</v>
      </c>
      <c r="M55" s="39">
        <v>2</v>
      </c>
      <c r="N55" s="40">
        <v>3</v>
      </c>
      <c r="O55" s="36">
        <f>+M55*N55</f>
        <v>6</v>
      </c>
      <c r="P55" s="9" t="str">
        <f t="shared" si="0"/>
        <v>Medio</v>
      </c>
      <c r="Q55" s="36">
        <v>25</v>
      </c>
      <c r="R55" s="36">
        <f>+O55*Q55</f>
        <v>150</v>
      </c>
      <c r="S55" s="9" t="str">
        <f t="shared" si="2"/>
        <v>II</v>
      </c>
      <c r="T55" s="45" t="str">
        <f t="shared" si="3"/>
        <v>Aceptable con Control Especifico</v>
      </c>
      <c r="U55" s="25">
        <v>13</v>
      </c>
      <c r="V55" s="19" t="s">
        <v>457</v>
      </c>
      <c r="W55" s="19"/>
      <c r="X55" s="19"/>
      <c r="Y55" s="19"/>
      <c r="Z55" s="19" t="s">
        <v>326</v>
      </c>
      <c r="AA55" s="19" t="s">
        <v>103</v>
      </c>
      <c r="AB55" s="19" t="s">
        <v>70</v>
      </c>
      <c r="AC55" s="77" t="s">
        <v>513</v>
      </c>
      <c r="AD55" s="78"/>
      <c r="AE55" s="78"/>
      <c r="AF55" s="78"/>
    </row>
    <row r="56" spans="1:32" ht="110.25" x14ac:dyDescent="0.2">
      <c r="A56" s="36" t="s">
        <v>87</v>
      </c>
      <c r="B56" s="36" t="s">
        <v>275</v>
      </c>
      <c r="C56" s="36" t="s">
        <v>276</v>
      </c>
      <c r="D56" s="36" t="s">
        <v>161</v>
      </c>
      <c r="E56" s="36" t="s">
        <v>71</v>
      </c>
      <c r="F56" s="36" t="s">
        <v>173</v>
      </c>
      <c r="G56" s="37" t="s">
        <v>470</v>
      </c>
      <c r="H56" s="38" t="s">
        <v>60</v>
      </c>
      <c r="I56" s="19" t="s">
        <v>456</v>
      </c>
      <c r="J56" s="19" t="s">
        <v>277</v>
      </c>
      <c r="K56" s="19" t="s">
        <v>277</v>
      </c>
      <c r="L56" s="19" t="s">
        <v>89</v>
      </c>
      <c r="M56" s="39">
        <v>2</v>
      </c>
      <c r="N56" s="40">
        <v>4</v>
      </c>
      <c r="O56" s="36">
        <f t="shared" ref="O56" si="12">+M56*N56</f>
        <v>8</v>
      </c>
      <c r="P56" s="9" t="str">
        <f t="shared" si="0"/>
        <v>Medio</v>
      </c>
      <c r="Q56" s="36">
        <v>25</v>
      </c>
      <c r="R56" s="36">
        <f t="shared" ref="R56" si="13">+O56*Q56</f>
        <v>200</v>
      </c>
      <c r="S56" s="9" t="str">
        <f t="shared" si="2"/>
        <v>II</v>
      </c>
      <c r="T56" s="45" t="str">
        <f t="shared" ref="T56" si="14">IF(S56="I","No aceptable",IF(S56="II","Aceptable con Control Especifico",IF(S56=0,"","Aceptable")))</f>
        <v>Aceptable con Control Especifico</v>
      </c>
      <c r="U56" s="25">
        <v>13</v>
      </c>
      <c r="V56" s="19" t="s">
        <v>457</v>
      </c>
      <c r="W56" s="19"/>
      <c r="X56" s="19"/>
      <c r="Y56" s="19"/>
      <c r="Z56" s="19" t="s">
        <v>326</v>
      </c>
      <c r="AA56" s="19" t="s">
        <v>103</v>
      </c>
      <c r="AB56" s="19" t="s">
        <v>70</v>
      </c>
      <c r="AC56" s="77" t="s">
        <v>513</v>
      </c>
      <c r="AD56" s="78"/>
      <c r="AE56" s="78"/>
      <c r="AF56" s="78"/>
    </row>
    <row r="57" spans="1:32" ht="110.25" x14ac:dyDescent="0.2">
      <c r="A57" s="36" t="s">
        <v>87</v>
      </c>
      <c r="B57" s="36" t="s">
        <v>275</v>
      </c>
      <c r="C57" s="36" t="s">
        <v>276</v>
      </c>
      <c r="D57" s="36" t="s">
        <v>161</v>
      </c>
      <c r="E57" s="36" t="s">
        <v>71</v>
      </c>
      <c r="F57" s="19" t="s">
        <v>311</v>
      </c>
      <c r="G57" s="37" t="s">
        <v>470</v>
      </c>
      <c r="H57" s="38" t="s">
        <v>45</v>
      </c>
      <c r="I57" s="19" t="s">
        <v>455</v>
      </c>
      <c r="J57" s="19" t="s">
        <v>277</v>
      </c>
      <c r="K57" s="19" t="s">
        <v>277</v>
      </c>
      <c r="L57" s="19" t="s">
        <v>89</v>
      </c>
      <c r="M57" s="39">
        <v>2</v>
      </c>
      <c r="N57" s="40">
        <v>4</v>
      </c>
      <c r="O57" s="36">
        <f t="shared" si="11"/>
        <v>8</v>
      </c>
      <c r="P57" s="9" t="str">
        <f t="shared" si="0"/>
        <v>Medio</v>
      </c>
      <c r="Q57" s="36">
        <v>25</v>
      </c>
      <c r="R57" s="36">
        <f t="shared" si="10"/>
        <v>200</v>
      </c>
      <c r="S57" s="9" t="str">
        <f t="shared" si="2"/>
        <v>II</v>
      </c>
      <c r="T57" s="45" t="str">
        <f t="shared" si="3"/>
        <v>Aceptable con Control Especifico</v>
      </c>
      <c r="U57" s="25">
        <v>13</v>
      </c>
      <c r="V57" s="19" t="s">
        <v>431</v>
      </c>
      <c r="W57" s="19"/>
      <c r="X57" s="19"/>
      <c r="Y57" s="19"/>
      <c r="Z57" s="19" t="s">
        <v>326</v>
      </c>
      <c r="AA57" s="19" t="s">
        <v>247</v>
      </c>
      <c r="AB57" s="19" t="s">
        <v>70</v>
      </c>
      <c r="AC57" s="77" t="s">
        <v>513</v>
      </c>
      <c r="AD57" s="78"/>
      <c r="AE57" s="78"/>
      <c r="AF57" s="78"/>
    </row>
    <row r="58" spans="1:32" ht="110.25" x14ac:dyDescent="0.2">
      <c r="A58" s="36" t="s">
        <v>87</v>
      </c>
      <c r="B58" s="36" t="s">
        <v>275</v>
      </c>
      <c r="C58" s="36" t="s">
        <v>276</v>
      </c>
      <c r="D58" s="36" t="s">
        <v>161</v>
      </c>
      <c r="E58" s="36" t="s">
        <v>71</v>
      </c>
      <c r="F58" s="36" t="s">
        <v>282</v>
      </c>
      <c r="G58" s="37" t="s">
        <v>40</v>
      </c>
      <c r="H58" s="24" t="s">
        <v>194</v>
      </c>
      <c r="I58" s="36" t="s">
        <v>81</v>
      </c>
      <c r="J58" s="43" t="s">
        <v>277</v>
      </c>
      <c r="K58" s="19" t="s">
        <v>167</v>
      </c>
      <c r="L58" s="19" t="s">
        <v>373</v>
      </c>
      <c r="M58" s="39">
        <v>6</v>
      </c>
      <c r="N58" s="40">
        <v>3</v>
      </c>
      <c r="O58" s="36">
        <f t="shared" si="11"/>
        <v>18</v>
      </c>
      <c r="P58" s="9" t="str">
        <f t="shared" si="0"/>
        <v>Alto</v>
      </c>
      <c r="Q58" s="36">
        <v>25</v>
      </c>
      <c r="R58" s="36">
        <f t="shared" si="10"/>
        <v>450</v>
      </c>
      <c r="S58" s="9" t="str">
        <f t="shared" si="2"/>
        <v>II</v>
      </c>
      <c r="T58" s="45" t="str">
        <f t="shared" si="3"/>
        <v>Aceptable con Control Especifico</v>
      </c>
      <c r="U58" s="25">
        <v>13</v>
      </c>
      <c r="V58" s="19" t="s">
        <v>374</v>
      </c>
      <c r="W58" s="19"/>
      <c r="X58" s="19"/>
      <c r="Y58" s="19"/>
      <c r="Z58" s="19" t="s">
        <v>327</v>
      </c>
      <c r="AA58" s="19" t="s">
        <v>196</v>
      </c>
      <c r="AB58" s="19" t="s">
        <v>70</v>
      </c>
      <c r="AC58" s="19"/>
      <c r="AD58" s="78"/>
      <c r="AE58" s="78"/>
      <c r="AF58" s="78"/>
    </row>
    <row r="59" spans="1:32" ht="110.25" x14ac:dyDescent="0.2">
      <c r="A59" s="36" t="s">
        <v>87</v>
      </c>
      <c r="B59" s="36" t="s">
        <v>275</v>
      </c>
      <c r="C59" s="36" t="s">
        <v>276</v>
      </c>
      <c r="D59" s="36" t="s">
        <v>161</v>
      </c>
      <c r="E59" s="36" t="s">
        <v>71</v>
      </c>
      <c r="F59" s="36" t="s">
        <v>310</v>
      </c>
      <c r="G59" s="37" t="s">
        <v>40</v>
      </c>
      <c r="H59" s="24" t="s">
        <v>249</v>
      </c>
      <c r="I59" s="36" t="s">
        <v>80</v>
      </c>
      <c r="J59" s="19" t="s">
        <v>277</v>
      </c>
      <c r="K59" s="19" t="s">
        <v>167</v>
      </c>
      <c r="L59" s="19" t="s">
        <v>373</v>
      </c>
      <c r="M59" s="39">
        <v>6</v>
      </c>
      <c r="N59" s="40">
        <v>3</v>
      </c>
      <c r="O59" s="36">
        <f t="shared" si="11"/>
        <v>18</v>
      </c>
      <c r="P59" s="9" t="str">
        <f t="shared" si="0"/>
        <v>Alto</v>
      </c>
      <c r="Q59" s="36">
        <v>25</v>
      </c>
      <c r="R59" s="36">
        <f t="shared" si="10"/>
        <v>450</v>
      </c>
      <c r="S59" s="9" t="str">
        <f t="shared" si="2"/>
        <v>II</v>
      </c>
      <c r="T59" s="45" t="str">
        <f t="shared" si="3"/>
        <v>Aceptable con Control Especifico</v>
      </c>
      <c r="U59" s="25">
        <v>13</v>
      </c>
      <c r="V59" s="19" t="s">
        <v>374</v>
      </c>
      <c r="W59" s="19"/>
      <c r="X59" s="19"/>
      <c r="Y59" s="19"/>
      <c r="Z59" s="19" t="s">
        <v>327</v>
      </c>
      <c r="AA59" s="19" t="s">
        <v>196</v>
      </c>
      <c r="AB59" s="19" t="s">
        <v>70</v>
      </c>
      <c r="AC59" s="19"/>
      <c r="AD59" s="78"/>
      <c r="AE59" s="78"/>
      <c r="AF59" s="78"/>
    </row>
    <row r="60" spans="1:32" ht="110.25" x14ac:dyDescent="0.2">
      <c r="A60" s="36" t="s">
        <v>87</v>
      </c>
      <c r="B60" s="36" t="s">
        <v>275</v>
      </c>
      <c r="C60" s="36" t="s">
        <v>276</v>
      </c>
      <c r="D60" s="36" t="s">
        <v>161</v>
      </c>
      <c r="E60" s="36" t="s">
        <v>71</v>
      </c>
      <c r="F60" s="36" t="s">
        <v>282</v>
      </c>
      <c r="G60" s="37" t="s">
        <v>40</v>
      </c>
      <c r="H60" s="24" t="s">
        <v>194</v>
      </c>
      <c r="I60" s="36" t="s">
        <v>81</v>
      </c>
      <c r="J60" s="43" t="s">
        <v>277</v>
      </c>
      <c r="K60" s="19" t="s">
        <v>167</v>
      </c>
      <c r="L60" s="19" t="s">
        <v>373</v>
      </c>
      <c r="M60" s="39">
        <v>6</v>
      </c>
      <c r="N60" s="40">
        <v>3</v>
      </c>
      <c r="O60" s="36">
        <f t="shared" si="11"/>
        <v>18</v>
      </c>
      <c r="P60" s="9" t="str">
        <f t="shared" si="0"/>
        <v>Alto</v>
      </c>
      <c r="Q60" s="36">
        <v>25</v>
      </c>
      <c r="R60" s="36">
        <f t="shared" si="10"/>
        <v>450</v>
      </c>
      <c r="S60" s="9" t="str">
        <f t="shared" si="2"/>
        <v>II</v>
      </c>
      <c r="T60" s="45" t="str">
        <f t="shared" si="3"/>
        <v>Aceptable con Control Especifico</v>
      </c>
      <c r="U60" s="25">
        <v>13</v>
      </c>
      <c r="V60" s="19" t="s">
        <v>374</v>
      </c>
      <c r="W60" s="19"/>
      <c r="X60" s="19"/>
      <c r="Y60" s="19"/>
      <c r="Z60" s="19" t="s">
        <v>327</v>
      </c>
      <c r="AA60" s="19" t="s">
        <v>196</v>
      </c>
      <c r="AB60" s="19" t="s">
        <v>70</v>
      </c>
      <c r="AC60" s="19"/>
      <c r="AD60" s="78"/>
      <c r="AE60" s="78"/>
      <c r="AF60" s="78"/>
    </row>
    <row r="61" spans="1:32" ht="110.25" x14ac:dyDescent="0.2">
      <c r="A61" s="36" t="s">
        <v>87</v>
      </c>
      <c r="B61" s="36" t="s">
        <v>275</v>
      </c>
      <c r="C61" s="36" t="s">
        <v>276</v>
      </c>
      <c r="D61" s="36" t="s">
        <v>161</v>
      </c>
      <c r="E61" s="36" t="s">
        <v>71</v>
      </c>
      <c r="F61" s="36" t="s">
        <v>310</v>
      </c>
      <c r="G61" s="37" t="s">
        <v>40</v>
      </c>
      <c r="H61" s="24" t="s">
        <v>249</v>
      </c>
      <c r="I61" s="36" t="s">
        <v>82</v>
      </c>
      <c r="J61" s="43" t="s">
        <v>277</v>
      </c>
      <c r="K61" s="19" t="s">
        <v>167</v>
      </c>
      <c r="L61" s="19" t="s">
        <v>373</v>
      </c>
      <c r="M61" s="39">
        <v>6</v>
      </c>
      <c r="N61" s="40">
        <v>3</v>
      </c>
      <c r="O61" s="36">
        <f t="shared" si="11"/>
        <v>18</v>
      </c>
      <c r="P61" s="9" t="str">
        <f t="shared" si="0"/>
        <v>Alto</v>
      </c>
      <c r="Q61" s="36">
        <v>25</v>
      </c>
      <c r="R61" s="36">
        <f t="shared" si="10"/>
        <v>450</v>
      </c>
      <c r="S61" s="9" t="str">
        <f t="shared" si="2"/>
        <v>II</v>
      </c>
      <c r="T61" s="45" t="str">
        <f t="shared" si="3"/>
        <v>Aceptable con Control Especifico</v>
      </c>
      <c r="U61" s="25">
        <v>13</v>
      </c>
      <c r="V61" s="19" t="s">
        <v>374</v>
      </c>
      <c r="W61" s="19"/>
      <c r="X61" s="19"/>
      <c r="Y61" s="19"/>
      <c r="Z61" s="19" t="s">
        <v>327</v>
      </c>
      <c r="AA61" s="19" t="s">
        <v>196</v>
      </c>
      <c r="AB61" s="19" t="s">
        <v>70</v>
      </c>
      <c r="AC61" s="19"/>
      <c r="AD61" s="78"/>
      <c r="AE61" s="78"/>
      <c r="AF61" s="78"/>
    </row>
    <row r="62" spans="1:32" ht="94.5" x14ac:dyDescent="0.2">
      <c r="A62" s="36" t="s">
        <v>87</v>
      </c>
      <c r="B62" s="36" t="s">
        <v>275</v>
      </c>
      <c r="C62" s="36" t="s">
        <v>276</v>
      </c>
      <c r="D62" s="36" t="s">
        <v>161</v>
      </c>
      <c r="E62" s="36" t="s">
        <v>71</v>
      </c>
      <c r="F62" s="36" t="s">
        <v>305</v>
      </c>
      <c r="G62" s="37" t="s">
        <v>472</v>
      </c>
      <c r="H62" s="24" t="s">
        <v>190</v>
      </c>
      <c r="I62" s="19" t="s">
        <v>72</v>
      </c>
      <c r="J62" s="43" t="s">
        <v>277</v>
      </c>
      <c r="K62" s="19" t="s">
        <v>167</v>
      </c>
      <c r="L62" s="19" t="s">
        <v>149</v>
      </c>
      <c r="M62" s="39">
        <v>2</v>
      </c>
      <c r="N62" s="40">
        <v>3</v>
      </c>
      <c r="O62" s="36">
        <f t="shared" si="11"/>
        <v>6</v>
      </c>
      <c r="P62" s="9" t="str">
        <f t="shared" si="0"/>
        <v>Medio</v>
      </c>
      <c r="Q62" s="36">
        <v>25</v>
      </c>
      <c r="R62" s="36">
        <f t="shared" si="10"/>
        <v>150</v>
      </c>
      <c r="S62" s="9" t="str">
        <f t="shared" si="2"/>
        <v>II</v>
      </c>
      <c r="T62" s="45" t="str">
        <f t="shared" si="3"/>
        <v>Aceptable con Control Especifico</v>
      </c>
      <c r="U62" s="25">
        <v>13</v>
      </c>
      <c r="V62" s="19" t="s">
        <v>366</v>
      </c>
      <c r="W62" s="19"/>
      <c r="X62" s="19"/>
      <c r="Y62" s="19"/>
      <c r="Z62" s="19" t="s">
        <v>304</v>
      </c>
      <c r="AA62" s="19" t="s">
        <v>104</v>
      </c>
      <c r="AB62" s="19" t="s">
        <v>70</v>
      </c>
      <c r="AC62" s="19" t="s">
        <v>77</v>
      </c>
      <c r="AD62" s="78"/>
      <c r="AE62" s="78"/>
      <c r="AF62" s="78"/>
    </row>
    <row r="63" spans="1:32" ht="94.5" x14ac:dyDescent="0.2">
      <c r="A63" s="36" t="s">
        <v>87</v>
      </c>
      <c r="B63" s="36" t="s">
        <v>275</v>
      </c>
      <c r="C63" s="36" t="s">
        <v>276</v>
      </c>
      <c r="D63" s="36" t="s">
        <v>161</v>
      </c>
      <c r="E63" s="36" t="s">
        <v>71</v>
      </c>
      <c r="F63" s="36" t="s">
        <v>125</v>
      </c>
      <c r="G63" s="37" t="s">
        <v>472</v>
      </c>
      <c r="H63" s="13" t="s">
        <v>28</v>
      </c>
      <c r="I63" s="19" t="s">
        <v>211</v>
      </c>
      <c r="J63" s="19" t="s">
        <v>277</v>
      </c>
      <c r="K63" s="19" t="s">
        <v>277</v>
      </c>
      <c r="L63" s="19" t="s">
        <v>263</v>
      </c>
      <c r="M63" s="39">
        <v>2</v>
      </c>
      <c r="N63" s="40">
        <v>3</v>
      </c>
      <c r="O63" s="36">
        <f t="shared" si="11"/>
        <v>6</v>
      </c>
      <c r="P63" s="9" t="str">
        <f t="shared" si="0"/>
        <v>Medio</v>
      </c>
      <c r="Q63" s="36">
        <v>25</v>
      </c>
      <c r="R63" s="36">
        <f t="shared" si="10"/>
        <v>150</v>
      </c>
      <c r="S63" s="9" t="str">
        <f t="shared" si="2"/>
        <v>II</v>
      </c>
      <c r="T63" s="45" t="str">
        <f t="shared" si="3"/>
        <v>Aceptable con Control Especifico</v>
      </c>
      <c r="U63" s="25">
        <v>13</v>
      </c>
      <c r="V63" s="19" t="s">
        <v>366</v>
      </c>
      <c r="W63" s="19"/>
      <c r="X63" s="19"/>
      <c r="Y63" s="19"/>
      <c r="Z63" s="19" t="s">
        <v>248</v>
      </c>
      <c r="AA63" s="19" t="s">
        <v>104</v>
      </c>
      <c r="AB63" s="19" t="s">
        <v>70</v>
      </c>
      <c r="AC63" s="19" t="s">
        <v>77</v>
      </c>
      <c r="AD63" s="78"/>
      <c r="AE63" s="78"/>
      <c r="AF63" s="78"/>
    </row>
    <row r="64" spans="1:32" ht="94.5" x14ac:dyDescent="0.2">
      <c r="A64" s="36" t="s">
        <v>87</v>
      </c>
      <c r="B64" s="36" t="s">
        <v>275</v>
      </c>
      <c r="C64" s="36" t="s">
        <v>276</v>
      </c>
      <c r="D64" s="36" t="s">
        <v>161</v>
      </c>
      <c r="E64" s="36" t="s">
        <v>71</v>
      </c>
      <c r="F64" s="36" t="s">
        <v>303</v>
      </c>
      <c r="G64" s="37" t="s">
        <v>472</v>
      </c>
      <c r="H64" s="13" t="s">
        <v>46</v>
      </c>
      <c r="I64" s="19" t="s">
        <v>73</v>
      </c>
      <c r="J64" s="19" t="s">
        <v>277</v>
      </c>
      <c r="K64" s="19" t="s">
        <v>277</v>
      </c>
      <c r="L64" s="19" t="s">
        <v>213</v>
      </c>
      <c r="M64" s="39">
        <v>2</v>
      </c>
      <c r="N64" s="40">
        <v>3</v>
      </c>
      <c r="O64" s="36">
        <f t="shared" si="11"/>
        <v>6</v>
      </c>
      <c r="P64" s="9" t="str">
        <f t="shared" si="0"/>
        <v>Medio</v>
      </c>
      <c r="Q64" s="36">
        <v>25</v>
      </c>
      <c r="R64" s="36">
        <f t="shared" si="10"/>
        <v>150</v>
      </c>
      <c r="S64" s="9" t="str">
        <f t="shared" si="2"/>
        <v>II</v>
      </c>
      <c r="T64" s="45" t="str">
        <f t="shared" si="3"/>
        <v>Aceptable con Control Especifico</v>
      </c>
      <c r="U64" s="25">
        <v>13</v>
      </c>
      <c r="V64" s="19" t="s">
        <v>366</v>
      </c>
      <c r="W64" s="19"/>
      <c r="X64" s="19"/>
      <c r="Y64" s="19"/>
      <c r="Z64" s="19" t="s">
        <v>304</v>
      </c>
      <c r="AA64" s="19" t="s">
        <v>104</v>
      </c>
      <c r="AB64" s="19" t="s">
        <v>70</v>
      </c>
      <c r="AC64" s="19" t="s">
        <v>77</v>
      </c>
      <c r="AD64" s="78"/>
      <c r="AE64" s="78"/>
      <c r="AF64" s="78"/>
    </row>
    <row r="65" spans="1:46" ht="94.5" x14ac:dyDescent="0.2">
      <c r="A65" s="36" t="s">
        <v>87</v>
      </c>
      <c r="B65" s="36" t="s">
        <v>275</v>
      </c>
      <c r="C65" s="36" t="s">
        <v>276</v>
      </c>
      <c r="D65" s="36" t="s">
        <v>161</v>
      </c>
      <c r="E65" s="36" t="s">
        <v>71</v>
      </c>
      <c r="F65" s="36" t="s">
        <v>208</v>
      </c>
      <c r="G65" s="37" t="s">
        <v>472</v>
      </c>
      <c r="H65" s="24" t="s">
        <v>207</v>
      </c>
      <c r="I65" s="19" t="s">
        <v>264</v>
      </c>
      <c r="J65" s="19" t="s">
        <v>277</v>
      </c>
      <c r="K65" s="19" t="s">
        <v>277</v>
      </c>
      <c r="L65" s="19" t="s">
        <v>149</v>
      </c>
      <c r="M65" s="39">
        <v>2</v>
      </c>
      <c r="N65" s="40">
        <v>2</v>
      </c>
      <c r="O65" s="36">
        <f>+M65*N65</f>
        <v>4</v>
      </c>
      <c r="P65" s="9" t="str">
        <f t="shared" si="0"/>
        <v>Bajo</v>
      </c>
      <c r="Q65" s="36">
        <v>25</v>
      </c>
      <c r="R65" s="36">
        <f>+O65*Q65</f>
        <v>100</v>
      </c>
      <c r="S65" s="9" t="str">
        <f t="shared" si="2"/>
        <v>III</v>
      </c>
      <c r="T65" s="41" t="str">
        <f t="shared" si="3"/>
        <v>Aceptable</v>
      </c>
      <c r="U65" s="25">
        <v>13</v>
      </c>
      <c r="V65" s="19" t="s">
        <v>366</v>
      </c>
      <c r="W65" s="19"/>
      <c r="X65" s="19"/>
      <c r="Y65" s="19"/>
      <c r="Z65" s="19" t="s">
        <v>209</v>
      </c>
      <c r="AA65" s="19" t="s">
        <v>210</v>
      </c>
      <c r="AB65" s="19" t="s">
        <v>70</v>
      </c>
      <c r="AC65" s="19" t="s">
        <v>77</v>
      </c>
      <c r="AD65" s="78"/>
      <c r="AE65" s="78"/>
      <c r="AF65" s="78"/>
    </row>
    <row r="66" spans="1:46" ht="110.25" x14ac:dyDescent="0.2">
      <c r="A66" s="36" t="s">
        <v>87</v>
      </c>
      <c r="B66" s="36" t="s">
        <v>275</v>
      </c>
      <c r="C66" s="36" t="s">
        <v>276</v>
      </c>
      <c r="D66" s="36" t="s">
        <v>161</v>
      </c>
      <c r="E66" s="36" t="s">
        <v>71</v>
      </c>
      <c r="F66" s="36" t="s">
        <v>307</v>
      </c>
      <c r="G66" s="37" t="s">
        <v>16</v>
      </c>
      <c r="H66" s="38" t="s">
        <v>52</v>
      </c>
      <c r="I66" s="19" t="s">
        <v>220</v>
      </c>
      <c r="J66" s="43" t="s">
        <v>277</v>
      </c>
      <c r="K66" s="19" t="s">
        <v>277</v>
      </c>
      <c r="L66" s="19" t="s">
        <v>277</v>
      </c>
      <c r="M66" s="39">
        <v>6</v>
      </c>
      <c r="N66" s="40">
        <v>4</v>
      </c>
      <c r="O66" s="36">
        <f t="shared" si="11"/>
        <v>24</v>
      </c>
      <c r="P66" s="9" t="str">
        <f t="shared" si="0"/>
        <v>Muy Alto</v>
      </c>
      <c r="Q66" s="36">
        <v>10</v>
      </c>
      <c r="R66" s="36">
        <f t="shared" si="10"/>
        <v>240</v>
      </c>
      <c r="S66" s="9" t="str">
        <f t="shared" si="2"/>
        <v>II</v>
      </c>
      <c r="T66" s="45" t="str">
        <f t="shared" si="3"/>
        <v>Aceptable con Control Especifico</v>
      </c>
      <c r="U66" s="25">
        <v>13</v>
      </c>
      <c r="V66" s="19" t="s">
        <v>444</v>
      </c>
      <c r="W66" s="19"/>
      <c r="X66" s="19"/>
      <c r="Y66" s="19"/>
      <c r="Z66" s="19" t="s">
        <v>114</v>
      </c>
      <c r="AA66" s="19" t="s">
        <v>328</v>
      </c>
      <c r="AB66" s="19" t="s">
        <v>70</v>
      </c>
      <c r="AC66" s="19" t="s">
        <v>76</v>
      </c>
      <c r="AD66" s="78"/>
      <c r="AE66" s="78"/>
      <c r="AF66" s="78"/>
    </row>
    <row r="67" spans="1:46" ht="94.5" x14ac:dyDescent="0.2">
      <c r="A67" s="36" t="s">
        <v>87</v>
      </c>
      <c r="B67" s="36" t="s">
        <v>275</v>
      </c>
      <c r="C67" s="36" t="s">
        <v>276</v>
      </c>
      <c r="D67" s="36" t="s">
        <v>161</v>
      </c>
      <c r="E67" s="36" t="s">
        <v>71</v>
      </c>
      <c r="F67" s="36" t="s">
        <v>219</v>
      </c>
      <c r="G67" s="37" t="s">
        <v>16</v>
      </c>
      <c r="H67" s="38" t="s">
        <v>53</v>
      </c>
      <c r="I67" s="19" t="s">
        <v>74</v>
      </c>
      <c r="J67" s="19" t="s">
        <v>277</v>
      </c>
      <c r="K67" s="19" t="s">
        <v>277</v>
      </c>
      <c r="L67" s="19" t="s">
        <v>277</v>
      </c>
      <c r="M67" s="39">
        <v>6</v>
      </c>
      <c r="N67" s="40">
        <v>4</v>
      </c>
      <c r="O67" s="36">
        <f t="shared" si="11"/>
        <v>24</v>
      </c>
      <c r="P67" s="9" t="str">
        <f t="shared" si="0"/>
        <v>Muy Alto</v>
      </c>
      <c r="Q67" s="36">
        <v>10</v>
      </c>
      <c r="R67" s="36">
        <f t="shared" si="10"/>
        <v>240</v>
      </c>
      <c r="S67" s="9" t="str">
        <f t="shared" si="2"/>
        <v>II</v>
      </c>
      <c r="T67" s="45" t="str">
        <f t="shared" si="3"/>
        <v>Aceptable con Control Especifico</v>
      </c>
      <c r="U67" s="25">
        <v>13</v>
      </c>
      <c r="V67" s="19" t="s">
        <v>444</v>
      </c>
      <c r="W67" s="19"/>
      <c r="X67" s="19"/>
      <c r="Y67" s="19"/>
      <c r="Z67" s="19" t="s">
        <v>114</v>
      </c>
      <c r="AA67" s="19" t="s">
        <v>336</v>
      </c>
      <c r="AB67" s="19" t="s">
        <v>70</v>
      </c>
      <c r="AC67" s="19" t="s">
        <v>76</v>
      </c>
      <c r="AD67" s="78"/>
      <c r="AE67" s="78"/>
      <c r="AF67" s="78"/>
    </row>
    <row r="68" spans="1:46" ht="94.5" x14ac:dyDescent="0.2">
      <c r="A68" s="36" t="s">
        <v>87</v>
      </c>
      <c r="B68" s="36" t="s">
        <v>275</v>
      </c>
      <c r="C68" s="36" t="s">
        <v>276</v>
      </c>
      <c r="D68" s="36" t="s">
        <v>161</v>
      </c>
      <c r="E68" s="36" t="s">
        <v>71</v>
      </c>
      <c r="F68" s="36" t="s">
        <v>278</v>
      </c>
      <c r="G68" s="37" t="s">
        <v>16</v>
      </c>
      <c r="H68" s="38" t="s">
        <v>61</v>
      </c>
      <c r="I68" s="19" t="s">
        <v>90</v>
      </c>
      <c r="J68" s="19" t="s">
        <v>277</v>
      </c>
      <c r="K68" s="19" t="s">
        <v>277</v>
      </c>
      <c r="L68" s="19" t="s">
        <v>277</v>
      </c>
      <c r="M68" s="39">
        <v>6</v>
      </c>
      <c r="N68" s="40">
        <v>3</v>
      </c>
      <c r="O68" s="36">
        <f t="shared" si="11"/>
        <v>18</v>
      </c>
      <c r="P68" s="9" t="str">
        <f t="shared" si="0"/>
        <v>Alto</v>
      </c>
      <c r="Q68" s="36">
        <v>10</v>
      </c>
      <c r="R68" s="36">
        <f t="shared" si="10"/>
        <v>180</v>
      </c>
      <c r="S68" s="9" t="str">
        <f t="shared" si="2"/>
        <v>II</v>
      </c>
      <c r="T68" s="45" t="str">
        <f t="shared" si="3"/>
        <v>Aceptable con Control Especifico</v>
      </c>
      <c r="U68" s="25">
        <v>13</v>
      </c>
      <c r="V68" s="19" t="s">
        <v>444</v>
      </c>
      <c r="W68" s="19"/>
      <c r="X68" s="19"/>
      <c r="Y68" s="19"/>
      <c r="Z68" s="19" t="s">
        <v>308</v>
      </c>
      <c r="AA68" s="19" t="s">
        <v>105</v>
      </c>
      <c r="AB68" s="19" t="s">
        <v>70</v>
      </c>
      <c r="AC68" s="19" t="s">
        <v>76</v>
      </c>
      <c r="AD68" s="78"/>
      <c r="AE68" s="78"/>
      <c r="AF68" s="78"/>
    </row>
    <row r="69" spans="1:46" ht="94.5" x14ac:dyDescent="0.2">
      <c r="A69" s="36" t="s">
        <v>87</v>
      </c>
      <c r="B69" s="36" t="s">
        <v>275</v>
      </c>
      <c r="C69" s="36" t="s">
        <v>276</v>
      </c>
      <c r="D69" s="36" t="s">
        <v>161</v>
      </c>
      <c r="E69" s="36" t="s">
        <v>71</v>
      </c>
      <c r="F69" s="36" t="s">
        <v>126</v>
      </c>
      <c r="G69" s="37" t="s">
        <v>16</v>
      </c>
      <c r="H69" s="36" t="s">
        <v>98</v>
      </c>
      <c r="I69" s="19" t="s">
        <v>84</v>
      </c>
      <c r="J69" s="19" t="s">
        <v>277</v>
      </c>
      <c r="K69" s="19" t="s">
        <v>277</v>
      </c>
      <c r="L69" s="19" t="s">
        <v>277</v>
      </c>
      <c r="M69" s="39">
        <v>6</v>
      </c>
      <c r="N69" s="40">
        <v>3</v>
      </c>
      <c r="O69" s="36">
        <f t="shared" si="11"/>
        <v>18</v>
      </c>
      <c r="P69" s="9" t="str">
        <f t="shared" si="0"/>
        <v>Alto</v>
      </c>
      <c r="Q69" s="36">
        <v>10</v>
      </c>
      <c r="R69" s="36">
        <f t="shared" si="10"/>
        <v>180</v>
      </c>
      <c r="S69" s="9" t="str">
        <f t="shared" si="2"/>
        <v>II</v>
      </c>
      <c r="T69" s="45" t="str">
        <f t="shared" si="3"/>
        <v>Aceptable con Control Especifico</v>
      </c>
      <c r="U69" s="25">
        <v>13</v>
      </c>
      <c r="V69" s="19" t="s">
        <v>444</v>
      </c>
      <c r="W69" s="19"/>
      <c r="X69" s="19"/>
      <c r="Y69" s="19"/>
      <c r="Z69" s="19" t="s">
        <v>308</v>
      </c>
      <c r="AA69" s="19" t="s">
        <v>105</v>
      </c>
      <c r="AB69" s="19" t="s">
        <v>70</v>
      </c>
      <c r="AC69" s="19" t="s">
        <v>76</v>
      </c>
      <c r="AD69" s="78"/>
      <c r="AE69" s="78"/>
      <c r="AF69" s="78"/>
    </row>
    <row r="70" spans="1:46" ht="94.5" x14ac:dyDescent="0.2">
      <c r="A70" s="36" t="s">
        <v>87</v>
      </c>
      <c r="B70" s="36" t="s">
        <v>275</v>
      </c>
      <c r="C70" s="36" t="s">
        <v>276</v>
      </c>
      <c r="D70" s="36" t="s">
        <v>161</v>
      </c>
      <c r="E70" s="36" t="s">
        <v>71</v>
      </c>
      <c r="F70" s="36" t="s">
        <v>279</v>
      </c>
      <c r="G70" s="37" t="s">
        <v>16</v>
      </c>
      <c r="H70" s="38" t="s">
        <v>48</v>
      </c>
      <c r="I70" s="36" t="s">
        <v>110</v>
      </c>
      <c r="J70" s="19" t="s">
        <v>277</v>
      </c>
      <c r="K70" s="19" t="s">
        <v>277</v>
      </c>
      <c r="L70" s="19" t="s">
        <v>150</v>
      </c>
      <c r="M70" s="39">
        <v>6</v>
      </c>
      <c r="N70" s="40">
        <v>3</v>
      </c>
      <c r="O70" s="36">
        <f t="shared" si="11"/>
        <v>18</v>
      </c>
      <c r="P70" s="9" t="str">
        <f t="shared" si="0"/>
        <v>Alto</v>
      </c>
      <c r="Q70" s="36">
        <v>25</v>
      </c>
      <c r="R70" s="36">
        <f t="shared" si="10"/>
        <v>450</v>
      </c>
      <c r="S70" s="9" t="str">
        <f t="shared" si="2"/>
        <v>II</v>
      </c>
      <c r="T70" s="45" t="str">
        <f t="shared" ref="T70:T140" si="15">IF(S70="I","No aceptable",IF(S70="II","Aceptable con Control Especifico",IF(S70=0,"","Aceptable")))</f>
        <v>Aceptable con Control Especifico</v>
      </c>
      <c r="U70" s="25">
        <v>13</v>
      </c>
      <c r="V70" s="19" t="s">
        <v>426</v>
      </c>
      <c r="W70" s="19"/>
      <c r="X70" s="19"/>
      <c r="Y70" s="19"/>
      <c r="Z70" s="19" t="s">
        <v>337</v>
      </c>
      <c r="AA70" s="19" t="s">
        <v>218</v>
      </c>
      <c r="AB70" s="19" t="s">
        <v>70</v>
      </c>
      <c r="AC70" s="19" t="s">
        <v>76</v>
      </c>
      <c r="AD70" s="78"/>
      <c r="AE70" s="78"/>
      <c r="AF70" s="78"/>
    </row>
    <row r="71" spans="1:46" ht="94.5" x14ac:dyDescent="0.2">
      <c r="A71" s="36" t="s">
        <v>87</v>
      </c>
      <c r="B71" s="36" t="s">
        <v>275</v>
      </c>
      <c r="C71" s="36" t="s">
        <v>276</v>
      </c>
      <c r="D71" s="36" t="s">
        <v>161</v>
      </c>
      <c r="E71" s="36" t="s">
        <v>71</v>
      </c>
      <c r="F71" s="36" t="s">
        <v>306</v>
      </c>
      <c r="G71" s="37" t="s">
        <v>16</v>
      </c>
      <c r="H71" s="38" t="s">
        <v>49</v>
      </c>
      <c r="I71" s="36" t="s">
        <v>111</v>
      </c>
      <c r="J71" s="19" t="s">
        <v>277</v>
      </c>
      <c r="K71" s="19" t="s">
        <v>277</v>
      </c>
      <c r="L71" s="19" t="s">
        <v>150</v>
      </c>
      <c r="M71" s="39">
        <v>2</v>
      </c>
      <c r="N71" s="40">
        <v>4</v>
      </c>
      <c r="O71" s="36">
        <f t="shared" si="11"/>
        <v>8</v>
      </c>
      <c r="P71" s="9" t="str">
        <f t="shared" si="0"/>
        <v>Medio</v>
      </c>
      <c r="Q71" s="36">
        <v>60</v>
      </c>
      <c r="R71" s="36">
        <f t="shared" si="10"/>
        <v>480</v>
      </c>
      <c r="S71" s="9" t="str">
        <f t="shared" si="2"/>
        <v>II</v>
      </c>
      <c r="T71" s="45" t="str">
        <f t="shared" si="3"/>
        <v>Aceptable con Control Especifico</v>
      </c>
      <c r="U71" s="25">
        <v>13</v>
      </c>
      <c r="V71" s="19" t="s">
        <v>426</v>
      </c>
      <c r="W71" s="19"/>
      <c r="X71" s="19"/>
      <c r="Y71" s="19"/>
      <c r="Z71" s="19" t="s">
        <v>338</v>
      </c>
      <c r="AA71" s="19" t="s">
        <v>215</v>
      </c>
      <c r="AB71" s="19" t="s">
        <v>70</v>
      </c>
      <c r="AC71" s="19" t="s">
        <v>76</v>
      </c>
      <c r="AD71" s="78"/>
      <c r="AE71" s="78"/>
      <c r="AF71" s="78"/>
    </row>
    <row r="72" spans="1:46" ht="126" x14ac:dyDescent="0.2">
      <c r="A72" s="36" t="s">
        <v>87</v>
      </c>
      <c r="B72" s="36" t="s">
        <v>275</v>
      </c>
      <c r="C72" s="36" t="s">
        <v>276</v>
      </c>
      <c r="D72" s="36" t="s">
        <v>161</v>
      </c>
      <c r="E72" s="36" t="s">
        <v>71</v>
      </c>
      <c r="F72" s="36" t="s">
        <v>280</v>
      </c>
      <c r="G72" s="37" t="s">
        <v>16</v>
      </c>
      <c r="H72" s="38" t="s">
        <v>50</v>
      </c>
      <c r="I72" s="36" t="s">
        <v>78</v>
      </c>
      <c r="J72" s="19" t="s">
        <v>277</v>
      </c>
      <c r="K72" s="19" t="s">
        <v>413</v>
      </c>
      <c r="L72" s="19" t="s">
        <v>151</v>
      </c>
      <c r="M72" s="39">
        <v>6</v>
      </c>
      <c r="N72" s="40">
        <v>3</v>
      </c>
      <c r="O72" s="36">
        <f t="shared" si="11"/>
        <v>18</v>
      </c>
      <c r="P72" s="9" t="str">
        <f t="shared" si="0"/>
        <v>Alto</v>
      </c>
      <c r="Q72" s="36">
        <v>10</v>
      </c>
      <c r="R72" s="36">
        <f t="shared" si="10"/>
        <v>180</v>
      </c>
      <c r="S72" s="9" t="str">
        <f t="shared" si="2"/>
        <v>II</v>
      </c>
      <c r="T72" s="45" t="str">
        <f t="shared" si="3"/>
        <v>Aceptable con Control Especifico</v>
      </c>
      <c r="U72" s="25">
        <v>13</v>
      </c>
      <c r="V72" s="19" t="s">
        <v>414</v>
      </c>
      <c r="W72" s="19"/>
      <c r="X72" s="19"/>
      <c r="Y72" s="19" t="s">
        <v>330</v>
      </c>
      <c r="Z72" s="19" t="s">
        <v>331</v>
      </c>
      <c r="AA72" s="19" t="s">
        <v>443</v>
      </c>
      <c r="AB72" s="19" t="s">
        <v>70</v>
      </c>
      <c r="AC72" s="77" t="s">
        <v>511</v>
      </c>
      <c r="AD72" s="78"/>
      <c r="AE72" s="78"/>
      <c r="AF72" s="78"/>
    </row>
    <row r="73" spans="1:46" ht="94.5" x14ac:dyDescent="0.2">
      <c r="A73" s="36" t="s">
        <v>87</v>
      </c>
      <c r="B73" s="36" t="s">
        <v>275</v>
      </c>
      <c r="C73" s="36" t="s">
        <v>276</v>
      </c>
      <c r="D73" s="36" t="s">
        <v>161</v>
      </c>
      <c r="E73" s="36" t="s">
        <v>71</v>
      </c>
      <c r="F73" s="36" t="s">
        <v>281</v>
      </c>
      <c r="G73" s="37" t="s">
        <v>16</v>
      </c>
      <c r="H73" s="38" t="s">
        <v>64</v>
      </c>
      <c r="I73" s="36" t="s">
        <v>309</v>
      </c>
      <c r="J73" s="19" t="s">
        <v>277</v>
      </c>
      <c r="K73" s="19" t="s">
        <v>277</v>
      </c>
      <c r="L73" s="19" t="s">
        <v>151</v>
      </c>
      <c r="M73" s="39">
        <v>2</v>
      </c>
      <c r="N73" s="36">
        <v>4</v>
      </c>
      <c r="O73" s="36">
        <f t="shared" si="11"/>
        <v>8</v>
      </c>
      <c r="P73" s="9" t="str">
        <f t="shared" si="0"/>
        <v>Medio</v>
      </c>
      <c r="Q73" s="36">
        <v>25</v>
      </c>
      <c r="R73" s="36">
        <f t="shared" si="10"/>
        <v>200</v>
      </c>
      <c r="S73" s="9" t="str">
        <f t="shared" si="2"/>
        <v>II</v>
      </c>
      <c r="T73" s="45" t="str">
        <f t="shared" si="15"/>
        <v>Aceptable con Control Especifico</v>
      </c>
      <c r="U73" s="25">
        <v>13</v>
      </c>
      <c r="V73" s="19"/>
      <c r="W73" s="19"/>
      <c r="X73" s="19"/>
      <c r="Y73" s="19"/>
      <c r="Z73" s="50" t="s">
        <v>321</v>
      </c>
      <c r="AA73" s="19" t="s">
        <v>221</v>
      </c>
      <c r="AB73" s="19" t="s">
        <v>70</v>
      </c>
      <c r="AC73" s="50" t="s">
        <v>76</v>
      </c>
      <c r="AD73" s="78"/>
      <c r="AE73" s="78"/>
      <c r="AF73" s="78"/>
    </row>
    <row r="74" spans="1:46" ht="94.5" x14ac:dyDescent="0.2">
      <c r="A74" s="36" t="s">
        <v>87</v>
      </c>
      <c r="B74" s="36" t="s">
        <v>275</v>
      </c>
      <c r="C74" s="36" t="s">
        <v>276</v>
      </c>
      <c r="D74" s="36" t="s">
        <v>161</v>
      </c>
      <c r="E74" s="36" t="s">
        <v>71</v>
      </c>
      <c r="F74" s="36" t="s">
        <v>281</v>
      </c>
      <c r="G74" s="37" t="s">
        <v>16</v>
      </c>
      <c r="H74" s="38" t="s">
        <v>65</v>
      </c>
      <c r="I74" s="36" t="s">
        <v>309</v>
      </c>
      <c r="J74" s="19" t="s">
        <v>277</v>
      </c>
      <c r="K74" s="19" t="s">
        <v>277</v>
      </c>
      <c r="L74" s="19" t="s">
        <v>151</v>
      </c>
      <c r="M74" s="39">
        <v>2</v>
      </c>
      <c r="N74" s="36">
        <v>4</v>
      </c>
      <c r="O74" s="36">
        <f t="shared" si="11"/>
        <v>8</v>
      </c>
      <c r="P74" s="9" t="str">
        <f t="shared" si="0"/>
        <v>Medio</v>
      </c>
      <c r="Q74" s="36">
        <v>25</v>
      </c>
      <c r="R74" s="36">
        <f t="shared" si="10"/>
        <v>200</v>
      </c>
      <c r="S74" s="9" t="str">
        <f t="shared" si="2"/>
        <v>II</v>
      </c>
      <c r="T74" s="45" t="str">
        <f t="shared" si="15"/>
        <v>Aceptable con Control Especifico</v>
      </c>
      <c r="U74" s="25">
        <v>13</v>
      </c>
      <c r="V74" s="19" t="s">
        <v>408</v>
      </c>
      <c r="W74" s="19"/>
      <c r="X74" s="19"/>
      <c r="Y74" s="19"/>
      <c r="Z74" s="50" t="s">
        <v>321</v>
      </c>
      <c r="AA74" s="19" t="s">
        <v>221</v>
      </c>
      <c r="AB74" s="19" t="s">
        <v>70</v>
      </c>
      <c r="AC74" s="50" t="s">
        <v>76</v>
      </c>
      <c r="AD74" s="78"/>
      <c r="AE74" s="78"/>
      <c r="AF74" s="78"/>
    </row>
    <row r="75" spans="1:46" s="15" customFormat="1" ht="94.5" x14ac:dyDescent="0.2">
      <c r="A75" s="19" t="s">
        <v>87</v>
      </c>
      <c r="B75" s="19" t="s">
        <v>275</v>
      </c>
      <c r="C75" s="19" t="s">
        <v>276</v>
      </c>
      <c r="D75" s="19" t="s">
        <v>161</v>
      </c>
      <c r="E75" s="19" t="s">
        <v>71</v>
      </c>
      <c r="F75" s="19" t="s">
        <v>281</v>
      </c>
      <c r="G75" s="11" t="s">
        <v>16</v>
      </c>
      <c r="H75" s="13" t="s">
        <v>66</v>
      </c>
      <c r="I75" s="19" t="s">
        <v>309</v>
      </c>
      <c r="J75" s="19" t="s">
        <v>277</v>
      </c>
      <c r="K75" s="19" t="s">
        <v>277</v>
      </c>
      <c r="L75" s="19" t="s">
        <v>151</v>
      </c>
      <c r="M75" s="39">
        <v>2</v>
      </c>
      <c r="N75" s="19">
        <v>4</v>
      </c>
      <c r="O75" s="19">
        <f t="shared" si="11"/>
        <v>8</v>
      </c>
      <c r="P75" s="9" t="str">
        <f t="shared" si="0"/>
        <v>Medio</v>
      </c>
      <c r="Q75" s="19">
        <v>25</v>
      </c>
      <c r="R75" s="19">
        <f t="shared" si="10"/>
        <v>200</v>
      </c>
      <c r="S75" s="9" t="str">
        <f t="shared" si="2"/>
        <v>II</v>
      </c>
      <c r="T75" s="11" t="str">
        <f t="shared" si="15"/>
        <v>Aceptable con Control Especifico</v>
      </c>
      <c r="U75" s="25">
        <v>13</v>
      </c>
      <c r="V75" s="19" t="s">
        <v>408</v>
      </c>
      <c r="W75" s="19"/>
      <c r="X75" s="19"/>
      <c r="Y75" s="19"/>
      <c r="Z75" s="19" t="s">
        <v>321</v>
      </c>
      <c r="AA75" s="19" t="s">
        <v>277</v>
      </c>
      <c r="AB75" s="19" t="s">
        <v>70</v>
      </c>
      <c r="AC75" s="50" t="s">
        <v>76</v>
      </c>
      <c r="AD75" s="78"/>
      <c r="AE75" s="78"/>
      <c r="AF75" s="78"/>
      <c r="AG75" s="6"/>
      <c r="AH75" s="6"/>
      <c r="AI75" s="6"/>
      <c r="AJ75" s="6"/>
      <c r="AK75" s="6"/>
      <c r="AL75" s="6"/>
      <c r="AM75" s="6"/>
      <c r="AN75" s="6"/>
      <c r="AO75" s="6"/>
      <c r="AP75" s="6"/>
      <c r="AQ75" s="6"/>
      <c r="AR75" s="6"/>
      <c r="AS75" s="6"/>
      <c r="AT75" s="6"/>
    </row>
    <row r="76" spans="1:46" ht="94.5" x14ac:dyDescent="0.2">
      <c r="A76" s="36" t="s">
        <v>87</v>
      </c>
      <c r="B76" s="36" t="s">
        <v>275</v>
      </c>
      <c r="C76" s="36" t="s">
        <v>276</v>
      </c>
      <c r="D76" s="36" t="s">
        <v>161</v>
      </c>
      <c r="E76" s="36" t="s">
        <v>71</v>
      </c>
      <c r="F76" s="36" t="s">
        <v>281</v>
      </c>
      <c r="G76" s="37" t="s">
        <v>16</v>
      </c>
      <c r="H76" s="38" t="s">
        <v>67</v>
      </c>
      <c r="I76" s="36" t="s">
        <v>309</v>
      </c>
      <c r="J76" s="19" t="s">
        <v>277</v>
      </c>
      <c r="K76" s="19" t="s">
        <v>277</v>
      </c>
      <c r="L76" s="19" t="s">
        <v>151</v>
      </c>
      <c r="M76" s="39">
        <v>2</v>
      </c>
      <c r="N76" s="36">
        <v>4</v>
      </c>
      <c r="O76" s="36">
        <f t="shared" si="11"/>
        <v>8</v>
      </c>
      <c r="P76" s="9" t="str">
        <f t="shared" si="0"/>
        <v>Medio</v>
      </c>
      <c r="Q76" s="36">
        <v>25</v>
      </c>
      <c r="R76" s="36">
        <f t="shared" si="10"/>
        <v>200</v>
      </c>
      <c r="S76" s="9" t="str">
        <f t="shared" si="2"/>
        <v>II</v>
      </c>
      <c r="T76" s="45" t="str">
        <f t="shared" si="15"/>
        <v>Aceptable con Control Especifico</v>
      </c>
      <c r="U76" s="25">
        <v>13</v>
      </c>
      <c r="V76" s="19" t="s">
        <v>408</v>
      </c>
      <c r="W76" s="19"/>
      <c r="X76" s="19"/>
      <c r="Y76" s="19"/>
      <c r="Z76" s="19" t="s">
        <v>321</v>
      </c>
      <c r="AA76" s="19" t="s">
        <v>221</v>
      </c>
      <c r="AB76" s="19" t="s">
        <v>70</v>
      </c>
      <c r="AC76" s="50" t="s">
        <v>76</v>
      </c>
      <c r="AD76" s="78"/>
      <c r="AE76" s="78"/>
      <c r="AF76" s="78"/>
    </row>
    <row r="77" spans="1:46" ht="94.5" x14ac:dyDescent="0.2">
      <c r="A77" s="36" t="s">
        <v>87</v>
      </c>
      <c r="B77" s="36" t="s">
        <v>275</v>
      </c>
      <c r="C77" s="36" t="s">
        <v>276</v>
      </c>
      <c r="D77" s="36" t="s">
        <v>161</v>
      </c>
      <c r="E77" s="36" t="s">
        <v>71</v>
      </c>
      <c r="F77" s="36" t="s">
        <v>281</v>
      </c>
      <c r="G77" s="37" t="s">
        <v>16</v>
      </c>
      <c r="H77" s="38" t="s">
        <v>68</v>
      </c>
      <c r="I77" s="36" t="s">
        <v>309</v>
      </c>
      <c r="J77" s="19" t="s">
        <v>277</v>
      </c>
      <c r="K77" s="19" t="s">
        <v>277</v>
      </c>
      <c r="L77" s="19" t="s">
        <v>151</v>
      </c>
      <c r="M77" s="39">
        <v>2</v>
      </c>
      <c r="N77" s="36">
        <v>4</v>
      </c>
      <c r="O77" s="36">
        <f t="shared" si="11"/>
        <v>8</v>
      </c>
      <c r="P77" s="9" t="str">
        <f t="shared" si="0"/>
        <v>Medio</v>
      </c>
      <c r="Q77" s="36">
        <v>25</v>
      </c>
      <c r="R77" s="36">
        <f t="shared" si="10"/>
        <v>200</v>
      </c>
      <c r="S77" s="9" t="str">
        <f t="shared" si="2"/>
        <v>II</v>
      </c>
      <c r="T77" s="45" t="str">
        <f t="shared" si="15"/>
        <v>Aceptable con Control Especifico</v>
      </c>
      <c r="U77" s="25">
        <v>13</v>
      </c>
      <c r="V77" s="19"/>
      <c r="W77" s="19"/>
      <c r="X77" s="19"/>
      <c r="Y77" s="19"/>
      <c r="Z77" s="19" t="s">
        <v>321</v>
      </c>
      <c r="AA77" s="19" t="s">
        <v>221</v>
      </c>
      <c r="AB77" s="19" t="s">
        <v>70</v>
      </c>
      <c r="AC77" s="50" t="s">
        <v>76</v>
      </c>
      <c r="AD77" s="78"/>
      <c r="AE77" s="78"/>
      <c r="AF77" s="78"/>
    </row>
    <row r="78" spans="1:46" ht="94.5" x14ac:dyDescent="0.2">
      <c r="A78" s="36" t="s">
        <v>87</v>
      </c>
      <c r="B78" s="36" t="s">
        <v>275</v>
      </c>
      <c r="C78" s="36" t="s">
        <v>276</v>
      </c>
      <c r="D78" s="36" t="s">
        <v>161</v>
      </c>
      <c r="E78" s="36" t="s">
        <v>71</v>
      </c>
      <c r="F78" s="36" t="s">
        <v>128</v>
      </c>
      <c r="G78" s="37" t="s">
        <v>16</v>
      </c>
      <c r="H78" s="38" t="s">
        <v>51</v>
      </c>
      <c r="I78" s="36" t="s">
        <v>112</v>
      </c>
      <c r="J78" s="19" t="s">
        <v>277</v>
      </c>
      <c r="K78" s="19" t="s">
        <v>277</v>
      </c>
      <c r="L78" s="19" t="s">
        <v>152</v>
      </c>
      <c r="M78" s="39">
        <v>2</v>
      </c>
      <c r="N78" s="40">
        <v>3</v>
      </c>
      <c r="O78" s="36">
        <f>+M78*N78</f>
        <v>6</v>
      </c>
      <c r="P78" s="9" t="str">
        <f t="shared" si="0"/>
        <v>Medio</v>
      </c>
      <c r="Q78" s="36">
        <v>60</v>
      </c>
      <c r="R78" s="36">
        <f>+O78*Q78</f>
        <v>360</v>
      </c>
      <c r="S78" s="9" t="str">
        <f t="shared" si="2"/>
        <v>II</v>
      </c>
      <c r="T78" s="45" t="str">
        <f t="shared" si="15"/>
        <v>Aceptable con Control Especifico</v>
      </c>
      <c r="U78" s="25">
        <v>13</v>
      </c>
      <c r="V78" s="19" t="s">
        <v>403</v>
      </c>
      <c r="W78" s="19"/>
      <c r="X78" s="19"/>
      <c r="Y78" s="19"/>
      <c r="Z78" s="19" t="s">
        <v>334</v>
      </c>
      <c r="AA78" s="19" t="s">
        <v>335</v>
      </c>
      <c r="AB78" s="19" t="s">
        <v>70</v>
      </c>
      <c r="AC78" s="19" t="s">
        <v>76</v>
      </c>
      <c r="AD78" s="78"/>
      <c r="AE78" s="78"/>
      <c r="AF78" s="78"/>
    </row>
    <row r="79" spans="1:46" ht="141.75" x14ac:dyDescent="0.2">
      <c r="A79" s="19" t="s">
        <v>91</v>
      </c>
      <c r="B79" s="36" t="s">
        <v>314</v>
      </c>
      <c r="C79" s="36" t="s">
        <v>315</v>
      </c>
      <c r="D79" s="36" t="s">
        <v>316</v>
      </c>
      <c r="E79" s="36" t="s">
        <v>71</v>
      </c>
      <c r="F79" s="36" t="s">
        <v>177</v>
      </c>
      <c r="G79" s="37" t="s">
        <v>471</v>
      </c>
      <c r="H79" s="38" t="s">
        <v>21</v>
      </c>
      <c r="I79" s="19" t="s">
        <v>234</v>
      </c>
      <c r="J79" s="19" t="s">
        <v>277</v>
      </c>
      <c r="K79" s="19" t="s">
        <v>277</v>
      </c>
      <c r="L79" s="19" t="s">
        <v>265</v>
      </c>
      <c r="M79" s="39">
        <v>2</v>
      </c>
      <c r="N79" s="40">
        <v>3</v>
      </c>
      <c r="O79" s="36">
        <f>+M79*N79</f>
        <v>6</v>
      </c>
      <c r="P79" s="9" t="str">
        <f t="shared" ref="P79:P116" si="16">IF(O79=0,"N/A",IF(AND(O79&gt;=1,O79&lt;=4),"Bajo",IF(AND(O79&gt;=6,O79&lt;=9),"Medio",IF(AND(O79&gt;=10,O79&lt;=20),"Alto",IF(O79&gt;=24,"Muy Alto")))))</f>
        <v>Medio</v>
      </c>
      <c r="Q79" s="36">
        <v>60</v>
      </c>
      <c r="R79" s="36">
        <f t="shared" ref="R79:R103" si="17">+O79*Q79</f>
        <v>360</v>
      </c>
      <c r="S79" s="9" t="str">
        <f t="shared" ref="S79:S116" si="18">IF(R79=0,"N/A",IF(AND(R79&gt;=1,R79&lt;=20),"IV",IF(AND(R79&gt;=40,R79&lt;=120),"III",IF(AND(R79&gt;=150,R79&lt;=500),"II",IF(R79&gt;=600,"I")))))</f>
        <v>II</v>
      </c>
      <c r="T79" s="45" t="str">
        <f t="shared" si="15"/>
        <v>Aceptable con Control Especifico</v>
      </c>
      <c r="U79" s="19">
        <v>14</v>
      </c>
      <c r="V79" s="19" t="s">
        <v>353</v>
      </c>
      <c r="W79" s="19"/>
      <c r="X79" s="19"/>
      <c r="Y79" s="19"/>
      <c r="Z79" s="24" t="s">
        <v>266</v>
      </c>
      <c r="AA79" s="52" t="s">
        <v>204</v>
      </c>
      <c r="AB79" s="19" t="s">
        <v>70</v>
      </c>
      <c r="AC79" s="77" t="s">
        <v>514</v>
      </c>
      <c r="AD79" s="94"/>
      <c r="AE79" s="94"/>
      <c r="AF79" s="94"/>
    </row>
    <row r="80" spans="1:46" ht="157.5" x14ac:dyDescent="0.2">
      <c r="A80" s="19" t="s">
        <v>91</v>
      </c>
      <c r="B80" s="36" t="s">
        <v>314</v>
      </c>
      <c r="C80" s="36" t="s">
        <v>315</v>
      </c>
      <c r="D80" s="36" t="s">
        <v>316</v>
      </c>
      <c r="E80" s="36" t="s">
        <v>71</v>
      </c>
      <c r="F80" s="36" t="s">
        <v>129</v>
      </c>
      <c r="G80" s="37" t="s">
        <v>471</v>
      </c>
      <c r="H80" s="38" t="s">
        <v>22</v>
      </c>
      <c r="I80" s="36" t="s">
        <v>199</v>
      </c>
      <c r="J80" s="19" t="s">
        <v>277</v>
      </c>
      <c r="K80" s="19" t="s">
        <v>277</v>
      </c>
      <c r="L80" s="19" t="s">
        <v>487</v>
      </c>
      <c r="M80" s="39">
        <v>2</v>
      </c>
      <c r="N80" s="40">
        <v>4</v>
      </c>
      <c r="O80" s="36">
        <f>+M80*N80</f>
        <v>8</v>
      </c>
      <c r="P80" s="9" t="str">
        <f t="shared" si="16"/>
        <v>Medio</v>
      </c>
      <c r="Q80" s="36">
        <v>60</v>
      </c>
      <c r="R80" s="36">
        <f t="shared" si="17"/>
        <v>480</v>
      </c>
      <c r="S80" s="9" t="str">
        <f t="shared" si="18"/>
        <v>II</v>
      </c>
      <c r="T80" s="45" t="str">
        <f t="shared" si="15"/>
        <v>Aceptable con Control Especifico</v>
      </c>
      <c r="U80" s="19">
        <v>14</v>
      </c>
      <c r="V80" s="19" t="s">
        <v>353</v>
      </c>
      <c r="W80" s="19"/>
      <c r="X80" s="19"/>
      <c r="Y80" s="19"/>
      <c r="Z80" s="24" t="s">
        <v>258</v>
      </c>
      <c r="AA80" s="19" t="s">
        <v>156</v>
      </c>
      <c r="AB80" s="19" t="s">
        <v>70</v>
      </c>
      <c r="AC80" s="77" t="s">
        <v>514</v>
      </c>
      <c r="AD80" s="94" t="s">
        <v>503</v>
      </c>
      <c r="AE80" s="94"/>
      <c r="AF80" s="94"/>
    </row>
    <row r="81" spans="1:32" ht="157.5" x14ac:dyDescent="0.2">
      <c r="A81" s="19" t="s">
        <v>91</v>
      </c>
      <c r="B81" s="36" t="s">
        <v>314</v>
      </c>
      <c r="C81" s="36" t="s">
        <v>315</v>
      </c>
      <c r="D81" s="36" t="s">
        <v>316</v>
      </c>
      <c r="E81" s="36" t="s">
        <v>71</v>
      </c>
      <c r="F81" s="36" t="s">
        <v>154</v>
      </c>
      <c r="G81" s="37" t="s">
        <v>471</v>
      </c>
      <c r="H81" s="38" t="s">
        <v>20</v>
      </c>
      <c r="I81" s="36" t="s">
        <v>100</v>
      </c>
      <c r="J81" s="19" t="s">
        <v>277</v>
      </c>
      <c r="K81" s="19" t="s">
        <v>277</v>
      </c>
      <c r="L81" s="19" t="s">
        <v>487</v>
      </c>
      <c r="M81" s="39">
        <v>2</v>
      </c>
      <c r="N81" s="40">
        <v>4</v>
      </c>
      <c r="O81" s="36">
        <f>+M81*N81</f>
        <v>8</v>
      </c>
      <c r="P81" s="9" t="str">
        <f t="shared" si="16"/>
        <v>Medio</v>
      </c>
      <c r="Q81" s="36">
        <v>60</v>
      </c>
      <c r="R81" s="36">
        <f t="shared" si="17"/>
        <v>480</v>
      </c>
      <c r="S81" s="9" t="str">
        <f t="shared" si="18"/>
        <v>II</v>
      </c>
      <c r="T81" s="45" t="str">
        <f t="shared" si="15"/>
        <v>Aceptable con Control Especifico</v>
      </c>
      <c r="U81" s="19">
        <v>14</v>
      </c>
      <c r="V81" s="19" t="s">
        <v>353</v>
      </c>
      <c r="W81" s="19"/>
      <c r="X81" s="19"/>
      <c r="Y81" s="19"/>
      <c r="Z81" s="24" t="s">
        <v>258</v>
      </c>
      <c r="AA81" s="19" t="s">
        <v>187</v>
      </c>
      <c r="AB81" s="19" t="s">
        <v>70</v>
      </c>
      <c r="AC81" s="77" t="s">
        <v>514</v>
      </c>
      <c r="AD81" s="94"/>
      <c r="AE81" s="94"/>
      <c r="AF81" s="94"/>
    </row>
    <row r="82" spans="1:32" ht="157.5" x14ac:dyDescent="0.2">
      <c r="A82" s="19" t="s">
        <v>91</v>
      </c>
      <c r="B82" s="36" t="s">
        <v>314</v>
      </c>
      <c r="C82" s="36" t="s">
        <v>315</v>
      </c>
      <c r="D82" s="36" t="s">
        <v>316</v>
      </c>
      <c r="E82" s="36" t="s">
        <v>71</v>
      </c>
      <c r="F82" s="36" t="s">
        <v>155</v>
      </c>
      <c r="G82" s="37" t="s">
        <v>471</v>
      </c>
      <c r="H82" s="38" t="s">
        <v>136</v>
      </c>
      <c r="I82" s="36" t="s">
        <v>198</v>
      </c>
      <c r="J82" s="43" t="s">
        <v>277</v>
      </c>
      <c r="K82" s="19" t="s">
        <v>277</v>
      </c>
      <c r="L82" s="19" t="s">
        <v>487</v>
      </c>
      <c r="M82" s="39">
        <v>2</v>
      </c>
      <c r="N82" s="40">
        <v>4</v>
      </c>
      <c r="O82" s="36">
        <f>+M82*N82</f>
        <v>8</v>
      </c>
      <c r="P82" s="9" t="str">
        <f t="shared" si="16"/>
        <v>Medio</v>
      </c>
      <c r="Q82" s="36">
        <v>60</v>
      </c>
      <c r="R82" s="36">
        <f t="shared" si="17"/>
        <v>480</v>
      </c>
      <c r="S82" s="9" t="str">
        <f t="shared" si="18"/>
        <v>II</v>
      </c>
      <c r="T82" s="45" t="str">
        <f t="shared" si="15"/>
        <v>Aceptable con Control Especifico</v>
      </c>
      <c r="U82" s="19">
        <v>14</v>
      </c>
      <c r="V82" s="19" t="s">
        <v>353</v>
      </c>
      <c r="W82" s="19"/>
      <c r="X82" s="19"/>
      <c r="Y82" s="19"/>
      <c r="Z82" s="24" t="s">
        <v>267</v>
      </c>
      <c r="AA82" s="19" t="s">
        <v>231</v>
      </c>
      <c r="AB82" s="19" t="s">
        <v>70</v>
      </c>
      <c r="AC82" s="77" t="s">
        <v>514</v>
      </c>
      <c r="AD82" s="94"/>
      <c r="AE82" s="94"/>
      <c r="AF82" s="94"/>
    </row>
    <row r="83" spans="1:32" ht="157.5" x14ac:dyDescent="0.2">
      <c r="A83" s="19" t="s">
        <v>91</v>
      </c>
      <c r="B83" s="36" t="s">
        <v>314</v>
      </c>
      <c r="C83" s="36" t="s">
        <v>315</v>
      </c>
      <c r="D83" s="36" t="s">
        <v>316</v>
      </c>
      <c r="E83" s="36" t="s">
        <v>71</v>
      </c>
      <c r="F83" s="36" t="s">
        <v>203</v>
      </c>
      <c r="G83" s="37" t="s">
        <v>471</v>
      </c>
      <c r="H83" s="38" t="s">
        <v>42</v>
      </c>
      <c r="I83" s="36" t="s">
        <v>198</v>
      </c>
      <c r="J83" s="43" t="s">
        <v>277</v>
      </c>
      <c r="K83" s="19" t="s">
        <v>277</v>
      </c>
      <c r="L83" s="19" t="s">
        <v>487</v>
      </c>
      <c r="M83" s="39">
        <v>2</v>
      </c>
      <c r="N83" s="40">
        <v>4</v>
      </c>
      <c r="O83" s="36">
        <f t="shared" ref="O83:O103" si="19">+M83*N83</f>
        <v>8</v>
      </c>
      <c r="P83" s="9" t="str">
        <f t="shared" si="16"/>
        <v>Medio</v>
      </c>
      <c r="Q83" s="36">
        <v>60</v>
      </c>
      <c r="R83" s="36">
        <f t="shared" si="17"/>
        <v>480</v>
      </c>
      <c r="S83" s="9" t="str">
        <f t="shared" si="18"/>
        <v>II</v>
      </c>
      <c r="T83" s="45" t="str">
        <f t="shared" si="15"/>
        <v>Aceptable con Control Especifico</v>
      </c>
      <c r="U83" s="19">
        <v>14</v>
      </c>
      <c r="V83" s="19" t="s">
        <v>353</v>
      </c>
      <c r="W83" s="19"/>
      <c r="X83" s="19"/>
      <c r="Y83" s="19"/>
      <c r="Z83" s="24" t="s">
        <v>258</v>
      </c>
      <c r="AA83" s="19" t="s">
        <v>156</v>
      </c>
      <c r="AB83" s="19" t="s">
        <v>70</v>
      </c>
      <c r="AC83" s="77" t="s">
        <v>514</v>
      </c>
      <c r="AD83" s="94"/>
      <c r="AE83" s="94"/>
      <c r="AF83" s="94"/>
    </row>
    <row r="84" spans="1:32" ht="157.5" x14ac:dyDescent="0.2">
      <c r="A84" s="19" t="s">
        <v>91</v>
      </c>
      <c r="B84" s="36" t="s">
        <v>314</v>
      </c>
      <c r="C84" s="36" t="s">
        <v>315</v>
      </c>
      <c r="D84" s="36" t="s">
        <v>316</v>
      </c>
      <c r="E84" s="36" t="s">
        <v>71</v>
      </c>
      <c r="F84" s="36" t="s">
        <v>127</v>
      </c>
      <c r="G84" s="37" t="s">
        <v>471</v>
      </c>
      <c r="H84" s="38" t="s">
        <v>137</v>
      </c>
      <c r="I84" s="36" t="s">
        <v>113</v>
      </c>
      <c r="J84" s="43" t="s">
        <v>277</v>
      </c>
      <c r="K84" s="19" t="s">
        <v>277</v>
      </c>
      <c r="L84" s="19" t="s">
        <v>487</v>
      </c>
      <c r="M84" s="39">
        <v>2</v>
      </c>
      <c r="N84" s="40">
        <v>4</v>
      </c>
      <c r="O84" s="36">
        <f>+M84*N84</f>
        <v>8</v>
      </c>
      <c r="P84" s="9" t="str">
        <f t="shared" si="16"/>
        <v>Medio</v>
      </c>
      <c r="Q84" s="36">
        <v>25</v>
      </c>
      <c r="R84" s="36">
        <f>+O84*Q84</f>
        <v>200</v>
      </c>
      <c r="S84" s="9" t="str">
        <f t="shared" si="18"/>
        <v>II</v>
      </c>
      <c r="T84" s="45" t="str">
        <f t="shared" si="15"/>
        <v>Aceptable con Control Especifico</v>
      </c>
      <c r="U84" s="19">
        <v>14</v>
      </c>
      <c r="V84" s="19" t="s">
        <v>353</v>
      </c>
      <c r="W84" s="19"/>
      <c r="X84" s="19"/>
      <c r="Y84" s="19"/>
      <c r="Z84" s="24" t="s">
        <v>488</v>
      </c>
      <c r="AA84" s="19" t="s">
        <v>200</v>
      </c>
      <c r="AB84" s="19" t="s">
        <v>70</v>
      </c>
      <c r="AC84" s="77" t="s">
        <v>514</v>
      </c>
      <c r="AD84" s="94" t="s">
        <v>503</v>
      </c>
      <c r="AE84" s="94"/>
      <c r="AF84" s="94"/>
    </row>
    <row r="85" spans="1:32" ht="94.5" x14ac:dyDescent="0.2">
      <c r="A85" s="19" t="s">
        <v>91</v>
      </c>
      <c r="B85" s="36" t="s">
        <v>314</v>
      </c>
      <c r="C85" s="36" t="s">
        <v>315</v>
      </c>
      <c r="D85" s="36" t="s">
        <v>316</v>
      </c>
      <c r="E85" s="36" t="s">
        <v>71</v>
      </c>
      <c r="F85" s="36" t="s">
        <v>130</v>
      </c>
      <c r="G85" s="37" t="s">
        <v>485</v>
      </c>
      <c r="H85" s="38" t="s">
        <v>23</v>
      </c>
      <c r="I85" s="36" t="s">
        <v>92</v>
      </c>
      <c r="J85" s="43" t="s">
        <v>277</v>
      </c>
      <c r="K85" s="19" t="s">
        <v>277</v>
      </c>
      <c r="L85" s="19" t="s">
        <v>277</v>
      </c>
      <c r="M85" s="21">
        <v>2</v>
      </c>
      <c r="N85" s="40">
        <v>4</v>
      </c>
      <c r="O85" s="36">
        <f>M85*N85</f>
        <v>8</v>
      </c>
      <c r="P85" s="9" t="str">
        <f t="shared" si="16"/>
        <v>Medio</v>
      </c>
      <c r="Q85" s="36">
        <v>25</v>
      </c>
      <c r="R85" s="36">
        <f t="shared" si="17"/>
        <v>200</v>
      </c>
      <c r="S85" s="9" t="str">
        <f t="shared" si="18"/>
        <v>II</v>
      </c>
      <c r="T85" s="45" t="str">
        <f t="shared" si="15"/>
        <v>Aceptable con Control Especifico</v>
      </c>
      <c r="U85" s="19">
        <v>14</v>
      </c>
      <c r="V85" s="19" t="s">
        <v>430</v>
      </c>
      <c r="W85" s="19"/>
      <c r="X85" s="19"/>
      <c r="Y85" s="19"/>
      <c r="Z85" s="19" t="s">
        <v>324</v>
      </c>
      <c r="AA85" s="19" t="s">
        <v>226</v>
      </c>
      <c r="AB85" s="19" t="s">
        <v>70</v>
      </c>
      <c r="AC85" s="19" t="s">
        <v>237</v>
      </c>
      <c r="AD85" s="94"/>
      <c r="AE85" s="94"/>
      <c r="AF85" s="94"/>
    </row>
    <row r="86" spans="1:32" ht="94.5" x14ac:dyDescent="0.2">
      <c r="A86" s="19" t="s">
        <v>91</v>
      </c>
      <c r="B86" s="36" t="s">
        <v>314</v>
      </c>
      <c r="C86" s="36" t="s">
        <v>315</v>
      </c>
      <c r="D86" s="36" t="s">
        <v>316</v>
      </c>
      <c r="E86" s="36" t="s">
        <v>71</v>
      </c>
      <c r="F86" s="36" t="s">
        <v>224</v>
      </c>
      <c r="G86" s="37" t="s">
        <v>485</v>
      </c>
      <c r="H86" s="38" t="s">
        <v>489</v>
      </c>
      <c r="I86" s="36" t="s">
        <v>447</v>
      </c>
      <c r="J86" s="43" t="s">
        <v>277</v>
      </c>
      <c r="K86" s="19" t="s">
        <v>277</v>
      </c>
      <c r="L86" s="19" t="s">
        <v>277</v>
      </c>
      <c r="M86" s="39">
        <v>6</v>
      </c>
      <c r="N86" s="40">
        <v>1</v>
      </c>
      <c r="O86" s="36">
        <f>+M86*N86</f>
        <v>6</v>
      </c>
      <c r="P86" s="9" t="str">
        <f t="shared" si="16"/>
        <v>Medio</v>
      </c>
      <c r="Q86" s="36">
        <v>10</v>
      </c>
      <c r="R86" s="36">
        <f t="shared" si="17"/>
        <v>60</v>
      </c>
      <c r="S86" s="9" t="str">
        <f t="shared" si="18"/>
        <v>III</v>
      </c>
      <c r="T86" s="41" t="str">
        <f t="shared" si="15"/>
        <v>Aceptable</v>
      </c>
      <c r="U86" s="19">
        <v>14</v>
      </c>
      <c r="V86" s="19" t="s">
        <v>448</v>
      </c>
      <c r="W86" s="19"/>
      <c r="X86" s="19"/>
      <c r="Y86" s="19"/>
      <c r="Z86" s="19" t="s">
        <v>268</v>
      </c>
      <c r="AA86" s="19" t="s">
        <v>114</v>
      </c>
      <c r="AB86" s="19" t="s">
        <v>70</v>
      </c>
      <c r="AC86" s="19" t="s">
        <v>76</v>
      </c>
      <c r="AD86" s="94"/>
      <c r="AE86" s="94"/>
      <c r="AF86" s="94"/>
    </row>
    <row r="87" spans="1:32" ht="126" x14ac:dyDescent="0.2">
      <c r="A87" s="19" t="s">
        <v>91</v>
      </c>
      <c r="B87" s="36" t="s">
        <v>314</v>
      </c>
      <c r="C87" s="36" t="s">
        <v>315</v>
      </c>
      <c r="D87" s="36" t="s">
        <v>316</v>
      </c>
      <c r="E87" s="36" t="s">
        <v>71</v>
      </c>
      <c r="F87" s="36" t="s">
        <v>318</v>
      </c>
      <c r="G87" s="37" t="s">
        <v>485</v>
      </c>
      <c r="H87" s="38" t="s">
        <v>27</v>
      </c>
      <c r="I87" s="19" t="s">
        <v>323</v>
      </c>
      <c r="J87" s="43" t="s">
        <v>277</v>
      </c>
      <c r="K87" s="43" t="s">
        <v>277</v>
      </c>
      <c r="L87" s="19" t="s">
        <v>115</v>
      </c>
      <c r="M87" s="39">
        <v>2</v>
      </c>
      <c r="N87" s="40">
        <v>4</v>
      </c>
      <c r="O87" s="36">
        <f t="shared" si="19"/>
        <v>8</v>
      </c>
      <c r="P87" s="9" t="str">
        <f t="shared" si="16"/>
        <v>Medio</v>
      </c>
      <c r="Q87" s="36">
        <v>25</v>
      </c>
      <c r="R87" s="36">
        <f t="shared" si="17"/>
        <v>200</v>
      </c>
      <c r="S87" s="9" t="str">
        <f t="shared" si="18"/>
        <v>II</v>
      </c>
      <c r="T87" s="45" t="str">
        <f t="shared" si="15"/>
        <v>Aceptable con Control Especifico</v>
      </c>
      <c r="U87" s="19">
        <v>14</v>
      </c>
      <c r="V87" s="19" t="s">
        <v>446</v>
      </c>
      <c r="W87" s="19"/>
      <c r="X87" s="19"/>
      <c r="Y87" s="19"/>
      <c r="Z87" s="19" t="s">
        <v>146</v>
      </c>
      <c r="AA87" s="19" t="s">
        <v>164</v>
      </c>
      <c r="AB87" s="19" t="s">
        <v>70</v>
      </c>
      <c r="AC87" s="19" t="s">
        <v>76</v>
      </c>
      <c r="AD87" s="94"/>
      <c r="AE87" s="94"/>
      <c r="AF87" s="94"/>
    </row>
    <row r="88" spans="1:32" ht="157.5" x14ac:dyDescent="0.2">
      <c r="A88" s="19" t="s">
        <v>91</v>
      </c>
      <c r="B88" s="36" t="s">
        <v>314</v>
      </c>
      <c r="C88" s="36" t="s">
        <v>315</v>
      </c>
      <c r="D88" s="36" t="s">
        <v>316</v>
      </c>
      <c r="E88" s="36" t="s">
        <v>71</v>
      </c>
      <c r="F88" s="36" t="s">
        <v>157</v>
      </c>
      <c r="G88" s="37" t="s">
        <v>485</v>
      </c>
      <c r="H88" s="13" t="s">
        <v>24</v>
      </c>
      <c r="I88" s="19" t="s">
        <v>325</v>
      </c>
      <c r="J88" s="43" t="s">
        <v>277</v>
      </c>
      <c r="K88" s="43" t="s">
        <v>277</v>
      </c>
      <c r="L88" s="19" t="s">
        <v>116</v>
      </c>
      <c r="M88" s="39">
        <v>6</v>
      </c>
      <c r="N88" s="40">
        <v>3</v>
      </c>
      <c r="O88" s="19">
        <f t="shared" si="19"/>
        <v>18</v>
      </c>
      <c r="P88" s="9" t="str">
        <f t="shared" si="16"/>
        <v>Alto</v>
      </c>
      <c r="Q88" s="19">
        <v>25</v>
      </c>
      <c r="R88" s="19">
        <f t="shared" si="17"/>
        <v>450</v>
      </c>
      <c r="S88" s="9" t="str">
        <f t="shared" si="18"/>
        <v>II</v>
      </c>
      <c r="T88" s="45" t="str">
        <f t="shared" si="15"/>
        <v>Aceptable con Control Especifico</v>
      </c>
      <c r="U88" s="19">
        <v>14</v>
      </c>
      <c r="V88" s="19" t="s">
        <v>446</v>
      </c>
      <c r="W88" s="19"/>
      <c r="X88" s="19"/>
      <c r="Y88" s="19"/>
      <c r="Z88" s="19" t="s">
        <v>229</v>
      </c>
      <c r="AA88" s="19" t="s">
        <v>164</v>
      </c>
      <c r="AB88" s="19" t="s">
        <v>70</v>
      </c>
      <c r="AC88" s="19" t="s">
        <v>86</v>
      </c>
      <c r="AD88" s="94"/>
      <c r="AE88" s="94"/>
      <c r="AF88" s="94"/>
    </row>
    <row r="89" spans="1:32" ht="157.5" x14ac:dyDescent="0.2">
      <c r="A89" s="19" t="s">
        <v>91</v>
      </c>
      <c r="B89" s="36" t="s">
        <v>314</v>
      </c>
      <c r="C89" s="36" t="s">
        <v>315</v>
      </c>
      <c r="D89" s="36" t="s">
        <v>316</v>
      </c>
      <c r="E89" s="36" t="s">
        <v>71</v>
      </c>
      <c r="F89" s="36" t="s">
        <v>165</v>
      </c>
      <c r="G89" s="37" t="s">
        <v>485</v>
      </c>
      <c r="H89" s="13" t="s">
        <v>25</v>
      </c>
      <c r="I89" s="19" t="s">
        <v>325</v>
      </c>
      <c r="J89" s="43" t="s">
        <v>277</v>
      </c>
      <c r="K89" s="43" t="s">
        <v>277</v>
      </c>
      <c r="L89" s="43" t="s">
        <v>277</v>
      </c>
      <c r="M89" s="39">
        <v>2</v>
      </c>
      <c r="N89" s="40">
        <v>4</v>
      </c>
      <c r="O89" s="19">
        <f t="shared" si="19"/>
        <v>8</v>
      </c>
      <c r="P89" s="9" t="str">
        <f t="shared" si="16"/>
        <v>Medio</v>
      </c>
      <c r="Q89" s="19">
        <v>25</v>
      </c>
      <c r="R89" s="19">
        <f t="shared" si="17"/>
        <v>200</v>
      </c>
      <c r="S89" s="9" t="str">
        <f t="shared" si="18"/>
        <v>II</v>
      </c>
      <c r="T89" s="45" t="str">
        <f t="shared" si="15"/>
        <v>Aceptable con Control Especifico</v>
      </c>
      <c r="U89" s="19">
        <v>14</v>
      </c>
      <c r="V89" s="19" t="s">
        <v>449</v>
      </c>
      <c r="W89" s="19"/>
      <c r="X89" s="19"/>
      <c r="Y89" s="19"/>
      <c r="Z89" s="19" t="s">
        <v>235</v>
      </c>
      <c r="AA89" s="19" t="s">
        <v>109</v>
      </c>
      <c r="AB89" s="19" t="s">
        <v>70</v>
      </c>
      <c r="AC89" s="19" t="s">
        <v>86</v>
      </c>
      <c r="AD89" s="94"/>
      <c r="AE89" s="94"/>
      <c r="AF89" s="94"/>
    </row>
    <row r="90" spans="1:32" ht="110.25" x14ac:dyDescent="0.2">
      <c r="A90" s="19" t="s">
        <v>91</v>
      </c>
      <c r="B90" s="36" t="s">
        <v>314</v>
      </c>
      <c r="C90" s="36" t="s">
        <v>315</v>
      </c>
      <c r="D90" s="36" t="s">
        <v>316</v>
      </c>
      <c r="E90" s="36" t="s">
        <v>71</v>
      </c>
      <c r="F90" s="36" t="s">
        <v>166</v>
      </c>
      <c r="G90" s="37" t="s">
        <v>470</v>
      </c>
      <c r="H90" s="38" t="s">
        <v>44</v>
      </c>
      <c r="I90" s="19" t="s">
        <v>88</v>
      </c>
      <c r="J90" s="19" t="s">
        <v>277</v>
      </c>
      <c r="K90" s="19" t="s">
        <v>277</v>
      </c>
      <c r="L90" s="19" t="s">
        <v>89</v>
      </c>
      <c r="M90" s="39">
        <v>6</v>
      </c>
      <c r="N90" s="40">
        <v>3</v>
      </c>
      <c r="O90" s="19">
        <f t="shared" si="19"/>
        <v>18</v>
      </c>
      <c r="P90" s="9" t="str">
        <f t="shared" si="16"/>
        <v>Alto</v>
      </c>
      <c r="Q90" s="19">
        <v>25</v>
      </c>
      <c r="R90" s="19">
        <f t="shared" si="17"/>
        <v>450</v>
      </c>
      <c r="S90" s="9" t="str">
        <f t="shared" si="18"/>
        <v>II</v>
      </c>
      <c r="T90" s="45" t="str">
        <f t="shared" si="15"/>
        <v>Aceptable con Control Especifico</v>
      </c>
      <c r="U90" s="19">
        <v>14</v>
      </c>
      <c r="V90" s="19" t="s">
        <v>457</v>
      </c>
      <c r="W90" s="19"/>
      <c r="X90" s="19"/>
      <c r="Y90" s="19"/>
      <c r="Z90" s="19" t="s">
        <v>326</v>
      </c>
      <c r="AA90" s="19" t="s">
        <v>103</v>
      </c>
      <c r="AB90" s="19" t="s">
        <v>70</v>
      </c>
      <c r="AC90" s="77" t="s">
        <v>513</v>
      </c>
      <c r="AD90" s="94"/>
      <c r="AE90" s="94"/>
      <c r="AF90" s="94"/>
    </row>
    <row r="91" spans="1:32" ht="110.25" x14ac:dyDescent="0.2">
      <c r="A91" s="19" t="s">
        <v>91</v>
      </c>
      <c r="B91" s="36" t="s">
        <v>314</v>
      </c>
      <c r="C91" s="36" t="s">
        <v>315</v>
      </c>
      <c r="D91" s="36" t="s">
        <v>316</v>
      </c>
      <c r="E91" s="36" t="s">
        <v>71</v>
      </c>
      <c r="F91" s="36" t="s">
        <v>158</v>
      </c>
      <c r="G91" s="37" t="s">
        <v>470</v>
      </c>
      <c r="H91" s="38" t="s">
        <v>45</v>
      </c>
      <c r="I91" s="19" t="s">
        <v>455</v>
      </c>
      <c r="J91" s="19" t="s">
        <v>277</v>
      </c>
      <c r="K91" s="19" t="s">
        <v>277</v>
      </c>
      <c r="L91" s="19" t="s">
        <v>89</v>
      </c>
      <c r="M91" s="39">
        <v>2</v>
      </c>
      <c r="N91" s="40">
        <v>4</v>
      </c>
      <c r="O91" s="36">
        <f t="shared" si="19"/>
        <v>8</v>
      </c>
      <c r="P91" s="9" t="str">
        <f t="shared" si="16"/>
        <v>Medio</v>
      </c>
      <c r="Q91" s="36">
        <v>25</v>
      </c>
      <c r="R91" s="36">
        <f t="shared" si="17"/>
        <v>200</v>
      </c>
      <c r="S91" s="9" t="str">
        <f t="shared" si="18"/>
        <v>II</v>
      </c>
      <c r="T91" s="45" t="str">
        <f t="shared" si="15"/>
        <v>Aceptable con Control Especifico</v>
      </c>
      <c r="U91" s="19">
        <v>14</v>
      </c>
      <c r="V91" s="19" t="s">
        <v>431</v>
      </c>
      <c r="W91" s="19"/>
      <c r="X91" s="19"/>
      <c r="Y91" s="19"/>
      <c r="Z91" s="19" t="s">
        <v>326</v>
      </c>
      <c r="AA91" s="19" t="s">
        <v>269</v>
      </c>
      <c r="AB91" s="19" t="s">
        <v>70</v>
      </c>
      <c r="AC91" s="77" t="s">
        <v>513</v>
      </c>
      <c r="AD91" s="94"/>
      <c r="AE91" s="94"/>
      <c r="AF91" s="94"/>
    </row>
    <row r="92" spans="1:32" ht="110.25" x14ac:dyDescent="0.2">
      <c r="A92" s="19" t="s">
        <v>91</v>
      </c>
      <c r="B92" s="36" t="s">
        <v>314</v>
      </c>
      <c r="C92" s="36" t="s">
        <v>315</v>
      </c>
      <c r="D92" s="36" t="s">
        <v>316</v>
      </c>
      <c r="E92" s="36" t="s">
        <v>71</v>
      </c>
      <c r="F92" s="36" t="s">
        <v>288</v>
      </c>
      <c r="G92" s="37" t="s">
        <v>40</v>
      </c>
      <c r="H92" s="24" t="s">
        <v>194</v>
      </c>
      <c r="I92" s="36" t="s">
        <v>81</v>
      </c>
      <c r="J92" s="19" t="s">
        <v>277</v>
      </c>
      <c r="K92" s="19" t="s">
        <v>167</v>
      </c>
      <c r="L92" s="19" t="s">
        <v>373</v>
      </c>
      <c r="M92" s="39">
        <v>6</v>
      </c>
      <c r="N92" s="40">
        <v>3</v>
      </c>
      <c r="O92" s="36">
        <f t="shared" si="19"/>
        <v>18</v>
      </c>
      <c r="P92" s="9" t="str">
        <f t="shared" si="16"/>
        <v>Alto</v>
      </c>
      <c r="Q92" s="36">
        <v>25</v>
      </c>
      <c r="R92" s="36">
        <f t="shared" si="17"/>
        <v>450</v>
      </c>
      <c r="S92" s="9" t="str">
        <f t="shared" si="18"/>
        <v>II</v>
      </c>
      <c r="T92" s="45" t="str">
        <f t="shared" si="15"/>
        <v>Aceptable con Control Especifico</v>
      </c>
      <c r="U92" s="19">
        <v>14</v>
      </c>
      <c r="V92" s="19" t="s">
        <v>374</v>
      </c>
      <c r="W92" s="19"/>
      <c r="X92" s="19"/>
      <c r="Y92" s="19"/>
      <c r="Z92" s="19" t="s">
        <v>327</v>
      </c>
      <c r="AA92" s="19" t="s">
        <v>196</v>
      </c>
      <c r="AB92" s="19" t="s">
        <v>70</v>
      </c>
      <c r="AC92" s="19"/>
      <c r="AD92" s="94"/>
      <c r="AE92" s="94"/>
      <c r="AF92" s="94"/>
    </row>
    <row r="93" spans="1:32" ht="110.25" x14ac:dyDescent="0.2">
      <c r="A93" s="19" t="s">
        <v>91</v>
      </c>
      <c r="B93" s="36" t="s">
        <v>314</v>
      </c>
      <c r="C93" s="36" t="s">
        <v>315</v>
      </c>
      <c r="D93" s="36" t="s">
        <v>316</v>
      </c>
      <c r="E93" s="36" t="s">
        <v>71</v>
      </c>
      <c r="F93" s="36" t="s">
        <v>288</v>
      </c>
      <c r="G93" s="37" t="s">
        <v>40</v>
      </c>
      <c r="H93" s="24" t="s">
        <v>194</v>
      </c>
      <c r="I93" s="36" t="s">
        <v>81</v>
      </c>
      <c r="J93" s="19" t="s">
        <v>277</v>
      </c>
      <c r="K93" s="19" t="s">
        <v>167</v>
      </c>
      <c r="L93" s="19" t="s">
        <v>373</v>
      </c>
      <c r="M93" s="39">
        <v>6</v>
      </c>
      <c r="N93" s="40">
        <v>3</v>
      </c>
      <c r="O93" s="36">
        <f t="shared" si="19"/>
        <v>18</v>
      </c>
      <c r="P93" s="9" t="str">
        <f t="shared" si="16"/>
        <v>Alto</v>
      </c>
      <c r="Q93" s="36">
        <v>25</v>
      </c>
      <c r="R93" s="36">
        <f t="shared" si="17"/>
        <v>450</v>
      </c>
      <c r="S93" s="9" t="str">
        <f t="shared" si="18"/>
        <v>II</v>
      </c>
      <c r="T93" s="45" t="str">
        <f t="shared" si="15"/>
        <v>Aceptable con Control Especifico</v>
      </c>
      <c r="U93" s="19">
        <v>14</v>
      </c>
      <c r="V93" s="19" t="s">
        <v>374</v>
      </c>
      <c r="W93" s="19"/>
      <c r="X93" s="19"/>
      <c r="Y93" s="19"/>
      <c r="Z93" s="19" t="s">
        <v>327</v>
      </c>
      <c r="AA93" s="19" t="s">
        <v>196</v>
      </c>
      <c r="AB93" s="19" t="s">
        <v>70</v>
      </c>
      <c r="AC93" s="19"/>
      <c r="AD93" s="94"/>
      <c r="AE93" s="94"/>
      <c r="AF93" s="94"/>
    </row>
    <row r="94" spans="1:32" ht="110.25" x14ac:dyDescent="0.2">
      <c r="A94" s="19" t="s">
        <v>91</v>
      </c>
      <c r="B94" s="36" t="s">
        <v>314</v>
      </c>
      <c r="C94" s="36" t="s">
        <v>315</v>
      </c>
      <c r="D94" s="36" t="s">
        <v>316</v>
      </c>
      <c r="E94" s="36" t="s">
        <v>71</v>
      </c>
      <c r="F94" s="36" t="s">
        <v>289</v>
      </c>
      <c r="G94" s="37" t="s">
        <v>40</v>
      </c>
      <c r="H94" s="24" t="s">
        <v>249</v>
      </c>
      <c r="I94" s="36" t="s">
        <v>80</v>
      </c>
      <c r="J94" s="19" t="s">
        <v>277</v>
      </c>
      <c r="K94" s="19" t="s">
        <v>167</v>
      </c>
      <c r="L94" s="19" t="s">
        <v>373</v>
      </c>
      <c r="M94" s="39">
        <v>6</v>
      </c>
      <c r="N94" s="40">
        <v>3</v>
      </c>
      <c r="O94" s="36">
        <f t="shared" si="19"/>
        <v>18</v>
      </c>
      <c r="P94" s="9" t="str">
        <f t="shared" si="16"/>
        <v>Alto</v>
      </c>
      <c r="Q94" s="36">
        <v>25</v>
      </c>
      <c r="R94" s="36">
        <f t="shared" si="17"/>
        <v>450</v>
      </c>
      <c r="S94" s="9" t="str">
        <f t="shared" si="18"/>
        <v>II</v>
      </c>
      <c r="T94" s="45" t="str">
        <f t="shared" si="15"/>
        <v>Aceptable con Control Especifico</v>
      </c>
      <c r="U94" s="19">
        <v>14</v>
      </c>
      <c r="V94" s="19" t="s">
        <v>374</v>
      </c>
      <c r="W94" s="19"/>
      <c r="X94" s="19"/>
      <c r="Y94" s="19"/>
      <c r="Z94" s="19" t="s">
        <v>327</v>
      </c>
      <c r="AA94" s="19" t="s">
        <v>196</v>
      </c>
      <c r="AB94" s="19" t="s">
        <v>70</v>
      </c>
      <c r="AC94" s="19"/>
      <c r="AD94" s="94"/>
      <c r="AE94" s="94"/>
      <c r="AF94" s="94"/>
    </row>
    <row r="95" spans="1:32" ht="110.25" x14ac:dyDescent="0.2">
      <c r="A95" s="19" t="s">
        <v>91</v>
      </c>
      <c r="B95" s="36" t="s">
        <v>314</v>
      </c>
      <c r="C95" s="36" t="s">
        <v>315</v>
      </c>
      <c r="D95" s="36" t="s">
        <v>316</v>
      </c>
      <c r="E95" s="36" t="s">
        <v>71</v>
      </c>
      <c r="F95" s="36" t="s">
        <v>288</v>
      </c>
      <c r="G95" s="37" t="s">
        <v>40</v>
      </c>
      <c r="H95" s="24" t="s">
        <v>194</v>
      </c>
      <c r="I95" s="36" t="s">
        <v>81</v>
      </c>
      <c r="J95" s="19" t="s">
        <v>277</v>
      </c>
      <c r="K95" s="19" t="s">
        <v>167</v>
      </c>
      <c r="L95" s="19" t="s">
        <v>373</v>
      </c>
      <c r="M95" s="39">
        <v>6</v>
      </c>
      <c r="N95" s="40">
        <v>3</v>
      </c>
      <c r="O95" s="36">
        <f t="shared" si="19"/>
        <v>18</v>
      </c>
      <c r="P95" s="9" t="str">
        <f t="shared" si="16"/>
        <v>Alto</v>
      </c>
      <c r="Q95" s="36">
        <v>25</v>
      </c>
      <c r="R95" s="36">
        <f t="shared" si="17"/>
        <v>450</v>
      </c>
      <c r="S95" s="9" t="str">
        <f t="shared" si="18"/>
        <v>II</v>
      </c>
      <c r="T95" s="45" t="str">
        <f t="shared" si="15"/>
        <v>Aceptable con Control Especifico</v>
      </c>
      <c r="U95" s="19">
        <v>14</v>
      </c>
      <c r="V95" s="19" t="s">
        <v>374</v>
      </c>
      <c r="W95" s="19"/>
      <c r="X95" s="19"/>
      <c r="Y95" s="19"/>
      <c r="Z95" s="19" t="s">
        <v>327</v>
      </c>
      <c r="AA95" s="19" t="s">
        <v>196</v>
      </c>
      <c r="AB95" s="19" t="s">
        <v>70</v>
      </c>
      <c r="AC95" s="19"/>
      <c r="AD95" s="94"/>
      <c r="AE95" s="94"/>
      <c r="AF95" s="94"/>
    </row>
    <row r="96" spans="1:32" ht="110.25" x14ac:dyDescent="0.2">
      <c r="A96" s="19" t="s">
        <v>91</v>
      </c>
      <c r="B96" s="36" t="s">
        <v>314</v>
      </c>
      <c r="C96" s="36" t="s">
        <v>315</v>
      </c>
      <c r="D96" s="36" t="s">
        <v>316</v>
      </c>
      <c r="E96" s="36" t="s">
        <v>71</v>
      </c>
      <c r="F96" s="36" t="s">
        <v>289</v>
      </c>
      <c r="G96" s="37" t="s">
        <v>40</v>
      </c>
      <c r="H96" s="24" t="s">
        <v>249</v>
      </c>
      <c r="I96" s="36" t="s">
        <v>82</v>
      </c>
      <c r="J96" s="19" t="s">
        <v>277</v>
      </c>
      <c r="K96" s="19" t="s">
        <v>167</v>
      </c>
      <c r="L96" s="19" t="s">
        <v>373</v>
      </c>
      <c r="M96" s="39">
        <v>6</v>
      </c>
      <c r="N96" s="40">
        <v>3</v>
      </c>
      <c r="O96" s="36">
        <f t="shared" si="19"/>
        <v>18</v>
      </c>
      <c r="P96" s="9" t="str">
        <f t="shared" si="16"/>
        <v>Alto</v>
      </c>
      <c r="Q96" s="36">
        <v>25</v>
      </c>
      <c r="R96" s="36">
        <f t="shared" si="17"/>
        <v>450</v>
      </c>
      <c r="S96" s="9" t="str">
        <f t="shared" si="18"/>
        <v>II</v>
      </c>
      <c r="T96" s="45" t="str">
        <f t="shared" si="15"/>
        <v>Aceptable con Control Especifico</v>
      </c>
      <c r="U96" s="19">
        <v>14</v>
      </c>
      <c r="V96" s="19" t="s">
        <v>374</v>
      </c>
      <c r="W96" s="19"/>
      <c r="X96" s="19"/>
      <c r="Y96" s="19"/>
      <c r="Z96" s="19" t="s">
        <v>327</v>
      </c>
      <c r="AA96" s="19" t="s">
        <v>196</v>
      </c>
      <c r="AB96" s="19" t="s">
        <v>70</v>
      </c>
      <c r="AC96" s="19"/>
      <c r="AD96" s="94"/>
      <c r="AE96" s="94"/>
      <c r="AF96" s="94"/>
    </row>
    <row r="97" spans="1:32" ht="94.5" x14ac:dyDescent="0.2">
      <c r="A97" s="19" t="s">
        <v>91</v>
      </c>
      <c r="B97" s="36" t="s">
        <v>314</v>
      </c>
      <c r="C97" s="36" t="s">
        <v>315</v>
      </c>
      <c r="D97" s="36" t="s">
        <v>316</v>
      </c>
      <c r="E97" s="36" t="s">
        <v>71</v>
      </c>
      <c r="F97" s="36" t="s">
        <v>214</v>
      </c>
      <c r="G97" s="37" t="s">
        <v>472</v>
      </c>
      <c r="H97" s="24" t="s">
        <v>190</v>
      </c>
      <c r="I97" s="19" t="s">
        <v>72</v>
      </c>
      <c r="J97" s="43" t="s">
        <v>277</v>
      </c>
      <c r="K97" s="19" t="s">
        <v>277</v>
      </c>
      <c r="L97" s="19" t="s">
        <v>118</v>
      </c>
      <c r="M97" s="39">
        <v>2</v>
      </c>
      <c r="N97" s="40">
        <v>4</v>
      </c>
      <c r="O97" s="36">
        <f t="shared" si="19"/>
        <v>8</v>
      </c>
      <c r="P97" s="9" t="str">
        <f t="shared" si="16"/>
        <v>Medio</v>
      </c>
      <c r="Q97" s="36">
        <v>25</v>
      </c>
      <c r="R97" s="36">
        <f t="shared" si="17"/>
        <v>200</v>
      </c>
      <c r="S97" s="9" t="str">
        <f t="shared" si="18"/>
        <v>II</v>
      </c>
      <c r="T97" s="45" t="str">
        <f t="shared" si="15"/>
        <v>Aceptable con Control Especifico</v>
      </c>
      <c r="U97" s="19">
        <v>14</v>
      </c>
      <c r="V97" s="19" t="s">
        <v>366</v>
      </c>
      <c r="W97" s="19"/>
      <c r="X97" s="19"/>
      <c r="Y97" s="19"/>
      <c r="Z97" s="19" t="s">
        <v>168</v>
      </c>
      <c r="AA97" s="19" t="s">
        <v>119</v>
      </c>
      <c r="AB97" s="19" t="s">
        <v>70</v>
      </c>
      <c r="AC97" s="19" t="s">
        <v>77</v>
      </c>
      <c r="AD97" s="94"/>
      <c r="AE97" s="94"/>
      <c r="AF97" s="94"/>
    </row>
    <row r="98" spans="1:32" ht="94.5" x14ac:dyDescent="0.2">
      <c r="A98" s="19" t="s">
        <v>91</v>
      </c>
      <c r="B98" s="36" t="s">
        <v>314</v>
      </c>
      <c r="C98" s="36" t="s">
        <v>315</v>
      </c>
      <c r="D98" s="36" t="s">
        <v>316</v>
      </c>
      <c r="E98" s="36" t="s">
        <v>71</v>
      </c>
      <c r="F98" s="36" t="s">
        <v>131</v>
      </c>
      <c r="G98" s="37" t="s">
        <v>472</v>
      </c>
      <c r="H98" s="13" t="s">
        <v>28</v>
      </c>
      <c r="I98" s="19" t="s">
        <v>211</v>
      </c>
      <c r="J98" s="19" t="s">
        <v>277</v>
      </c>
      <c r="K98" s="19" t="s">
        <v>277</v>
      </c>
      <c r="L98" s="19" t="s">
        <v>263</v>
      </c>
      <c r="M98" s="39">
        <v>2</v>
      </c>
      <c r="N98" s="40">
        <v>3</v>
      </c>
      <c r="O98" s="36">
        <f t="shared" si="19"/>
        <v>6</v>
      </c>
      <c r="P98" s="9" t="str">
        <f t="shared" si="16"/>
        <v>Medio</v>
      </c>
      <c r="Q98" s="36">
        <v>25</v>
      </c>
      <c r="R98" s="36">
        <f t="shared" si="17"/>
        <v>150</v>
      </c>
      <c r="S98" s="9" t="str">
        <f t="shared" si="18"/>
        <v>II</v>
      </c>
      <c r="T98" s="45" t="str">
        <f t="shared" si="15"/>
        <v>Aceptable con Control Especifico</v>
      </c>
      <c r="U98" s="19">
        <v>14</v>
      </c>
      <c r="V98" s="19" t="s">
        <v>366</v>
      </c>
      <c r="W98" s="19"/>
      <c r="X98" s="19"/>
      <c r="Y98" s="19"/>
      <c r="Z98" s="19" t="s">
        <v>248</v>
      </c>
      <c r="AA98" s="19" t="s">
        <v>104</v>
      </c>
      <c r="AB98" s="19" t="s">
        <v>70</v>
      </c>
      <c r="AC98" s="19" t="s">
        <v>77</v>
      </c>
      <c r="AD98" s="94"/>
      <c r="AE98" s="94"/>
      <c r="AF98" s="94"/>
    </row>
    <row r="99" spans="1:32" ht="94.5" x14ac:dyDescent="0.2">
      <c r="A99" s="19" t="s">
        <v>91</v>
      </c>
      <c r="B99" s="36" t="s">
        <v>314</v>
      </c>
      <c r="C99" s="36" t="s">
        <v>315</v>
      </c>
      <c r="D99" s="36" t="s">
        <v>316</v>
      </c>
      <c r="E99" s="36" t="s">
        <v>71</v>
      </c>
      <c r="F99" s="36" t="s">
        <v>212</v>
      </c>
      <c r="G99" s="37" t="s">
        <v>472</v>
      </c>
      <c r="H99" s="13" t="s">
        <v>46</v>
      </c>
      <c r="I99" s="19" t="s">
        <v>73</v>
      </c>
      <c r="J99" s="19" t="s">
        <v>277</v>
      </c>
      <c r="K99" s="19" t="s">
        <v>277</v>
      </c>
      <c r="L99" s="19" t="s">
        <v>213</v>
      </c>
      <c r="M99" s="39">
        <v>2</v>
      </c>
      <c r="N99" s="40">
        <v>3</v>
      </c>
      <c r="O99" s="36">
        <f t="shared" si="19"/>
        <v>6</v>
      </c>
      <c r="P99" s="9" t="str">
        <f t="shared" si="16"/>
        <v>Medio</v>
      </c>
      <c r="Q99" s="36">
        <v>25</v>
      </c>
      <c r="R99" s="36">
        <f t="shared" si="17"/>
        <v>150</v>
      </c>
      <c r="S99" s="9" t="str">
        <f t="shared" si="18"/>
        <v>II</v>
      </c>
      <c r="T99" s="45" t="str">
        <f t="shared" si="15"/>
        <v>Aceptable con Control Especifico</v>
      </c>
      <c r="U99" s="19">
        <v>14</v>
      </c>
      <c r="V99" s="19" t="s">
        <v>366</v>
      </c>
      <c r="W99" s="19"/>
      <c r="X99" s="19"/>
      <c r="Y99" s="19"/>
      <c r="Z99" s="19" t="s">
        <v>168</v>
      </c>
      <c r="AA99" s="19" t="s">
        <v>104</v>
      </c>
      <c r="AB99" s="19" t="s">
        <v>70</v>
      </c>
      <c r="AC99" s="19" t="s">
        <v>77</v>
      </c>
      <c r="AD99" s="94"/>
      <c r="AE99" s="94"/>
      <c r="AF99" s="94"/>
    </row>
    <row r="100" spans="1:32" ht="94.5" x14ac:dyDescent="0.2">
      <c r="A100" s="19" t="s">
        <v>91</v>
      </c>
      <c r="B100" s="36" t="s">
        <v>314</v>
      </c>
      <c r="C100" s="36" t="s">
        <v>315</v>
      </c>
      <c r="D100" s="36" t="s">
        <v>316</v>
      </c>
      <c r="E100" s="36" t="s">
        <v>71</v>
      </c>
      <c r="F100" s="36" t="s">
        <v>339</v>
      </c>
      <c r="G100" s="37" t="s">
        <v>472</v>
      </c>
      <c r="H100" s="24" t="s">
        <v>207</v>
      </c>
      <c r="I100" s="19" t="s">
        <v>264</v>
      </c>
      <c r="J100" s="19" t="s">
        <v>277</v>
      </c>
      <c r="K100" s="19" t="s">
        <v>277</v>
      </c>
      <c r="L100" s="19" t="s">
        <v>149</v>
      </c>
      <c r="M100" s="39">
        <v>2</v>
      </c>
      <c r="N100" s="40">
        <v>3</v>
      </c>
      <c r="O100" s="36">
        <f>+M100*N100</f>
        <v>6</v>
      </c>
      <c r="P100" s="9" t="str">
        <f t="shared" si="16"/>
        <v>Medio</v>
      </c>
      <c r="Q100" s="36">
        <v>25</v>
      </c>
      <c r="R100" s="36">
        <f>+O100*Q100</f>
        <v>150</v>
      </c>
      <c r="S100" s="9" t="str">
        <f t="shared" si="18"/>
        <v>II</v>
      </c>
      <c r="T100" s="45" t="str">
        <f t="shared" si="15"/>
        <v>Aceptable con Control Especifico</v>
      </c>
      <c r="U100" s="19">
        <v>14</v>
      </c>
      <c r="V100" s="19" t="s">
        <v>366</v>
      </c>
      <c r="W100" s="19"/>
      <c r="X100" s="19"/>
      <c r="Y100" s="19"/>
      <c r="Z100" s="19" t="s">
        <v>209</v>
      </c>
      <c r="AA100" s="19" t="s">
        <v>210</v>
      </c>
      <c r="AB100" s="19" t="s">
        <v>70</v>
      </c>
      <c r="AC100" s="19" t="s">
        <v>77</v>
      </c>
      <c r="AD100" s="94"/>
      <c r="AE100" s="94"/>
      <c r="AF100" s="94"/>
    </row>
    <row r="101" spans="1:32" ht="94.5" x14ac:dyDescent="0.2">
      <c r="A101" s="19" t="s">
        <v>91</v>
      </c>
      <c r="B101" s="36" t="s">
        <v>314</v>
      </c>
      <c r="C101" s="36" t="s">
        <v>315</v>
      </c>
      <c r="D101" s="36" t="s">
        <v>316</v>
      </c>
      <c r="E101" s="36" t="s">
        <v>71</v>
      </c>
      <c r="F101" s="36" t="s">
        <v>490</v>
      </c>
      <c r="G101" s="37" t="s">
        <v>472</v>
      </c>
      <c r="H101" s="13" t="s">
        <v>47</v>
      </c>
      <c r="I101" s="19" t="s">
        <v>205</v>
      </c>
      <c r="J101" s="19" t="s">
        <v>277</v>
      </c>
      <c r="K101" s="19" t="s">
        <v>277</v>
      </c>
      <c r="L101" s="19" t="s">
        <v>149</v>
      </c>
      <c r="M101" s="39">
        <v>6</v>
      </c>
      <c r="N101" s="40">
        <v>3</v>
      </c>
      <c r="O101" s="36">
        <f>+M101*N101</f>
        <v>18</v>
      </c>
      <c r="P101" s="9" t="str">
        <f t="shared" si="16"/>
        <v>Alto</v>
      </c>
      <c r="Q101" s="36">
        <v>25</v>
      </c>
      <c r="R101" s="36">
        <f>+O101*Q101</f>
        <v>450</v>
      </c>
      <c r="S101" s="9" t="str">
        <f t="shared" si="18"/>
        <v>II</v>
      </c>
      <c r="T101" s="45" t="str">
        <f t="shared" si="15"/>
        <v>Aceptable con Control Especifico</v>
      </c>
      <c r="U101" s="19">
        <v>14</v>
      </c>
      <c r="V101" s="19" t="s">
        <v>366</v>
      </c>
      <c r="W101" s="19"/>
      <c r="X101" s="19"/>
      <c r="Y101" s="19"/>
      <c r="Z101" s="19" t="s">
        <v>168</v>
      </c>
      <c r="AA101" s="19" t="s">
        <v>206</v>
      </c>
      <c r="AB101" s="19" t="s">
        <v>70</v>
      </c>
      <c r="AC101" s="19" t="s">
        <v>77</v>
      </c>
      <c r="AD101" s="94"/>
      <c r="AE101" s="94"/>
      <c r="AF101" s="94"/>
    </row>
    <row r="102" spans="1:32" ht="110.25" x14ac:dyDescent="0.2">
      <c r="A102" s="19" t="s">
        <v>91</v>
      </c>
      <c r="B102" s="36" t="s">
        <v>314</v>
      </c>
      <c r="C102" s="36" t="s">
        <v>315</v>
      </c>
      <c r="D102" s="36" t="s">
        <v>316</v>
      </c>
      <c r="E102" s="36" t="s">
        <v>71</v>
      </c>
      <c r="F102" s="36" t="s">
        <v>135</v>
      </c>
      <c r="G102" s="37" t="s">
        <v>16</v>
      </c>
      <c r="H102" s="38" t="s">
        <v>52</v>
      </c>
      <c r="I102" s="19" t="s">
        <v>220</v>
      </c>
      <c r="J102" s="43" t="s">
        <v>277</v>
      </c>
      <c r="K102" s="19" t="s">
        <v>277</v>
      </c>
      <c r="L102" s="19" t="s">
        <v>94</v>
      </c>
      <c r="M102" s="39">
        <v>6</v>
      </c>
      <c r="N102" s="40">
        <v>3</v>
      </c>
      <c r="O102" s="36">
        <f t="shared" si="19"/>
        <v>18</v>
      </c>
      <c r="P102" s="9" t="str">
        <f t="shared" si="16"/>
        <v>Alto</v>
      </c>
      <c r="Q102" s="36">
        <v>25</v>
      </c>
      <c r="R102" s="36">
        <f t="shared" si="17"/>
        <v>450</v>
      </c>
      <c r="S102" s="9" t="str">
        <f t="shared" si="18"/>
        <v>II</v>
      </c>
      <c r="T102" s="45" t="str">
        <f t="shared" si="15"/>
        <v>Aceptable con Control Especifico</v>
      </c>
      <c r="U102" s="19">
        <v>14</v>
      </c>
      <c r="V102" s="19" t="s">
        <v>444</v>
      </c>
      <c r="W102" s="19"/>
      <c r="X102" s="19"/>
      <c r="Y102" s="19"/>
      <c r="Z102" s="19" t="s">
        <v>153</v>
      </c>
      <c r="AA102" s="19" t="s">
        <v>340</v>
      </c>
      <c r="AB102" s="19" t="s">
        <v>70</v>
      </c>
      <c r="AC102" s="19" t="s">
        <v>76</v>
      </c>
      <c r="AD102" s="94"/>
      <c r="AE102" s="94"/>
      <c r="AF102" s="94"/>
    </row>
    <row r="103" spans="1:32" ht="110.25" x14ac:dyDescent="0.2">
      <c r="A103" s="19" t="s">
        <v>91</v>
      </c>
      <c r="B103" s="36" t="s">
        <v>314</v>
      </c>
      <c r="C103" s="36" t="s">
        <v>315</v>
      </c>
      <c r="D103" s="36" t="s">
        <v>316</v>
      </c>
      <c r="E103" s="36" t="s">
        <v>71</v>
      </c>
      <c r="F103" s="36" t="s">
        <v>317</v>
      </c>
      <c r="G103" s="37" t="s">
        <v>16</v>
      </c>
      <c r="H103" s="38" t="s">
        <v>53</v>
      </c>
      <c r="I103" s="19" t="s">
        <v>74</v>
      </c>
      <c r="J103" s="19" t="s">
        <v>277</v>
      </c>
      <c r="K103" s="19" t="s">
        <v>277</v>
      </c>
      <c r="L103" s="19" t="s">
        <v>94</v>
      </c>
      <c r="M103" s="39">
        <v>6</v>
      </c>
      <c r="N103" s="40">
        <v>3</v>
      </c>
      <c r="O103" s="36">
        <f t="shared" si="19"/>
        <v>18</v>
      </c>
      <c r="P103" s="9" t="str">
        <f t="shared" si="16"/>
        <v>Alto</v>
      </c>
      <c r="Q103" s="36">
        <v>25</v>
      </c>
      <c r="R103" s="36">
        <f t="shared" si="17"/>
        <v>450</v>
      </c>
      <c r="S103" s="9" t="str">
        <f t="shared" si="18"/>
        <v>II</v>
      </c>
      <c r="T103" s="45" t="str">
        <f t="shared" si="15"/>
        <v>Aceptable con Control Especifico</v>
      </c>
      <c r="U103" s="19">
        <v>14</v>
      </c>
      <c r="V103" s="19" t="s">
        <v>444</v>
      </c>
      <c r="W103" s="19"/>
      <c r="X103" s="19"/>
      <c r="Y103" s="19"/>
      <c r="Z103" s="19" t="s">
        <v>153</v>
      </c>
      <c r="AA103" s="19" t="s">
        <v>341</v>
      </c>
      <c r="AB103" s="19" t="s">
        <v>70</v>
      </c>
      <c r="AC103" s="19" t="s">
        <v>76</v>
      </c>
      <c r="AD103" s="94"/>
      <c r="AE103" s="94"/>
      <c r="AF103" s="94"/>
    </row>
    <row r="104" spans="1:32" ht="94.5" x14ac:dyDescent="0.2">
      <c r="A104" s="19" t="s">
        <v>91</v>
      </c>
      <c r="B104" s="36" t="s">
        <v>314</v>
      </c>
      <c r="C104" s="36" t="s">
        <v>315</v>
      </c>
      <c r="D104" s="36" t="s">
        <v>316</v>
      </c>
      <c r="E104" s="36" t="s">
        <v>71</v>
      </c>
      <c r="F104" s="36" t="s">
        <v>132</v>
      </c>
      <c r="G104" s="37" t="s">
        <v>16</v>
      </c>
      <c r="H104" s="38" t="s">
        <v>61</v>
      </c>
      <c r="I104" s="19" t="s">
        <v>90</v>
      </c>
      <c r="J104" s="19" t="s">
        <v>277</v>
      </c>
      <c r="K104" s="19" t="s">
        <v>277</v>
      </c>
      <c r="L104" s="19" t="s">
        <v>277</v>
      </c>
      <c r="M104" s="39">
        <v>6</v>
      </c>
      <c r="N104" s="40">
        <v>3</v>
      </c>
      <c r="O104" s="36">
        <f>+M104*N104</f>
        <v>18</v>
      </c>
      <c r="P104" s="9" t="str">
        <f t="shared" si="16"/>
        <v>Alto</v>
      </c>
      <c r="Q104" s="36">
        <v>25</v>
      </c>
      <c r="R104" s="36">
        <f>+O104*Q104</f>
        <v>450</v>
      </c>
      <c r="S104" s="9" t="str">
        <f t="shared" si="18"/>
        <v>II</v>
      </c>
      <c r="T104" s="45" t="str">
        <f t="shared" si="15"/>
        <v>Aceptable con Control Especifico</v>
      </c>
      <c r="U104" s="19">
        <v>14</v>
      </c>
      <c r="V104" s="19" t="s">
        <v>444</v>
      </c>
      <c r="W104" s="19"/>
      <c r="X104" s="19"/>
      <c r="Y104" s="19"/>
      <c r="Z104" s="19" t="s">
        <v>153</v>
      </c>
      <c r="AA104" s="19" t="s">
        <v>121</v>
      </c>
      <c r="AB104" s="19" t="s">
        <v>70</v>
      </c>
      <c r="AC104" s="19" t="s">
        <v>76</v>
      </c>
      <c r="AD104" s="94"/>
      <c r="AE104" s="94"/>
      <c r="AF104" s="94"/>
    </row>
    <row r="105" spans="1:32" ht="94.5" x14ac:dyDescent="0.2">
      <c r="A105" s="19" t="s">
        <v>91</v>
      </c>
      <c r="B105" s="36" t="s">
        <v>314</v>
      </c>
      <c r="C105" s="36" t="s">
        <v>315</v>
      </c>
      <c r="D105" s="36" t="s">
        <v>316</v>
      </c>
      <c r="E105" s="36" t="s">
        <v>71</v>
      </c>
      <c r="F105" s="36" t="s">
        <v>132</v>
      </c>
      <c r="G105" s="37" t="s">
        <v>16</v>
      </c>
      <c r="H105" s="36" t="s">
        <v>98</v>
      </c>
      <c r="I105" s="19" t="s">
        <v>84</v>
      </c>
      <c r="J105" s="19" t="s">
        <v>277</v>
      </c>
      <c r="K105" s="19" t="s">
        <v>277</v>
      </c>
      <c r="L105" s="19" t="s">
        <v>277</v>
      </c>
      <c r="M105" s="39">
        <v>6</v>
      </c>
      <c r="N105" s="40">
        <v>3</v>
      </c>
      <c r="O105" s="36">
        <f>+M105*N105</f>
        <v>18</v>
      </c>
      <c r="P105" s="9" t="str">
        <f t="shared" si="16"/>
        <v>Alto</v>
      </c>
      <c r="Q105" s="36">
        <v>25</v>
      </c>
      <c r="R105" s="36">
        <f>+O105*Q105</f>
        <v>450</v>
      </c>
      <c r="S105" s="9" t="str">
        <f t="shared" si="18"/>
        <v>II</v>
      </c>
      <c r="T105" s="45" t="str">
        <f t="shared" si="15"/>
        <v>Aceptable con Control Especifico</v>
      </c>
      <c r="U105" s="19">
        <v>14</v>
      </c>
      <c r="V105" s="19" t="s">
        <v>444</v>
      </c>
      <c r="W105" s="19"/>
      <c r="X105" s="19"/>
      <c r="Y105" s="19"/>
      <c r="Z105" s="19" t="s">
        <v>153</v>
      </c>
      <c r="AA105" s="19" t="s">
        <v>120</v>
      </c>
      <c r="AB105" s="19" t="s">
        <v>70</v>
      </c>
      <c r="AC105" s="19" t="s">
        <v>76</v>
      </c>
      <c r="AD105" s="94"/>
      <c r="AE105" s="94"/>
      <c r="AF105" s="94"/>
    </row>
    <row r="106" spans="1:32" ht="94.5" x14ac:dyDescent="0.2">
      <c r="A106" s="19" t="s">
        <v>91</v>
      </c>
      <c r="B106" s="36" t="s">
        <v>314</v>
      </c>
      <c r="C106" s="36" t="s">
        <v>315</v>
      </c>
      <c r="D106" s="36" t="s">
        <v>316</v>
      </c>
      <c r="E106" s="36" t="s">
        <v>71</v>
      </c>
      <c r="F106" s="36" t="s">
        <v>217</v>
      </c>
      <c r="G106" s="37" t="s">
        <v>16</v>
      </c>
      <c r="H106" s="38" t="s">
        <v>48</v>
      </c>
      <c r="I106" s="36" t="s">
        <v>110</v>
      </c>
      <c r="J106" s="19" t="s">
        <v>277</v>
      </c>
      <c r="K106" s="19" t="s">
        <v>277</v>
      </c>
      <c r="L106" s="19" t="s">
        <v>95</v>
      </c>
      <c r="M106" s="39">
        <v>2</v>
      </c>
      <c r="N106" s="40">
        <v>4</v>
      </c>
      <c r="O106" s="36">
        <f>+M106*N106</f>
        <v>8</v>
      </c>
      <c r="P106" s="9" t="str">
        <f t="shared" si="16"/>
        <v>Medio</v>
      </c>
      <c r="Q106" s="36">
        <v>25</v>
      </c>
      <c r="R106" s="36">
        <f>+O106*Q106</f>
        <v>200</v>
      </c>
      <c r="S106" s="9" t="str">
        <f t="shared" si="18"/>
        <v>II</v>
      </c>
      <c r="T106" s="45" t="str">
        <f t="shared" si="15"/>
        <v>Aceptable con Control Especifico</v>
      </c>
      <c r="U106" s="19">
        <v>14</v>
      </c>
      <c r="V106" s="19" t="s">
        <v>426</v>
      </c>
      <c r="W106" s="19"/>
      <c r="X106" s="19"/>
      <c r="Y106" s="19"/>
      <c r="Z106" s="19" t="s">
        <v>337</v>
      </c>
      <c r="AA106" s="19" t="s">
        <v>246</v>
      </c>
      <c r="AB106" s="19" t="s">
        <v>70</v>
      </c>
      <c r="AC106" s="19" t="s">
        <v>76</v>
      </c>
      <c r="AD106" s="94"/>
      <c r="AE106" s="94"/>
      <c r="AF106" s="94"/>
    </row>
    <row r="107" spans="1:32" ht="94.5" x14ac:dyDescent="0.2">
      <c r="A107" s="19" t="s">
        <v>91</v>
      </c>
      <c r="B107" s="36" t="s">
        <v>314</v>
      </c>
      <c r="C107" s="36" t="s">
        <v>315</v>
      </c>
      <c r="D107" s="36" t="s">
        <v>316</v>
      </c>
      <c r="E107" s="36" t="s">
        <v>71</v>
      </c>
      <c r="F107" s="36" t="s">
        <v>170</v>
      </c>
      <c r="G107" s="37" t="s">
        <v>16</v>
      </c>
      <c r="H107" s="38" t="s">
        <v>49</v>
      </c>
      <c r="I107" s="36" t="s">
        <v>111</v>
      </c>
      <c r="J107" s="19" t="s">
        <v>277</v>
      </c>
      <c r="K107" s="19" t="s">
        <v>277</v>
      </c>
      <c r="L107" s="19" t="s">
        <v>95</v>
      </c>
      <c r="M107" s="39">
        <v>2</v>
      </c>
      <c r="N107" s="40">
        <v>4</v>
      </c>
      <c r="O107" s="36">
        <f>+M107*N107</f>
        <v>8</v>
      </c>
      <c r="P107" s="9" t="str">
        <f t="shared" si="16"/>
        <v>Medio</v>
      </c>
      <c r="Q107" s="36">
        <v>25</v>
      </c>
      <c r="R107" s="36">
        <f>+O107*Q107</f>
        <v>200</v>
      </c>
      <c r="S107" s="9" t="str">
        <f t="shared" si="18"/>
        <v>II</v>
      </c>
      <c r="T107" s="45" t="str">
        <f t="shared" si="15"/>
        <v>Aceptable con Control Especifico</v>
      </c>
      <c r="U107" s="25">
        <v>14</v>
      </c>
      <c r="V107" s="19" t="s">
        <v>426</v>
      </c>
      <c r="W107" s="19"/>
      <c r="X107" s="19"/>
      <c r="Y107" s="19"/>
      <c r="Z107" s="19" t="s">
        <v>338</v>
      </c>
      <c r="AA107" s="19" t="s">
        <v>216</v>
      </c>
      <c r="AB107" s="19" t="s">
        <v>70</v>
      </c>
      <c r="AC107" s="19" t="s">
        <v>76</v>
      </c>
      <c r="AD107" s="94"/>
      <c r="AE107" s="94"/>
      <c r="AF107" s="94"/>
    </row>
    <row r="108" spans="1:32" ht="94.5" x14ac:dyDescent="0.2">
      <c r="A108" s="19" t="s">
        <v>91</v>
      </c>
      <c r="B108" s="36" t="s">
        <v>314</v>
      </c>
      <c r="C108" s="36" t="s">
        <v>315</v>
      </c>
      <c r="D108" s="36" t="s">
        <v>316</v>
      </c>
      <c r="E108" s="36" t="s">
        <v>71</v>
      </c>
      <c r="F108" s="19" t="s">
        <v>319</v>
      </c>
      <c r="G108" s="37" t="s">
        <v>16</v>
      </c>
      <c r="H108" s="38" t="s">
        <v>62</v>
      </c>
      <c r="I108" s="19" t="s">
        <v>85</v>
      </c>
      <c r="J108" s="19" t="s">
        <v>277</v>
      </c>
      <c r="K108" s="19" t="s">
        <v>277</v>
      </c>
      <c r="L108" s="19" t="s">
        <v>96</v>
      </c>
      <c r="M108" s="39">
        <v>2</v>
      </c>
      <c r="N108" s="40">
        <v>4</v>
      </c>
      <c r="O108" s="36">
        <f t="shared" ref="O108:O140" si="20">+M108*N108</f>
        <v>8</v>
      </c>
      <c r="P108" s="9" t="str">
        <f t="shared" si="16"/>
        <v>Medio</v>
      </c>
      <c r="Q108" s="36">
        <v>25</v>
      </c>
      <c r="R108" s="36">
        <f t="shared" ref="R108:R140" si="21">+O108*Q108</f>
        <v>200</v>
      </c>
      <c r="S108" s="9" t="str">
        <f t="shared" si="18"/>
        <v>II</v>
      </c>
      <c r="T108" s="45" t="str">
        <f t="shared" si="15"/>
        <v>Aceptable con Control Especifico</v>
      </c>
      <c r="U108" s="25">
        <v>14</v>
      </c>
      <c r="V108" s="19" t="s">
        <v>426</v>
      </c>
      <c r="W108" s="19"/>
      <c r="X108" s="19"/>
      <c r="Y108" s="19"/>
      <c r="Z108" s="19" t="s">
        <v>153</v>
      </c>
      <c r="AA108" s="19" t="s">
        <v>342</v>
      </c>
      <c r="AB108" s="19" t="s">
        <v>70</v>
      </c>
      <c r="AC108" s="19" t="s">
        <v>76</v>
      </c>
      <c r="AD108" s="94"/>
      <c r="AE108" s="94"/>
      <c r="AF108" s="94"/>
    </row>
    <row r="109" spans="1:32" ht="94.5" x14ac:dyDescent="0.2">
      <c r="A109" s="19" t="s">
        <v>91</v>
      </c>
      <c r="B109" s="36" t="s">
        <v>314</v>
      </c>
      <c r="C109" s="36" t="s">
        <v>315</v>
      </c>
      <c r="D109" s="36" t="s">
        <v>316</v>
      </c>
      <c r="E109" s="36" t="s">
        <v>71</v>
      </c>
      <c r="F109" s="36" t="s">
        <v>294</v>
      </c>
      <c r="G109" s="37" t="s">
        <v>16</v>
      </c>
      <c r="H109" s="38" t="s">
        <v>63</v>
      </c>
      <c r="I109" s="36" t="s">
        <v>445</v>
      </c>
      <c r="J109" s="19" t="s">
        <v>277</v>
      </c>
      <c r="K109" s="19" t="s">
        <v>97</v>
      </c>
      <c r="L109" s="19" t="s">
        <v>277</v>
      </c>
      <c r="M109" s="39">
        <v>6</v>
      </c>
      <c r="N109" s="40">
        <v>2</v>
      </c>
      <c r="O109" s="36">
        <f t="shared" si="20"/>
        <v>12</v>
      </c>
      <c r="P109" s="9" t="str">
        <f t="shared" si="16"/>
        <v>Alto</v>
      </c>
      <c r="Q109" s="36">
        <v>25</v>
      </c>
      <c r="R109" s="36">
        <f t="shared" si="21"/>
        <v>300</v>
      </c>
      <c r="S109" s="9" t="str">
        <f t="shared" si="18"/>
        <v>II</v>
      </c>
      <c r="T109" s="45" t="str">
        <f t="shared" si="15"/>
        <v>Aceptable con Control Especifico</v>
      </c>
      <c r="U109" s="25">
        <v>14</v>
      </c>
      <c r="V109" s="19" t="s">
        <v>93</v>
      </c>
      <c r="W109" s="19"/>
      <c r="X109" s="19"/>
      <c r="Y109" s="19"/>
      <c r="Z109" s="19" t="s">
        <v>270</v>
      </c>
      <c r="AA109" s="19" t="s">
        <v>343</v>
      </c>
      <c r="AB109" s="19" t="s">
        <v>70</v>
      </c>
      <c r="AC109" s="19" t="s">
        <v>76</v>
      </c>
      <c r="AD109" s="94"/>
      <c r="AE109" s="94"/>
      <c r="AF109" s="94"/>
    </row>
    <row r="110" spans="1:32" ht="126" x14ac:dyDescent="0.2">
      <c r="A110" s="19" t="s">
        <v>91</v>
      </c>
      <c r="B110" s="36" t="s">
        <v>314</v>
      </c>
      <c r="C110" s="36" t="s">
        <v>315</v>
      </c>
      <c r="D110" s="36" t="s">
        <v>316</v>
      </c>
      <c r="E110" s="36" t="s">
        <v>71</v>
      </c>
      <c r="F110" s="36" t="s">
        <v>171</v>
      </c>
      <c r="G110" s="37" t="s">
        <v>16</v>
      </c>
      <c r="H110" s="38" t="s">
        <v>50</v>
      </c>
      <c r="I110" s="36" t="s">
        <v>78</v>
      </c>
      <c r="J110" s="19" t="s">
        <v>277</v>
      </c>
      <c r="K110" s="19" t="s">
        <v>413</v>
      </c>
      <c r="L110" s="19" t="s">
        <v>277</v>
      </c>
      <c r="M110" s="39">
        <v>2</v>
      </c>
      <c r="N110" s="40">
        <v>4</v>
      </c>
      <c r="O110" s="36">
        <f t="shared" si="20"/>
        <v>8</v>
      </c>
      <c r="P110" s="9" t="str">
        <f t="shared" si="16"/>
        <v>Medio</v>
      </c>
      <c r="Q110" s="36">
        <v>60</v>
      </c>
      <c r="R110" s="36">
        <f t="shared" si="21"/>
        <v>480</v>
      </c>
      <c r="S110" s="9" t="str">
        <f t="shared" si="18"/>
        <v>II</v>
      </c>
      <c r="T110" s="41" t="str">
        <f t="shared" si="15"/>
        <v>Aceptable con Control Especifico</v>
      </c>
      <c r="U110" s="25">
        <v>14</v>
      </c>
      <c r="V110" s="19" t="s">
        <v>414</v>
      </c>
      <c r="W110" s="19"/>
      <c r="X110" s="19"/>
      <c r="Y110" s="19" t="s">
        <v>330</v>
      </c>
      <c r="Z110" s="19" t="s">
        <v>331</v>
      </c>
      <c r="AA110" s="19" t="s">
        <v>443</v>
      </c>
      <c r="AB110" s="19" t="s">
        <v>70</v>
      </c>
      <c r="AC110" s="77" t="s">
        <v>511</v>
      </c>
      <c r="AD110" s="94"/>
      <c r="AE110" s="94"/>
      <c r="AF110" s="94"/>
    </row>
    <row r="111" spans="1:32" ht="94.5" x14ac:dyDescent="0.2">
      <c r="A111" s="19" t="s">
        <v>91</v>
      </c>
      <c r="B111" s="36" t="s">
        <v>314</v>
      </c>
      <c r="C111" s="36" t="s">
        <v>315</v>
      </c>
      <c r="D111" s="36" t="s">
        <v>316</v>
      </c>
      <c r="E111" s="36" t="s">
        <v>71</v>
      </c>
      <c r="F111" s="36" t="s">
        <v>184</v>
      </c>
      <c r="G111" s="37" t="s">
        <v>16</v>
      </c>
      <c r="H111" s="38" t="s">
        <v>64</v>
      </c>
      <c r="I111" s="36" t="s">
        <v>75</v>
      </c>
      <c r="J111" s="19" t="s">
        <v>277</v>
      </c>
      <c r="K111" s="19" t="s">
        <v>277</v>
      </c>
      <c r="L111" s="50" t="s">
        <v>159</v>
      </c>
      <c r="M111" s="39">
        <v>2</v>
      </c>
      <c r="N111" s="36">
        <v>4</v>
      </c>
      <c r="O111" s="36">
        <f t="shared" si="20"/>
        <v>8</v>
      </c>
      <c r="P111" s="9" t="str">
        <f t="shared" si="16"/>
        <v>Medio</v>
      </c>
      <c r="Q111" s="36">
        <v>25</v>
      </c>
      <c r="R111" s="36">
        <f t="shared" si="21"/>
        <v>200</v>
      </c>
      <c r="S111" s="9" t="str">
        <f t="shared" si="18"/>
        <v>II</v>
      </c>
      <c r="T111" s="45" t="str">
        <f t="shared" si="15"/>
        <v>Aceptable con Control Especifico</v>
      </c>
      <c r="U111" s="25">
        <v>14</v>
      </c>
      <c r="V111" s="19"/>
      <c r="W111" s="19"/>
      <c r="X111" s="19"/>
      <c r="Y111" s="19"/>
      <c r="Z111" s="19" t="s">
        <v>321</v>
      </c>
      <c r="AA111" s="19" t="s">
        <v>221</v>
      </c>
      <c r="AB111" s="19" t="s">
        <v>70</v>
      </c>
      <c r="AC111" s="53" t="s">
        <v>76</v>
      </c>
      <c r="AD111" s="94"/>
      <c r="AE111" s="94"/>
      <c r="AF111" s="94"/>
    </row>
    <row r="112" spans="1:32" ht="94.5" x14ac:dyDescent="0.2">
      <c r="A112" s="19" t="s">
        <v>91</v>
      </c>
      <c r="B112" s="36" t="s">
        <v>314</v>
      </c>
      <c r="C112" s="36" t="s">
        <v>315</v>
      </c>
      <c r="D112" s="36" t="s">
        <v>316</v>
      </c>
      <c r="E112" s="36" t="s">
        <v>71</v>
      </c>
      <c r="F112" s="36" t="s">
        <v>184</v>
      </c>
      <c r="G112" s="37" t="s">
        <v>16</v>
      </c>
      <c r="H112" s="38" t="s">
        <v>65</v>
      </c>
      <c r="I112" s="36" t="s">
        <v>75</v>
      </c>
      <c r="J112" s="19" t="s">
        <v>277</v>
      </c>
      <c r="K112" s="19" t="s">
        <v>277</v>
      </c>
      <c r="L112" s="19" t="s">
        <v>159</v>
      </c>
      <c r="M112" s="39">
        <v>2</v>
      </c>
      <c r="N112" s="36">
        <v>4</v>
      </c>
      <c r="O112" s="36">
        <f t="shared" si="20"/>
        <v>8</v>
      </c>
      <c r="P112" s="9" t="str">
        <f t="shared" si="16"/>
        <v>Medio</v>
      </c>
      <c r="Q112" s="36">
        <v>25</v>
      </c>
      <c r="R112" s="36">
        <f t="shared" ref="R112:R115" si="22">+O112*Q112</f>
        <v>200</v>
      </c>
      <c r="S112" s="9" t="str">
        <f t="shared" si="18"/>
        <v>II</v>
      </c>
      <c r="T112" s="45" t="str">
        <f t="shared" ref="T112:T115" si="23">IF(S112="I","No aceptable",IF(S112="II","Aceptable con Control Especifico",IF(S112=0,"","Aceptable")))</f>
        <v>Aceptable con Control Especifico</v>
      </c>
      <c r="U112" s="25">
        <v>14</v>
      </c>
      <c r="V112" s="19" t="s">
        <v>408</v>
      </c>
      <c r="W112" s="19"/>
      <c r="X112" s="19"/>
      <c r="Y112" s="19"/>
      <c r="Z112" s="19" t="s">
        <v>321</v>
      </c>
      <c r="AA112" s="19" t="s">
        <v>221</v>
      </c>
      <c r="AB112" s="19" t="s">
        <v>70</v>
      </c>
      <c r="AC112" s="53" t="s">
        <v>76</v>
      </c>
      <c r="AD112" s="94"/>
      <c r="AE112" s="94"/>
      <c r="AF112" s="94"/>
    </row>
    <row r="113" spans="1:38" ht="94.5" x14ac:dyDescent="0.2">
      <c r="A113" s="19" t="s">
        <v>91</v>
      </c>
      <c r="B113" s="36" t="s">
        <v>314</v>
      </c>
      <c r="C113" s="36" t="s">
        <v>315</v>
      </c>
      <c r="D113" s="36" t="s">
        <v>316</v>
      </c>
      <c r="E113" s="36" t="s">
        <v>71</v>
      </c>
      <c r="F113" s="36" t="s">
        <v>184</v>
      </c>
      <c r="G113" s="37" t="s">
        <v>16</v>
      </c>
      <c r="H113" s="38" t="s">
        <v>66</v>
      </c>
      <c r="I113" s="36" t="s">
        <v>75</v>
      </c>
      <c r="J113" s="19" t="s">
        <v>277</v>
      </c>
      <c r="K113" s="19" t="s">
        <v>277</v>
      </c>
      <c r="L113" s="19" t="s">
        <v>159</v>
      </c>
      <c r="M113" s="39">
        <v>2</v>
      </c>
      <c r="N113" s="36">
        <v>4</v>
      </c>
      <c r="O113" s="36">
        <f t="shared" si="20"/>
        <v>8</v>
      </c>
      <c r="P113" s="9" t="str">
        <f t="shared" si="16"/>
        <v>Medio</v>
      </c>
      <c r="Q113" s="36">
        <v>25</v>
      </c>
      <c r="R113" s="36">
        <f t="shared" si="22"/>
        <v>200</v>
      </c>
      <c r="S113" s="9" t="str">
        <f t="shared" si="18"/>
        <v>II</v>
      </c>
      <c r="T113" s="45" t="str">
        <f t="shared" si="23"/>
        <v>Aceptable con Control Especifico</v>
      </c>
      <c r="U113" s="25">
        <v>14</v>
      </c>
      <c r="V113" s="19" t="s">
        <v>408</v>
      </c>
      <c r="W113" s="19"/>
      <c r="X113" s="19"/>
      <c r="Y113" s="19"/>
      <c r="Z113" s="19" t="s">
        <v>321</v>
      </c>
      <c r="AA113" s="50"/>
      <c r="AB113" s="19" t="s">
        <v>70</v>
      </c>
      <c r="AC113" s="53" t="s">
        <v>76</v>
      </c>
      <c r="AD113" s="94"/>
      <c r="AE113" s="94"/>
      <c r="AF113" s="94"/>
    </row>
    <row r="114" spans="1:38" ht="94.5" x14ac:dyDescent="0.2">
      <c r="A114" s="19" t="s">
        <v>91</v>
      </c>
      <c r="B114" s="36" t="s">
        <v>314</v>
      </c>
      <c r="C114" s="36" t="s">
        <v>315</v>
      </c>
      <c r="D114" s="36" t="s">
        <v>316</v>
      </c>
      <c r="E114" s="36" t="s">
        <v>71</v>
      </c>
      <c r="F114" s="36" t="s">
        <v>184</v>
      </c>
      <c r="G114" s="37" t="s">
        <v>16</v>
      </c>
      <c r="H114" s="38" t="s">
        <v>67</v>
      </c>
      <c r="I114" s="36" t="s">
        <v>75</v>
      </c>
      <c r="J114" s="19" t="s">
        <v>277</v>
      </c>
      <c r="K114" s="19" t="s">
        <v>277</v>
      </c>
      <c r="L114" s="19" t="s">
        <v>159</v>
      </c>
      <c r="M114" s="39">
        <v>2</v>
      </c>
      <c r="N114" s="36">
        <v>4</v>
      </c>
      <c r="O114" s="36">
        <f t="shared" si="20"/>
        <v>8</v>
      </c>
      <c r="P114" s="9" t="str">
        <f t="shared" si="16"/>
        <v>Medio</v>
      </c>
      <c r="Q114" s="36">
        <v>25</v>
      </c>
      <c r="R114" s="36">
        <f t="shared" si="22"/>
        <v>200</v>
      </c>
      <c r="S114" s="9" t="str">
        <f t="shared" si="18"/>
        <v>II</v>
      </c>
      <c r="T114" s="45" t="str">
        <f t="shared" si="23"/>
        <v>Aceptable con Control Especifico</v>
      </c>
      <c r="U114" s="25">
        <v>14</v>
      </c>
      <c r="V114" s="19" t="s">
        <v>408</v>
      </c>
      <c r="W114" s="19"/>
      <c r="X114" s="19"/>
      <c r="Y114" s="19"/>
      <c r="Z114" s="19" t="s">
        <v>321</v>
      </c>
      <c r="AA114" s="19" t="s">
        <v>221</v>
      </c>
      <c r="AB114" s="19" t="s">
        <v>70</v>
      </c>
      <c r="AC114" s="53" t="s">
        <v>76</v>
      </c>
      <c r="AD114" s="94"/>
      <c r="AE114" s="94"/>
      <c r="AF114" s="94"/>
    </row>
    <row r="115" spans="1:38" ht="94.5" x14ac:dyDescent="0.2">
      <c r="A115" s="19" t="s">
        <v>91</v>
      </c>
      <c r="B115" s="36" t="s">
        <v>314</v>
      </c>
      <c r="C115" s="36" t="s">
        <v>315</v>
      </c>
      <c r="D115" s="36" t="s">
        <v>316</v>
      </c>
      <c r="E115" s="36" t="s">
        <v>71</v>
      </c>
      <c r="F115" s="36" t="s">
        <v>184</v>
      </c>
      <c r="G115" s="37" t="s">
        <v>16</v>
      </c>
      <c r="H115" s="38" t="s">
        <v>68</v>
      </c>
      <c r="I115" s="36" t="s">
        <v>75</v>
      </c>
      <c r="J115" s="19" t="s">
        <v>277</v>
      </c>
      <c r="K115" s="19" t="s">
        <v>277</v>
      </c>
      <c r="L115" s="19" t="s">
        <v>159</v>
      </c>
      <c r="M115" s="39">
        <v>2</v>
      </c>
      <c r="N115" s="36">
        <v>4</v>
      </c>
      <c r="O115" s="36">
        <f t="shared" si="20"/>
        <v>8</v>
      </c>
      <c r="P115" s="9" t="str">
        <f t="shared" si="16"/>
        <v>Medio</v>
      </c>
      <c r="Q115" s="36">
        <v>25</v>
      </c>
      <c r="R115" s="36">
        <f t="shared" si="22"/>
        <v>200</v>
      </c>
      <c r="S115" s="9" t="str">
        <f t="shared" si="18"/>
        <v>II</v>
      </c>
      <c r="T115" s="45" t="str">
        <f t="shared" si="23"/>
        <v>Aceptable con Control Especifico</v>
      </c>
      <c r="U115" s="25">
        <v>14</v>
      </c>
      <c r="V115" s="19"/>
      <c r="W115" s="19"/>
      <c r="X115" s="19"/>
      <c r="Y115" s="19"/>
      <c r="Z115" s="19" t="s">
        <v>321</v>
      </c>
      <c r="AA115" s="19" t="s">
        <v>221</v>
      </c>
      <c r="AB115" s="19" t="s">
        <v>70</v>
      </c>
      <c r="AC115" s="53" t="s">
        <v>76</v>
      </c>
      <c r="AD115" s="94"/>
      <c r="AE115" s="94"/>
      <c r="AF115" s="94"/>
    </row>
    <row r="116" spans="1:38" ht="94.5" x14ac:dyDescent="0.2">
      <c r="A116" s="19" t="s">
        <v>91</v>
      </c>
      <c r="B116" s="36" t="s">
        <v>314</v>
      </c>
      <c r="C116" s="36" t="s">
        <v>315</v>
      </c>
      <c r="D116" s="36" t="s">
        <v>316</v>
      </c>
      <c r="E116" s="36" t="s">
        <v>71</v>
      </c>
      <c r="F116" s="36" t="s">
        <v>133</v>
      </c>
      <c r="G116" s="37" t="s">
        <v>16</v>
      </c>
      <c r="H116" s="38" t="s">
        <v>51</v>
      </c>
      <c r="I116" s="36" t="s">
        <v>112</v>
      </c>
      <c r="J116" s="19" t="s">
        <v>277</v>
      </c>
      <c r="K116" s="19" t="s">
        <v>277</v>
      </c>
      <c r="L116" s="19" t="s">
        <v>169</v>
      </c>
      <c r="M116" s="39">
        <v>2</v>
      </c>
      <c r="N116" s="40">
        <v>4</v>
      </c>
      <c r="O116" s="36">
        <f t="shared" si="20"/>
        <v>8</v>
      </c>
      <c r="P116" s="9" t="str">
        <f t="shared" si="16"/>
        <v>Medio</v>
      </c>
      <c r="Q116" s="36">
        <v>60</v>
      </c>
      <c r="R116" s="36">
        <f t="shared" si="21"/>
        <v>480</v>
      </c>
      <c r="S116" s="9" t="str">
        <f t="shared" si="18"/>
        <v>II</v>
      </c>
      <c r="T116" s="45" t="str">
        <f t="shared" si="15"/>
        <v>Aceptable con Control Especifico</v>
      </c>
      <c r="U116" s="25">
        <v>14</v>
      </c>
      <c r="V116" s="19" t="s">
        <v>403</v>
      </c>
      <c r="W116" s="19"/>
      <c r="X116" s="19"/>
      <c r="Y116" s="19"/>
      <c r="Z116" s="19" t="s">
        <v>334</v>
      </c>
      <c r="AA116" s="19" t="s">
        <v>335</v>
      </c>
      <c r="AB116" s="19" t="s">
        <v>70</v>
      </c>
      <c r="AC116" s="19" t="s">
        <v>76</v>
      </c>
      <c r="AD116" s="94"/>
      <c r="AE116" s="94"/>
      <c r="AF116" s="94"/>
    </row>
    <row r="117" spans="1:38" s="15" customFormat="1" ht="173.25" x14ac:dyDescent="0.2">
      <c r="A117" s="19" t="s">
        <v>346</v>
      </c>
      <c r="B117" s="19" t="s">
        <v>347</v>
      </c>
      <c r="C117" s="19" t="s">
        <v>348</v>
      </c>
      <c r="D117" s="19" t="s">
        <v>349</v>
      </c>
      <c r="E117" s="19" t="s">
        <v>71</v>
      </c>
      <c r="F117" s="19" t="s">
        <v>350</v>
      </c>
      <c r="G117" s="11" t="s">
        <v>471</v>
      </c>
      <c r="H117" s="38" t="s">
        <v>20</v>
      </c>
      <c r="I117" s="19" t="s">
        <v>351</v>
      </c>
      <c r="J117" s="19" t="s">
        <v>277</v>
      </c>
      <c r="K117" s="19" t="s">
        <v>277</v>
      </c>
      <c r="L117" s="19" t="s">
        <v>352</v>
      </c>
      <c r="M117" s="39">
        <v>2</v>
      </c>
      <c r="N117" s="19">
        <v>3</v>
      </c>
      <c r="O117" s="9">
        <f t="shared" ref="O117:O139" si="24">M117*N117</f>
        <v>6</v>
      </c>
      <c r="P117" s="9" t="str">
        <f t="shared" ref="P117:P140" si="25">IF(O117=0,"N/A",IF(AND(O117&gt;=1,O117&lt;=4),"Bajo",IF(AND(O117&gt;=6,O117&lt;=9),"Medio",IF(AND(O117&gt;=10,O117&lt;=20),"Alto",IF(O117&gt;=24,"Muy Alto")))))</f>
        <v>Medio</v>
      </c>
      <c r="Q117" s="19">
        <v>25</v>
      </c>
      <c r="R117" s="9">
        <f t="shared" ref="R117:R139" si="26">O117*Q117</f>
        <v>150</v>
      </c>
      <c r="S117" s="9" t="str">
        <f t="shared" ref="S117:S140" si="27">IF(R117=0,"N/A",IF(AND(R117&gt;=1,R117&lt;=20),"IV",IF(AND(R117&gt;=40,R117&lt;=120),"III",IF(AND(R117&gt;=150,R117&lt;=500),"II",IF(R117&gt;=600,"I")))))</f>
        <v>II</v>
      </c>
      <c r="T117" s="45" t="str">
        <f t="shared" si="15"/>
        <v>Aceptable con Control Especifico</v>
      </c>
      <c r="U117" s="19">
        <v>1</v>
      </c>
      <c r="V117" s="19" t="s">
        <v>353</v>
      </c>
      <c r="W117" s="23"/>
      <c r="X117" s="23"/>
      <c r="Y117" s="23"/>
      <c r="Z117" s="17" t="s">
        <v>440</v>
      </c>
      <c r="AA117" s="17" t="s">
        <v>354</v>
      </c>
      <c r="AB117" s="19" t="s">
        <v>70</v>
      </c>
      <c r="AC117" s="77" t="s">
        <v>514</v>
      </c>
      <c r="AD117" s="78" t="s">
        <v>355</v>
      </c>
      <c r="AE117" s="78"/>
      <c r="AF117" s="78"/>
      <c r="AL117" s="12"/>
    </row>
    <row r="118" spans="1:38" s="15" customFormat="1" ht="220.5" x14ac:dyDescent="0.2">
      <c r="A118" s="19" t="s">
        <v>346</v>
      </c>
      <c r="B118" s="19" t="s">
        <v>347</v>
      </c>
      <c r="C118" s="19" t="s">
        <v>348</v>
      </c>
      <c r="D118" s="19" t="s">
        <v>349</v>
      </c>
      <c r="E118" s="19" t="s">
        <v>71</v>
      </c>
      <c r="F118" s="19" t="s">
        <v>356</v>
      </c>
      <c r="G118" s="11" t="s">
        <v>471</v>
      </c>
      <c r="H118" s="13" t="s">
        <v>357</v>
      </c>
      <c r="I118" s="19" t="s">
        <v>358</v>
      </c>
      <c r="J118" s="19" t="s">
        <v>277</v>
      </c>
      <c r="K118" s="19" t="s">
        <v>277</v>
      </c>
      <c r="L118" s="19" t="s">
        <v>352</v>
      </c>
      <c r="M118" s="39">
        <v>2</v>
      </c>
      <c r="N118" s="19">
        <v>3</v>
      </c>
      <c r="O118" s="9">
        <f t="shared" si="24"/>
        <v>6</v>
      </c>
      <c r="P118" s="9" t="str">
        <f t="shared" si="25"/>
        <v>Medio</v>
      </c>
      <c r="Q118" s="19">
        <v>25</v>
      </c>
      <c r="R118" s="9">
        <f t="shared" si="26"/>
        <v>150</v>
      </c>
      <c r="S118" s="9" t="str">
        <f t="shared" si="27"/>
        <v>II</v>
      </c>
      <c r="T118" s="45" t="str">
        <f t="shared" si="15"/>
        <v>Aceptable con Control Especifico</v>
      </c>
      <c r="U118" s="19">
        <v>1</v>
      </c>
      <c r="V118" s="19" t="s">
        <v>353</v>
      </c>
      <c r="W118" s="23"/>
      <c r="X118" s="23"/>
      <c r="Y118" s="23"/>
      <c r="Z118" s="17" t="s">
        <v>359</v>
      </c>
      <c r="AA118" s="17" t="s">
        <v>360</v>
      </c>
      <c r="AB118" s="19" t="s">
        <v>70</v>
      </c>
      <c r="AC118" s="19" t="s">
        <v>361</v>
      </c>
      <c r="AD118" s="78" t="s">
        <v>355</v>
      </c>
      <c r="AE118" s="78"/>
      <c r="AF118" s="78"/>
      <c r="AL118" s="12"/>
    </row>
    <row r="119" spans="1:38" s="15" customFormat="1" ht="126" x14ac:dyDescent="0.2">
      <c r="A119" s="19" t="s">
        <v>346</v>
      </c>
      <c r="B119" s="19" t="s">
        <v>347</v>
      </c>
      <c r="C119" s="19" t="s">
        <v>348</v>
      </c>
      <c r="D119" s="19" t="s">
        <v>349</v>
      </c>
      <c r="E119" s="19" t="s">
        <v>71</v>
      </c>
      <c r="F119" s="19" t="s">
        <v>362</v>
      </c>
      <c r="G119" s="11" t="s">
        <v>472</v>
      </c>
      <c r="H119" s="24" t="s">
        <v>207</v>
      </c>
      <c r="I119" s="19" t="s">
        <v>363</v>
      </c>
      <c r="J119" s="19" t="s">
        <v>277</v>
      </c>
      <c r="K119" s="19" t="s">
        <v>364</v>
      </c>
      <c r="L119" s="19" t="s">
        <v>365</v>
      </c>
      <c r="M119" s="39">
        <v>2</v>
      </c>
      <c r="N119" s="19">
        <v>3</v>
      </c>
      <c r="O119" s="9">
        <f t="shared" si="24"/>
        <v>6</v>
      </c>
      <c r="P119" s="9" t="str">
        <f t="shared" si="25"/>
        <v>Medio</v>
      </c>
      <c r="Q119" s="19">
        <v>25</v>
      </c>
      <c r="R119" s="9">
        <f t="shared" si="26"/>
        <v>150</v>
      </c>
      <c r="S119" s="9" t="str">
        <f t="shared" si="27"/>
        <v>II</v>
      </c>
      <c r="T119" s="45" t="str">
        <f t="shared" si="15"/>
        <v>Aceptable con Control Especifico</v>
      </c>
      <c r="U119" s="19">
        <v>1</v>
      </c>
      <c r="V119" s="19" t="s">
        <v>366</v>
      </c>
      <c r="W119" s="23"/>
      <c r="X119" s="23"/>
      <c r="Y119" s="23"/>
      <c r="Z119" s="17" t="s">
        <v>441</v>
      </c>
      <c r="AA119" s="17" t="s">
        <v>442</v>
      </c>
      <c r="AB119" s="19" t="s">
        <v>70</v>
      </c>
      <c r="AC119" s="19" t="s">
        <v>77</v>
      </c>
      <c r="AD119" s="78" t="s">
        <v>355</v>
      </c>
      <c r="AE119" s="78"/>
      <c r="AF119" s="78"/>
      <c r="AL119" s="12"/>
    </row>
    <row r="120" spans="1:38" s="15" customFormat="1" ht="126" x14ac:dyDescent="0.2">
      <c r="A120" s="19" t="s">
        <v>346</v>
      </c>
      <c r="B120" s="19" t="s">
        <v>347</v>
      </c>
      <c r="C120" s="19" t="s">
        <v>348</v>
      </c>
      <c r="D120" s="19" t="s">
        <v>349</v>
      </c>
      <c r="E120" s="19" t="s">
        <v>71</v>
      </c>
      <c r="F120" s="19" t="s">
        <v>367</v>
      </c>
      <c r="G120" s="11" t="s">
        <v>472</v>
      </c>
      <c r="H120" s="24" t="s">
        <v>190</v>
      </c>
      <c r="I120" s="19" t="s">
        <v>363</v>
      </c>
      <c r="J120" s="19" t="s">
        <v>277</v>
      </c>
      <c r="K120" s="19" t="s">
        <v>364</v>
      </c>
      <c r="L120" s="19" t="s">
        <v>365</v>
      </c>
      <c r="M120" s="39">
        <v>2</v>
      </c>
      <c r="N120" s="19">
        <v>3</v>
      </c>
      <c r="O120" s="9">
        <f t="shared" si="24"/>
        <v>6</v>
      </c>
      <c r="P120" s="9" t="str">
        <f t="shared" si="25"/>
        <v>Medio</v>
      </c>
      <c r="Q120" s="19">
        <v>25</v>
      </c>
      <c r="R120" s="9">
        <f t="shared" si="26"/>
        <v>150</v>
      </c>
      <c r="S120" s="9" t="str">
        <f t="shared" si="27"/>
        <v>II</v>
      </c>
      <c r="T120" s="45" t="str">
        <f t="shared" si="15"/>
        <v>Aceptable con Control Especifico</v>
      </c>
      <c r="U120" s="19">
        <v>1</v>
      </c>
      <c r="V120" s="19" t="s">
        <v>366</v>
      </c>
      <c r="W120" s="23"/>
      <c r="X120" s="23"/>
      <c r="Y120" s="23"/>
      <c r="Z120" s="17" t="s">
        <v>441</v>
      </c>
      <c r="AA120" s="17" t="s">
        <v>442</v>
      </c>
      <c r="AB120" s="19" t="s">
        <v>70</v>
      </c>
      <c r="AC120" s="19" t="s">
        <v>77</v>
      </c>
      <c r="AD120" s="78" t="s">
        <v>355</v>
      </c>
      <c r="AE120" s="78"/>
      <c r="AF120" s="78"/>
      <c r="AL120" s="12"/>
    </row>
    <row r="121" spans="1:38" s="15" customFormat="1" ht="126" x14ac:dyDescent="0.2">
      <c r="A121" s="19" t="s">
        <v>346</v>
      </c>
      <c r="B121" s="19" t="s">
        <v>347</v>
      </c>
      <c r="C121" s="19" t="s">
        <v>348</v>
      </c>
      <c r="D121" s="19" t="s">
        <v>349</v>
      </c>
      <c r="E121" s="19" t="s">
        <v>71</v>
      </c>
      <c r="F121" s="19" t="s">
        <v>368</v>
      </c>
      <c r="G121" s="11" t="s">
        <v>472</v>
      </c>
      <c r="H121" s="11" t="s">
        <v>28</v>
      </c>
      <c r="I121" s="19" t="s">
        <v>369</v>
      </c>
      <c r="J121" s="19" t="s">
        <v>277</v>
      </c>
      <c r="K121" s="19" t="s">
        <v>364</v>
      </c>
      <c r="L121" s="19" t="s">
        <v>365</v>
      </c>
      <c r="M121" s="39">
        <v>2</v>
      </c>
      <c r="N121" s="19">
        <v>3</v>
      </c>
      <c r="O121" s="9">
        <f t="shared" si="24"/>
        <v>6</v>
      </c>
      <c r="P121" s="9" t="str">
        <f t="shared" si="25"/>
        <v>Medio</v>
      </c>
      <c r="Q121" s="19">
        <v>25</v>
      </c>
      <c r="R121" s="9">
        <f t="shared" si="26"/>
        <v>150</v>
      </c>
      <c r="S121" s="9" t="str">
        <f t="shared" si="27"/>
        <v>II</v>
      </c>
      <c r="T121" s="45" t="str">
        <f t="shared" si="15"/>
        <v>Aceptable con Control Especifico</v>
      </c>
      <c r="U121" s="19">
        <v>1</v>
      </c>
      <c r="V121" s="19" t="s">
        <v>366</v>
      </c>
      <c r="W121" s="23"/>
      <c r="X121" s="23"/>
      <c r="Y121" s="23"/>
      <c r="Z121" s="17" t="s">
        <v>441</v>
      </c>
      <c r="AA121" s="17" t="s">
        <v>442</v>
      </c>
      <c r="AB121" s="19" t="s">
        <v>70</v>
      </c>
      <c r="AC121" s="19" t="s">
        <v>77</v>
      </c>
      <c r="AD121" s="78" t="s">
        <v>355</v>
      </c>
      <c r="AE121" s="78"/>
      <c r="AF121" s="78"/>
      <c r="AL121" s="12"/>
    </row>
    <row r="122" spans="1:38" s="15" customFormat="1" ht="173.25" x14ac:dyDescent="0.2">
      <c r="A122" s="19" t="s">
        <v>346</v>
      </c>
      <c r="B122" s="19" t="s">
        <v>347</v>
      </c>
      <c r="C122" s="19" t="s">
        <v>348</v>
      </c>
      <c r="D122" s="19" t="s">
        <v>349</v>
      </c>
      <c r="E122" s="19" t="s">
        <v>71</v>
      </c>
      <c r="F122" s="19" t="s">
        <v>370</v>
      </c>
      <c r="G122" s="11" t="s">
        <v>40</v>
      </c>
      <c r="H122" s="13" t="s">
        <v>371</v>
      </c>
      <c r="I122" s="19" t="s">
        <v>372</v>
      </c>
      <c r="J122" s="19" t="s">
        <v>277</v>
      </c>
      <c r="K122" s="19" t="s">
        <v>277</v>
      </c>
      <c r="L122" s="19" t="s">
        <v>373</v>
      </c>
      <c r="M122" s="39">
        <v>2</v>
      </c>
      <c r="N122" s="19">
        <v>2</v>
      </c>
      <c r="O122" s="9">
        <f t="shared" si="24"/>
        <v>4</v>
      </c>
      <c r="P122" s="9" t="str">
        <f t="shared" si="25"/>
        <v>Bajo</v>
      </c>
      <c r="Q122" s="19">
        <v>25</v>
      </c>
      <c r="R122" s="9">
        <f t="shared" si="26"/>
        <v>100</v>
      </c>
      <c r="S122" s="9" t="str">
        <f t="shared" si="27"/>
        <v>III</v>
      </c>
      <c r="T122" s="45" t="str">
        <f t="shared" si="15"/>
        <v>Aceptable</v>
      </c>
      <c r="U122" s="19">
        <v>1</v>
      </c>
      <c r="V122" s="19" t="s">
        <v>374</v>
      </c>
      <c r="W122" s="23"/>
      <c r="X122" s="23"/>
      <c r="Y122" s="23"/>
      <c r="Z122" s="17" t="s">
        <v>452</v>
      </c>
      <c r="AA122" s="17" t="s">
        <v>451</v>
      </c>
      <c r="AB122" s="19" t="s">
        <v>70</v>
      </c>
      <c r="AC122" s="19" t="s">
        <v>375</v>
      </c>
      <c r="AD122" s="78" t="s">
        <v>355</v>
      </c>
      <c r="AE122" s="78"/>
      <c r="AF122" s="78"/>
      <c r="AL122" s="12"/>
    </row>
    <row r="123" spans="1:38" s="15" customFormat="1" ht="110.25" x14ac:dyDescent="0.2">
      <c r="A123" s="19" t="s">
        <v>346</v>
      </c>
      <c r="B123" s="19" t="s">
        <v>347</v>
      </c>
      <c r="C123" s="19" t="s">
        <v>348</v>
      </c>
      <c r="D123" s="19" t="s">
        <v>349</v>
      </c>
      <c r="E123" s="19" t="s">
        <v>71</v>
      </c>
      <c r="F123" s="19" t="s">
        <v>376</v>
      </c>
      <c r="G123" s="11" t="s">
        <v>40</v>
      </c>
      <c r="H123" s="13" t="s">
        <v>371</v>
      </c>
      <c r="I123" s="19" t="s">
        <v>372</v>
      </c>
      <c r="J123" s="19" t="s">
        <v>277</v>
      </c>
      <c r="K123" s="19" t="s">
        <v>277</v>
      </c>
      <c r="L123" s="19" t="s">
        <v>373</v>
      </c>
      <c r="M123" s="39">
        <v>2</v>
      </c>
      <c r="N123" s="19">
        <v>2</v>
      </c>
      <c r="O123" s="9">
        <f t="shared" si="24"/>
        <v>4</v>
      </c>
      <c r="P123" s="9" t="str">
        <f t="shared" si="25"/>
        <v>Bajo</v>
      </c>
      <c r="Q123" s="19">
        <v>25</v>
      </c>
      <c r="R123" s="9">
        <f t="shared" si="26"/>
        <v>100</v>
      </c>
      <c r="S123" s="9" t="str">
        <f t="shared" si="27"/>
        <v>III</v>
      </c>
      <c r="T123" s="45" t="str">
        <f t="shared" si="15"/>
        <v>Aceptable</v>
      </c>
      <c r="U123" s="19">
        <v>1</v>
      </c>
      <c r="V123" s="19" t="s">
        <v>374</v>
      </c>
      <c r="W123" s="23"/>
      <c r="X123" s="23"/>
      <c r="Y123" s="23"/>
      <c r="Z123" s="17" t="s">
        <v>452</v>
      </c>
      <c r="AA123" s="17" t="s">
        <v>450</v>
      </c>
      <c r="AB123" s="19" t="s">
        <v>70</v>
      </c>
      <c r="AC123" s="19" t="s">
        <v>375</v>
      </c>
      <c r="AD123" s="78" t="s">
        <v>355</v>
      </c>
      <c r="AE123" s="78"/>
      <c r="AF123" s="78"/>
      <c r="AL123" s="12"/>
    </row>
    <row r="124" spans="1:38" s="15" customFormat="1" ht="141.75" x14ac:dyDescent="0.2">
      <c r="A124" s="19" t="s">
        <v>346</v>
      </c>
      <c r="B124" s="19" t="s">
        <v>347</v>
      </c>
      <c r="C124" s="19" t="s">
        <v>348</v>
      </c>
      <c r="D124" s="19" t="s">
        <v>349</v>
      </c>
      <c r="E124" s="19" t="s">
        <v>71</v>
      </c>
      <c r="F124" s="19" t="s">
        <v>377</v>
      </c>
      <c r="G124" s="11" t="s">
        <v>470</v>
      </c>
      <c r="H124" s="13" t="s">
        <v>60</v>
      </c>
      <c r="I124" s="19" t="s">
        <v>378</v>
      </c>
      <c r="J124" s="19" t="s">
        <v>277</v>
      </c>
      <c r="K124" s="19" t="s">
        <v>379</v>
      </c>
      <c r="L124" s="19" t="s">
        <v>277</v>
      </c>
      <c r="M124" s="39">
        <v>2</v>
      </c>
      <c r="N124" s="19">
        <v>3</v>
      </c>
      <c r="O124" s="9">
        <f t="shared" si="24"/>
        <v>6</v>
      </c>
      <c r="P124" s="9" t="str">
        <f t="shared" si="25"/>
        <v>Medio</v>
      </c>
      <c r="Q124" s="19">
        <v>25</v>
      </c>
      <c r="R124" s="9">
        <f t="shared" si="26"/>
        <v>150</v>
      </c>
      <c r="S124" s="54" t="str">
        <f t="shared" si="27"/>
        <v>II</v>
      </c>
      <c r="T124" s="45" t="str">
        <f t="shared" si="15"/>
        <v>Aceptable con Control Especifico</v>
      </c>
      <c r="U124" s="19">
        <v>1</v>
      </c>
      <c r="V124" s="19" t="s">
        <v>380</v>
      </c>
      <c r="W124" s="23"/>
      <c r="X124" s="23"/>
      <c r="Y124" s="23"/>
      <c r="Z124" s="17" t="s">
        <v>381</v>
      </c>
      <c r="AA124" s="17" t="s">
        <v>382</v>
      </c>
      <c r="AB124" s="19" t="s">
        <v>70</v>
      </c>
      <c r="AC124" s="19" t="s">
        <v>383</v>
      </c>
      <c r="AD124" s="78" t="s">
        <v>355</v>
      </c>
      <c r="AE124" s="78"/>
      <c r="AF124" s="78"/>
      <c r="AL124" s="12"/>
    </row>
    <row r="125" spans="1:38" s="15" customFormat="1" ht="126" x14ac:dyDescent="0.2">
      <c r="A125" s="19" t="s">
        <v>384</v>
      </c>
      <c r="B125" s="19" t="s">
        <v>347</v>
      </c>
      <c r="C125" s="19" t="s">
        <v>385</v>
      </c>
      <c r="D125" s="19" t="s">
        <v>386</v>
      </c>
      <c r="E125" s="19" t="s">
        <v>71</v>
      </c>
      <c r="F125" s="19" t="s">
        <v>387</v>
      </c>
      <c r="G125" s="11" t="s">
        <v>472</v>
      </c>
      <c r="H125" s="24" t="s">
        <v>190</v>
      </c>
      <c r="I125" s="19" t="s">
        <v>388</v>
      </c>
      <c r="J125" s="19" t="s">
        <v>277</v>
      </c>
      <c r="K125" s="19" t="s">
        <v>364</v>
      </c>
      <c r="L125" s="19" t="s">
        <v>365</v>
      </c>
      <c r="M125" s="39">
        <v>2</v>
      </c>
      <c r="N125" s="19">
        <v>3</v>
      </c>
      <c r="O125" s="9">
        <f t="shared" si="24"/>
        <v>6</v>
      </c>
      <c r="P125" s="9" t="str">
        <f t="shared" si="25"/>
        <v>Medio</v>
      </c>
      <c r="Q125" s="19">
        <v>25</v>
      </c>
      <c r="R125" s="9">
        <f t="shared" si="26"/>
        <v>150</v>
      </c>
      <c r="S125" s="9" t="str">
        <f t="shared" si="27"/>
        <v>II</v>
      </c>
      <c r="T125" s="45" t="str">
        <f t="shared" si="15"/>
        <v>Aceptable con Control Especifico</v>
      </c>
      <c r="U125" s="19">
        <v>3</v>
      </c>
      <c r="V125" s="19" t="s">
        <v>366</v>
      </c>
      <c r="W125" s="23"/>
      <c r="X125" s="23"/>
      <c r="Y125" s="23"/>
      <c r="Z125" s="17" t="s">
        <v>441</v>
      </c>
      <c r="AA125" s="17" t="s">
        <v>442</v>
      </c>
      <c r="AB125" s="19" t="s">
        <v>70</v>
      </c>
      <c r="AC125" s="19" t="s">
        <v>77</v>
      </c>
      <c r="AD125" s="78" t="s">
        <v>355</v>
      </c>
      <c r="AE125" s="78"/>
      <c r="AF125" s="78"/>
      <c r="AL125" s="12"/>
    </row>
    <row r="126" spans="1:38" s="15" customFormat="1" ht="110.25" x14ac:dyDescent="0.2">
      <c r="A126" s="19" t="s">
        <v>384</v>
      </c>
      <c r="B126" s="19" t="s">
        <v>347</v>
      </c>
      <c r="C126" s="19" t="s">
        <v>385</v>
      </c>
      <c r="D126" s="19" t="s">
        <v>386</v>
      </c>
      <c r="E126" s="19" t="s">
        <v>71</v>
      </c>
      <c r="F126" s="19" t="s">
        <v>389</v>
      </c>
      <c r="G126" s="11" t="s">
        <v>40</v>
      </c>
      <c r="H126" s="13" t="s">
        <v>371</v>
      </c>
      <c r="I126" s="19" t="s">
        <v>390</v>
      </c>
      <c r="J126" s="19" t="s">
        <v>277</v>
      </c>
      <c r="K126" s="19" t="s">
        <v>277</v>
      </c>
      <c r="L126" s="19" t="s">
        <v>373</v>
      </c>
      <c r="M126" s="39">
        <v>2</v>
      </c>
      <c r="N126" s="19">
        <v>2</v>
      </c>
      <c r="O126" s="9">
        <f t="shared" si="24"/>
        <v>4</v>
      </c>
      <c r="P126" s="9" t="str">
        <f t="shared" si="25"/>
        <v>Bajo</v>
      </c>
      <c r="Q126" s="19">
        <v>60</v>
      </c>
      <c r="R126" s="9">
        <f t="shared" si="26"/>
        <v>240</v>
      </c>
      <c r="S126" s="9" t="str">
        <f t="shared" si="27"/>
        <v>II</v>
      </c>
      <c r="T126" s="45" t="str">
        <f t="shared" si="15"/>
        <v>Aceptable con Control Especifico</v>
      </c>
      <c r="U126" s="19">
        <v>3</v>
      </c>
      <c r="V126" s="19" t="s">
        <v>374</v>
      </c>
      <c r="W126" s="23"/>
      <c r="X126" s="23"/>
      <c r="Y126" s="23"/>
      <c r="Z126" s="19" t="s">
        <v>453</v>
      </c>
      <c r="AA126" s="17" t="s">
        <v>391</v>
      </c>
      <c r="AB126" s="19" t="s">
        <v>70</v>
      </c>
      <c r="AC126" s="19" t="s">
        <v>375</v>
      </c>
      <c r="AD126" s="78" t="s">
        <v>392</v>
      </c>
      <c r="AE126" s="78"/>
      <c r="AF126" s="78"/>
      <c r="AL126" s="12"/>
    </row>
    <row r="127" spans="1:38" s="15" customFormat="1" ht="110.25" x14ac:dyDescent="0.2">
      <c r="A127" s="19" t="s">
        <v>384</v>
      </c>
      <c r="B127" s="19" t="s">
        <v>347</v>
      </c>
      <c r="C127" s="19" t="s">
        <v>385</v>
      </c>
      <c r="D127" s="19" t="s">
        <v>386</v>
      </c>
      <c r="E127" s="19" t="s">
        <v>71</v>
      </c>
      <c r="F127" s="19" t="s">
        <v>393</v>
      </c>
      <c r="G127" s="11" t="s">
        <v>40</v>
      </c>
      <c r="H127" s="13" t="s">
        <v>394</v>
      </c>
      <c r="I127" s="19" t="s">
        <v>395</v>
      </c>
      <c r="J127" s="19" t="s">
        <v>277</v>
      </c>
      <c r="K127" s="19" t="s">
        <v>277</v>
      </c>
      <c r="L127" s="19" t="s">
        <v>373</v>
      </c>
      <c r="M127" s="39">
        <v>2</v>
      </c>
      <c r="N127" s="19">
        <v>2</v>
      </c>
      <c r="O127" s="9">
        <f t="shared" si="24"/>
        <v>4</v>
      </c>
      <c r="P127" s="9" t="str">
        <f t="shared" si="25"/>
        <v>Bajo</v>
      </c>
      <c r="Q127" s="19">
        <v>60</v>
      </c>
      <c r="R127" s="9">
        <f t="shared" si="26"/>
        <v>240</v>
      </c>
      <c r="S127" s="9" t="str">
        <f t="shared" si="27"/>
        <v>II</v>
      </c>
      <c r="T127" s="45" t="str">
        <f t="shared" si="15"/>
        <v>Aceptable con Control Especifico</v>
      </c>
      <c r="U127" s="19">
        <v>3</v>
      </c>
      <c r="V127" s="19" t="s">
        <v>374</v>
      </c>
      <c r="W127" s="23"/>
      <c r="X127" s="23"/>
      <c r="Y127" s="23"/>
      <c r="Z127" s="19" t="s">
        <v>453</v>
      </c>
      <c r="AA127" s="17" t="s">
        <v>391</v>
      </c>
      <c r="AB127" s="19" t="s">
        <v>70</v>
      </c>
      <c r="AC127" s="19" t="s">
        <v>375</v>
      </c>
      <c r="AD127" s="78" t="s">
        <v>392</v>
      </c>
      <c r="AE127" s="78"/>
      <c r="AF127" s="78"/>
      <c r="AL127" s="12"/>
    </row>
    <row r="128" spans="1:38" s="15" customFormat="1" ht="204.75" x14ac:dyDescent="0.2">
      <c r="A128" s="19" t="s">
        <v>384</v>
      </c>
      <c r="B128" s="19" t="s">
        <v>347</v>
      </c>
      <c r="C128" s="19" t="s">
        <v>385</v>
      </c>
      <c r="D128" s="19" t="s">
        <v>386</v>
      </c>
      <c r="E128" s="19" t="s">
        <v>71</v>
      </c>
      <c r="F128" s="19" t="s">
        <v>396</v>
      </c>
      <c r="G128" s="11" t="s">
        <v>471</v>
      </c>
      <c r="H128" s="13" t="s">
        <v>357</v>
      </c>
      <c r="I128" s="19" t="s">
        <v>358</v>
      </c>
      <c r="J128" s="19" t="s">
        <v>277</v>
      </c>
      <c r="K128" s="19" t="s">
        <v>277</v>
      </c>
      <c r="L128" s="19" t="s">
        <v>352</v>
      </c>
      <c r="M128" s="39">
        <v>2</v>
      </c>
      <c r="N128" s="19">
        <v>3</v>
      </c>
      <c r="O128" s="9">
        <f t="shared" si="24"/>
        <v>6</v>
      </c>
      <c r="P128" s="9" t="str">
        <f t="shared" si="25"/>
        <v>Medio</v>
      </c>
      <c r="Q128" s="19">
        <v>25</v>
      </c>
      <c r="R128" s="9">
        <f t="shared" si="26"/>
        <v>150</v>
      </c>
      <c r="S128" s="9" t="str">
        <f t="shared" si="27"/>
        <v>II</v>
      </c>
      <c r="T128" s="45" t="str">
        <f t="shared" si="15"/>
        <v>Aceptable con Control Especifico</v>
      </c>
      <c r="U128" s="19">
        <v>3</v>
      </c>
      <c r="V128" s="19" t="s">
        <v>353</v>
      </c>
      <c r="W128" s="23"/>
      <c r="X128" s="23"/>
      <c r="Y128" s="23"/>
      <c r="Z128" s="17" t="s">
        <v>397</v>
      </c>
      <c r="AA128" s="17" t="s">
        <v>398</v>
      </c>
      <c r="AB128" s="19" t="s">
        <v>70</v>
      </c>
      <c r="AC128" s="19" t="s">
        <v>361</v>
      </c>
      <c r="AD128" s="79" t="s">
        <v>399</v>
      </c>
      <c r="AE128" s="80"/>
      <c r="AF128" s="81"/>
      <c r="AL128" s="12"/>
    </row>
    <row r="129" spans="1:46" s="15" customFormat="1" ht="126" x14ac:dyDescent="0.2">
      <c r="A129" s="19" t="s">
        <v>384</v>
      </c>
      <c r="B129" s="19" t="s">
        <v>347</v>
      </c>
      <c r="C129" s="19" t="s">
        <v>385</v>
      </c>
      <c r="D129" s="19" t="s">
        <v>386</v>
      </c>
      <c r="E129" s="19" t="s">
        <v>71</v>
      </c>
      <c r="F129" s="19" t="s">
        <v>400</v>
      </c>
      <c r="G129" s="11" t="s">
        <v>16</v>
      </c>
      <c r="H129" s="13" t="s">
        <v>401</v>
      </c>
      <c r="I129" s="19" t="s">
        <v>402</v>
      </c>
      <c r="J129" s="19" t="s">
        <v>277</v>
      </c>
      <c r="K129" s="19" t="s">
        <v>277</v>
      </c>
      <c r="L129" s="19" t="s">
        <v>277</v>
      </c>
      <c r="M129" s="39">
        <v>2</v>
      </c>
      <c r="N129" s="19">
        <v>3</v>
      </c>
      <c r="O129" s="19">
        <f t="shared" si="24"/>
        <v>6</v>
      </c>
      <c r="P129" s="19" t="str">
        <f t="shared" si="25"/>
        <v>Medio</v>
      </c>
      <c r="Q129" s="19">
        <v>60</v>
      </c>
      <c r="R129" s="19">
        <f t="shared" si="26"/>
        <v>360</v>
      </c>
      <c r="S129" s="19" t="str">
        <f t="shared" si="27"/>
        <v>II</v>
      </c>
      <c r="T129" s="45" t="str">
        <f t="shared" si="15"/>
        <v>Aceptable con Control Especifico</v>
      </c>
      <c r="U129" s="19">
        <v>3</v>
      </c>
      <c r="V129" s="19" t="s">
        <v>403</v>
      </c>
      <c r="W129" s="23"/>
      <c r="X129" s="23"/>
      <c r="Y129" s="23"/>
      <c r="Z129" s="17" t="s">
        <v>404</v>
      </c>
      <c r="AA129" s="17" t="s">
        <v>405</v>
      </c>
      <c r="AB129" s="19" t="s">
        <v>70</v>
      </c>
      <c r="AC129" s="19" t="s">
        <v>361</v>
      </c>
      <c r="AD129" s="79" t="s">
        <v>399</v>
      </c>
      <c r="AE129" s="80"/>
      <c r="AF129" s="81"/>
      <c r="AL129" s="55"/>
    </row>
    <row r="130" spans="1:46" s="15" customFormat="1" ht="126" x14ac:dyDescent="0.2">
      <c r="A130" s="19" t="s">
        <v>384</v>
      </c>
      <c r="B130" s="19" t="s">
        <v>347</v>
      </c>
      <c r="C130" s="19" t="s">
        <v>385</v>
      </c>
      <c r="D130" s="19" t="s">
        <v>386</v>
      </c>
      <c r="E130" s="19" t="s">
        <v>71</v>
      </c>
      <c r="F130" s="19" t="s">
        <v>406</v>
      </c>
      <c r="G130" s="11" t="s">
        <v>16</v>
      </c>
      <c r="H130" s="19" t="s">
        <v>459</v>
      </c>
      <c r="I130" s="19" t="s">
        <v>407</v>
      </c>
      <c r="J130" s="19" t="s">
        <v>277</v>
      </c>
      <c r="K130" s="19" t="s">
        <v>277</v>
      </c>
      <c r="L130" s="19" t="s">
        <v>277</v>
      </c>
      <c r="M130" s="39">
        <v>6</v>
      </c>
      <c r="N130" s="19">
        <v>2</v>
      </c>
      <c r="O130" s="9">
        <f t="shared" si="24"/>
        <v>12</v>
      </c>
      <c r="P130" s="9" t="str">
        <f t="shared" si="25"/>
        <v>Alto</v>
      </c>
      <c r="Q130" s="19">
        <v>25</v>
      </c>
      <c r="R130" s="9">
        <f t="shared" si="26"/>
        <v>300</v>
      </c>
      <c r="S130" s="9" t="str">
        <f t="shared" si="27"/>
        <v>II</v>
      </c>
      <c r="T130" s="45" t="str">
        <f t="shared" si="15"/>
        <v>Aceptable con Control Especifico</v>
      </c>
      <c r="U130" s="19">
        <v>3</v>
      </c>
      <c r="V130" s="19" t="s">
        <v>408</v>
      </c>
      <c r="W130" s="23"/>
      <c r="X130" s="23"/>
      <c r="Y130" s="23"/>
      <c r="Z130" s="23" t="s">
        <v>277</v>
      </c>
      <c r="AA130" s="17" t="s">
        <v>409</v>
      </c>
      <c r="AB130" s="19" t="s">
        <v>70</v>
      </c>
      <c r="AC130" s="19" t="s">
        <v>361</v>
      </c>
      <c r="AD130" s="79" t="s">
        <v>399</v>
      </c>
      <c r="AE130" s="80"/>
      <c r="AF130" s="81"/>
      <c r="AL130" s="12"/>
    </row>
    <row r="131" spans="1:46" s="15" customFormat="1" ht="189" x14ac:dyDescent="0.2">
      <c r="A131" s="19" t="s">
        <v>410</v>
      </c>
      <c r="B131" s="19" t="s">
        <v>411</v>
      </c>
      <c r="C131" s="19" t="s">
        <v>460</v>
      </c>
      <c r="D131" s="19" t="s">
        <v>461</v>
      </c>
      <c r="E131" s="19" t="s">
        <v>71</v>
      </c>
      <c r="F131" s="19" t="s">
        <v>412</v>
      </c>
      <c r="G131" s="11" t="s">
        <v>16</v>
      </c>
      <c r="H131" s="19" t="s">
        <v>50</v>
      </c>
      <c r="I131" s="19" t="s">
        <v>78</v>
      </c>
      <c r="J131" s="19" t="s">
        <v>277</v>
      </c>
      <c r="K131" s="19" t="s">
        <v>413</v>
      </c>
      <c r="L131" s="19" t="s">
        <v>151</v>
      </c>
      <c r="M131" s="39">
        <v>2</v>
      </c>
      <c r="N131" s="19">
        <v>3</v>
      </c>
      <c r="O131" s="9">
        <f t="shared" si="24"/>
        <v>6</v>
      </c>
      <c r="P131" s="9" t="str">
        <f t="shared" si="25"/>
        <v>Medio</v>
      </c>
      <c r="Q131" s="19">
        <v>60</v>
      </c>
      <c r="R131" s="9">
        <f t="shared" si="26"/>
        <v>360</v>
      </c>
      <c r="S131" s="9" t="str">
        <f t="shared" si="27"/>
        <v>II</v>
      </c>
      <c r="T131" s="45" t="str">
        <f t="shared" si="15"/>
        <v>Aceptable con Control Especifico</v>
      </c>
      <c r="U131" s="19">
        <v>0</v>
      </c>
      <c r="V131" s="19" t="s">
        <v>414</v>
      </c>
      <c r="W131" s="23"/>
      <c r="X131" s="23"/>
      <c r="Y131" s="23"/>
      <c r="Z131" s="17" t="s">
        <v>415</v>
      </c>
      <c r="AA131" s="17" t="s">
        <v>416</v>
      </c>
      <c r="AB131" s="19" t="s">
        <v>70</v>
      </c>
      <c r="AC131" s="77" t="s">
        <v>511</v>
      </c>
      <c r="AD131" s="79" t="s">
        <v>507</v>
      </c>
      <c r="AE131" s="80"/>
      <c r="AF131" s="81"/>
      <c r="AL131" s="12"/>
    </row>
    <row r="132" spans="1:46" s="15" customFormat="1" ht="110.25" x14ac:dyDescent="0.2">
      <c r="A132" s="19" t="s">
        <v>410</v>
      </c>
      <c r="B132" s="19" t="s">
        <v>411</v>
      </c>
      <c r="C132" s="19" t="s">
        <v>460</v>
      </c>
      <c r="D132" s="19" t="s">
        <v>461</v>
      </c>
      <c r="E132" s="19" t="s">
        <v>71</v>
      </c>
      <c r="F132" s="19" t="s">
        <v>462</v>
      </c>
      <c r="G132" s="11" t="s">
        <v>16</v>
      </c>
      <c r="H132" s="13" t="s">
        <v>65</v>
      </c>
      <c r="I132" s="19" t="s">
        <v>417</v>
      </c>
      <c r="J132" s="19" t="s">
        <v>277</v>
      </c>
      <c r="K132" s="19" t="s">
        <v>418</v>
      </c>
      <c r="L132" s="19" t="s">
        <v>419</v>
      </c>
      <c r="M132" s="39">
        <v>2</v>
      </c>
      <c r="N132" s="19">
        <v>2</v>
      </c>
      <c r="O132" s="9">
        <f t="shared" si="24"/>
        <v>4</v>
      </c>
      <c r="P132" s="9" t="str">
        <f t="shared" si="25"/>
        <v>Bajo</v>
      </c>
      <c r="Q132" s="19">
        <v>60</v>
      </c>
      <c r="R132" s="9">
        <f t="shared" si="26"/>
        <v>240</v>
      </c>
      <c r="S132" s="9" t="str">
        <f t="shared" si="27"/>
        <v>II</v>
      </c>
      <c r="T132" s="45" t="str">
        <f t="shared" si="15"/>
        <v>Aceptable con Control Especifico</v>
      </c>
      <c r="U132" s="19">
        <v>0</v>
      </c>
      <c r="V132" s="19" t="s">
        <v>408</v>
      </c>
      <c r="W132" s="23"/>
      <c r="X132" s="23"/>
      <c r="Y132" s="23"/>
      <c r="Z132" s="17" t="s">
        <v>420</v>
      </c>
      <c r="AA132" s="17" t="s">
        <v>421</v>
      </c>
      <c r="AB132" s="19" t="s">
        <v>70</v>
      </c>
      <c r="AC132" s="19" t="s">
        <v>422</v>
      </c>
      <c r="AD132" s="79" t="s">
        <v>507</v>
      </c>
      <c r="AE132" s="80"/>
      <c r="AF132" s="81"/>
      <c r="AL132" s="12"/>
    </row>
    <row r="133" spans="1:46" s="15" customFormat="1" ht="141.75" x14ac:dyDescent="0.2">
      <c r="A133" s="19" t="s">
        <v>410</v>
      </c>
      <c r="B133" s="19" t="s">
        <v>411</v>
      </c>
      <c r="C133" s="19" t="s">
        <v>460</v>
      </c>
      <c r="D133" s="19" t="s">
        <v>461</v>
      </c>
      <c r="E133" s="19" t="s">
        <v>71</v>
      </c>
      <c r="F133" s="19" t="s">
        <v>423</v>
      </c>
      <c r="G133" s="11" t="s">
        <v>16</v>
      </c>
      <c r="H133" s="13" t="s">
        <v>424</v>
      </c>
      <c r="I133" s="19" t="s">
        <v>425</v>
      </c>
      <c r="J133" s="19" t="s">
        <v>277</v>
      </c>
      <c r="K133" s="19" t="s">
        <v>277</v>
      </c>
      <c r="L133" s="19" t="s">
        <v>277</v>
      </c>
      <c r="M133" s="39">
        <v>2</v>
      </c>
      <c r="N133" s="19">
        <v>3</v>
      </c>
      <c r="O133" s="9">
        <f t="shared" si="24"/>
        <v>6</v>
      </c>
      <c r="P133" s="9" t="str">
        <f t="shared" si="25"/>
        <v>Medio</v>
      </c>
      <c r="Q133" s="19">
        <v>25</v>
      </c>
      <c r="R133" s="9">
        <f t="shared" si="26"/>
        <v>150</v>
      </c>
      <c r="S133" s="9" t="str">
        <f t="shared" si="27"/>
        <v>II</v>
      </c>
      <c r="T133" s="45" t="str">
        <f t="shared" si="15"/>
        <v>Aceptable con Control Especifico</v>
      </c>
      <c r="U133" s="19">
        <v>0</v>
      </c>
      <c r="V133" s="19" t="s">
        <v>426</v>
      </c>
      <c r="W133" s="23"/>
      <c r="X133" s="23"/>
      <c r="Y133" s="23"/>
      <c r="Z133" s="19" t="s">
        <v>427</v>
      </c>
      <c r="AA133" s="17" t="s">
        <v>428</v>
      </c>
      <c r="AB133" s="19" t="s">
        <v>70</v>
      </c>
      <c r="AC133" s="19" t="s">
        <v>76</v>
      </c>
      <c r="AD133" s="79" t="s">
        <v>507</v>
      </c>
      <c r="AE133" s="80"/>
      <c r="AF133" s="81"/>
      <c r="AL133" s="12"/>
    </row>
    <row r="134" spans="1:46" s="15" customFormat="1" ht="78.75" x14ac:dyDescent="0.2">
      <c r="A134" s="19" t="s">
        <v>410</v>
      </c>
      <c r="B134" s="19" t="s">
        <v>411</v>
      </c>
      <c r="C134" s="19" t="s">
        <v>460</v>
      </c>
      <c r="D134" s="19" t="s">
        <v>461</v>
      </c>
      <c r="E134" s="19" t="s">
        <v>71</v>
      </c>
      <c r="F134" s="19" t="s">
        <v>463</v>
      </c>
      <c r="G134" s="11" t="s">
        <v>485</v>
      </c>
      <c r="H134" s="11" t="s">
        <v>23</v>
      </c>
      <c r="I134" s="19" t="s">
        <v>429</v>
      </c>
      <c r="J134" s="19" t="s">
        <v>277</v>
      </c>
      <c r="K134" s="19" t="s">
        <v>277</v>
      </c>
      <c r="L134" s="19" t="s">
        <v>277</v>
      </c>
      <c r="M134" s="39">
        <v>2</v>
      </c>
      <c r="N134" s="19">
        <v>3</v>
      </c>
      <c r="O134" s="9">
        <f t="shared" si="24"/>
        <v>6</v>
      </c>
      <c r="P134" s="9" t="str">
        <f t="shared" si="25"/>
        <v>Medio</v>
      </c>
      <c r="Q134" s="19">
        <v>25</v>
      </c>
      <c r="R134" s="9">
        <f t="shared" si="26"/>
        <v>150</v>
      </c>
      <c r="S134" s="9" t="str">
        <f t="shared" si="27"/>
        <v>II</v>
      </c>
      <c r="T134" s="45" t="str">
        <f t="shared" si="15"/>
        <v>Aceptable con Control Especifico</v>
      </c>
      <c r="U134" s="19">
        <v>0</v>
      </c>
      <c r="V134" s="19" t="s">
        <v>430</v>
      </c>
      <c r="W134" s="23"/>
      <c r="X134" s="23"/>
      <c r="Y134" s="23"/>
      <c r="Z134" s="17" t="s">
        <v>277</v>
      </c>
      <c r="AA134" s="17" t="s">
        <v>277</v>
      </c>
      <c r="AB134" s="19" t="s">
        <v>70</v>
      </c>
      <c r="AC134" s="19" t="s">
        <v>237</v>
      </c>
      <c r="AD134" s="79" t="s">
        <v>507</v>
      </c>
      <c r="AE134" s="80"/>
      <c r="AF134" s="81"/>
      <c r="AL134" s="12"/>
    </row>
    <row r="135" spans="1:46" s="15" customFormat="1" ht="126" x14ac:dyDescent="0.2">
      <c r="A135" s="19" t="s">
        <v>410</v>
      </c>
      <c r="B135" s="19" t="s">
        <v>411</v>
      </c>
      <c r="C135" s="19" t="s">
        <v>460</v>
      </c>
      <c r="D135" s="19" t="s">
        <v>461</v>
      </c>
      <c r="E135" s="19" t="s">
        <v>71</v>
      </c>
      <c r="F135" s="19" t="s">
        <v>464</v>
      </c>
      <c r="G135" s="11" t="s">
        <v>470</v>
      </c>
      <c r="H135" s="13" t="s">
        <v>45</v>
      </c>
      <c r="I135" s="19" t="s">
        <v>455</v>
      </c>
      <c r="J135" s="19" t="s">
        <v>277</v>
      </c>
      <c r="K135" s="19" t="s">
        <v>379</v>
      </c>
      <c r="L135" s="19" t="s">
        <v>277</v>
      </c>
      <c r="M135" s="39">
        <v>2</v>
      </c>
      <c r="N135" s="19">
        <v>3</v>
      </c>
      <c r="O135" s="9">
        <f t="shared" si="24"/>
        <v>6</v>
      </c>
      <c r="P135" s="9" t="str">
        <f t="shared" si="25"/>
        <v>Medio</v>
      </c>
      <c r="Q135" s="19">
        <v>25</v>
      </c>
      <c r="R135" s="9">
        <f t="shared" si="26"/>
        <v>150</v>
      </c>
      <c r="S135" s="9" t="str">
        <f t="shared" si="27"/>
        <v>II</v>
      </c>
      <c r="T135" s="45" t="str">
        <f t="shared" si="15"/>
        <v>Aceptable con Control Especifico</v>
      </c>
      <c r="U135" s="19">
        <v>0</v>
      </c>
      <c r="V135" s="19" t="s">
        <v>431</v>
      </c>
      <c r="W135" s="23"/>
      <c r="X135" s="23"/>
      <c r="Y135" s="23"/>
      <c r="Z135" s="17" t="s">
        <v>465</v>
      </c>
      <c r="AA135" s="17" t="s">
        <v>466</v>
      </c>
      <c r="AB135" s="19" t="s">
        <v>70</v>
      </c>
      <c r="AC135" s="19" t="s">
        <v>432</v>
      </c>
      <c r="AD135" s="79" t="s">
        <v>507</v>
      </c>
      <c r="AE135" s="80"/>
      <c r="AF135" s="81"/>
      <c r="AL135" s="12"/>
    </row>
    <row r="136" spans="1:46" s="15" customFormat="1" ht="204.75" x14ac:dyDescent="0.2">
      <c r="A136" s="19" t="s">
        <v>410</v>
      </c>
      <c r="B136" s="19" t="s">
        <v>411</v>
      </c>
      <c r="C136" s="19" t="s">
        <v>460</v>
      </c>
      <c r="D136" s="19" t="s">
        <v>461</v>
      </c>
      <c r="E136" s="19" t="s">
        <v>71</v>
      </c>
      <c r="F136" s="19" t="s">
        <v>433</v>
      </c>
      <c r="G136" s="11" t="s">
        <v>471</v>
      </c>
      <c r="H136" s="13" t="s">
        <v>357</v>
      </c>
      <c r="I136" s="19" t="s">
        <v>358</v>
      </c>
      <c r="J136" s="19" t="s">
        <v>277</v>
      </c>
      <c r="K136" s="19" t="s">
        <v>277</v>
      </c>
      <c r="L136" s="19" t="s">
        <v>434</v>
      </c>
      <c r="M136" s="39">
        <v>2</v>
      </c>
      <c r="N136" s="19">
        <v>3</v>
      </c>
      <c r="O136" s="9">
        <f t="shared" si="24"/>
        <v>6</v>
      </c>
      <c r="P136" s="9" t="str">
        <f t="shared" si="25"/>
        <v>Medio</v>
      </c>
      <c r="Q136" s="19">
        <v>25</v>
      </c>
      <c r="R136" s="9">
        <f t="shared" si="26"/>
        <v>150</v>
      </c>
      <c r="S136" s="9" t="str">
        <f t="shared" si="27"/>
        <v>II</v>
      </c>
      <c r="T136" s="45" t="str">
        <f t="shared" si="15"/>
        <v>Aceptable con Control Especifico</v>
      </c>
      <c r="U136" s="19">
        <v>0</v>
      </c>
      <c r="V136" s="19" t="s">
        <v>353</v>
      </c>
      <c r="W136" s="23"/>
      <c r="X136" s="23"/>
      <c r="Y136" s="23"/>
      <c r="Z136" s="17" t="s">
        <v>435</v>
      </c>
      <c r="AA136" s="17" t="s">
        <v>436</v>
      </c>
      <c r="AB136" s="19" t="s">
        <v>70</v>
      </c>
      <c r="AC136" s="19" t="s">
        <v>361</v>
      </c>
      <c r="AD136" s="79" t="s">
        <v>507</v>
      </c>
      <c r="AE136" s="80"/>
      <c r="AF136" s="81"/>
      <c r="AL136" s="12"/>
    </row>
    <row r="137" spans="1:46" s="15" customFormat="1" ht="126" x14ac:dyDescent="0.2">
      <c r="A137" s="19" t="s">
        <v>410</v>
      </c>
      <c r="B137" s="19" t="s">
        <v>411</v>
      </c>
      <c r="C137" s="19" t="s">
        <v>460</v>
      </c>
      <c r="D137" s="19" t="s">
        <v>461</v>
      </c>
      <c r="E137" s="19" t="s">
        <v>71</v>
      </c>
      <c r="F137" s="19" t="s">
        <v>437</v>
      </c>
      <c r="G137" s="11" t="s">
        <v>472</v>
      </c>
      <c r="H137" s="24" t="s">
        <v>190</v>
      </c>
      <c r="I137" s="19" t="s">
        <v>388</v>
      </c>
      <c r="J137" s="19" t="s">
        <v>277</v>
      </c>
      <c r="K137" s="19" t="s">
        <v>364</v>
      </c>
      <c r="L137" s="19" t="s">
        <v>438</v>
      </c>
      <c r="M137" s="39">
        <v>2</v>
      </c>
      <c r="N137" s="19">
        <v>3</v>
      </c>
      <c r="O137" s="9">
        <f t="shared" si="24"/>
        <v>6</v>
      </c>
      <c r="P137" s="9" t="str">
        <f t="shared" si="25"/>
        <v>Medio</v>
      </c>
      <c r="Q137" s="19">
        <v>25</v>
      </c>
      <c r="R137" s="9">
        <f t="shared" si="26"/>
        <v>150</v>
      </c>
      <c r="S137" s="9" t="str">
        <f t="shared" si="27"/>
        <v>II</v>
      </c>
      <c r="T137" s="45" t="str">
        <f t="shared" si="15"/>
        <v>Aceptable con Control Especifico</v>
      </c>
      <c r="U137" s="19">
        <v>0</v>
      </c>
      <c r="V137" s="19" t="s">
        <v>366</v>
      </c>
      <c r="W137" s="23"/>
      <c r="X137" s="23"/>
      <c r="Y137" s="23"/>
      <c r="Z137" s="17" t="s">
        <v>441</v>
      </c>
      <c r="AA137" s="17" t="s">
        <v>442</v>
      </c>
      <c r="AB137" s="19" t="s">
        <v>70</v>
      </c>
      <c r="AC137" s="19" t="s">
        <v>77</v>
      </c>
      <c r="AD137" s="79" t="s">
        <v>507</v>
      </c>
      <c r="AE137" s="80"/>
      <c r="AF137" s="81"/>
      <c r="AL137" s="12"/>
    </row>
    <row r="138" spans="1:46" s="15" customFormat="1" ht="126" x14ac:dyDescent="0.2">
      <c r="A138" s="19" t="s">
        <v>410</v>
      </c>
      <c r="B138" s="19" t="s">
        <v>411</v>
      </c>
      <c r="C138" s="19" t="s">
        <v>460</v>
      </c>
      <c r="D138" s="19" t="s">
        <v>461</v>
      </c>
      <c r="E138" s="19" t="s">
        <v>71</v>
      </c>
      <c r="F138" s="19" t="s">
        <v>467</v>
      </c>
      <c r="G138" s="11" t="s">
        <v>472</v>
      </c>
      <c r="H138" s="11" t="s">
        <v>28</v>
      </c>
      <c r="I138" s="19" t="s">
        <v>388</v>
      </c>
      <c r="J138" s="19" t="s">
        <v>277</v>
      </c>
      <c r="K138" s="19" t="s">
        <v>364</v>
      </c>
      <c r="L138" s="19" t="s">
        <v>365</v>
      </c>
      <c r="M138" s="39">
        <v>2</v>
      </c>
      <c r="N138" s="19">
        <v>3</v>
      </c>
      <c r="O138" s="9">
        <f t="shared" si="24"/>
        <v>6</v>
      </c>
      <c r="P138" s="9" t="str">
        <f t="shared" si="25"/>
        <v>Medio</v>
      </c>
      <c r="Q138" s="19">
        <v>25</v>
      </c>
      <c r="R138" s="9">
        <f t="shared" si="26"/>
        <v>150</v>
      </c>
      <c r="S138" s="9" t="str">
        <f t="shared" si="27"/>
        <v>II</v>
      </c>
      <c r="T138" s="45" t="str">
        <f t="shared" si="15"/>
        <v>Aceptable con Control Especifico</v>
      </c>
      <c r="U138" s="19">
        <v>0</v>
      </c>
      <c r="V138" s="19" t="s">
        <v>366</v>
      </c>
      <c r="W138" s="23"/>
      <c r="X138" s="23"/>
      <c r="Y138" s="23"/>
      <c r="Z138" s="17" t="s">
        <v>441</v>
      </c>
      <c r="AA138" s="17" t="s">
        <v>442</v>
      </c>
      <c r="AB138" s="19" t="s">
        <v>70</v>
      </c>
      <c r="AC138" s="19" t="s">
        <v>77</v>
      </c>
      <c r="AD138" s="79" t="s">
        <v>507</v>
      </c>
      <c r="AE138" s="80"/>
      <c r="AF138" s="81"/>
      <c r="AL138" s="12"/>
    </row>
    <row r="139" spans="1:46" s="15" customFormat="1" ht="110.25" x14ac:dyDescent="0.2">
      <c r="A139" s="19" t="s">
        <v>410</v>
      </c>
      <c r="B139" s="19" t="s">
        <v>411</v>
      </c>
      <c r="C139" s="19" t="s">
        <v>460</v>
      </c>
      <c r="D139" s="19" t="s">
        <v>461</v>
      </c>
      <c r="E139" s="19" t="s">
        <v>71</v>
      </c>
      <c r="F139" s="19" t="s">
        <v>393</v>
      </c>
      <c r="G139" s="11" t="s">
        <v>40</v>
      </c>
      <c r="H139" s="13" t="s">
        <v>394</v>
      </c>
      <c r="I139" s="19" t="s">
        <v>395</v>
      </c>
      <c r="J139" s="19" t="s">
        <v>277</v>
      </c>
      <c r="K139" s="19" t="s">
        <v>277</v>
      </c>
      <c r="L139" s="19" t="s">
        <v>373</v>
      </c>
      <c r="M139" s="39">
        <v>2</v>
      </c>
      <c r="N139" s="19">
        <v>3</v>
      </c>
      <c r="O139" s="9">
        <f t="shared" si="24"/>
        <v>6</v>
      </c>
      <c r="P139" s="9" t="str">
        <f t="shared" si="25"/>
        <v>Medio</v>
      </c>
      <c r="Q139" s="19">
        <v>60</v>
      </c>
      <c r="R139" s="9">
        <f t="shared" si="26"/>
        <v>360</v>
      </c>
      <c r="S139" s="9" t="str">
        <f t="shared" si="27"/>
        <v>II</v>
      </c>
      <c r="T139" s="45" t="str">
        <f t="shared" si="15"/>
        <v>Aceptable con Control Especifico</v>
      </c>
      <c r="U139" s="19">
        <v>0</v>
      </c>
      <c r="V139" s="19" t="s">
        <v>374</v>
      </c>
      <c r="W139" s="23"/>
      <c r="X139" s="23"/>
      <c r="Y139" s="23"/>
      <c r="Z139" s="19" t="s">
        <v>454</v>
      </c>
      <c r="AA139" s="17" t="s">
        <v>439</v>
      </c>
      <c r="AB139" s="19" t="s">
        <v>70</v>
      </c>
      <c r="AC139" s="19" t="s">
        <v>375</v>
      </c>
      <c r="AD139" s="79" t="s">
        <v>507</v>
      </c>
      <c r="AE139" s="80"/>
      <c r="AF139" s="81"/>
      <c r="AL139" s="12"/>
    </row>
    <row r="140" spans="1:46" s="56" customFormat="1" ht="110.25" x14ac:dyDescent="0.2">
      <c r="A140" s="36" t="s">
        <v>239</v>
      </c>
      <c r="B140" s="36" t="s">
        <v>244</v>
      </c>
      <c r="C140" s="36" t="s">
        <v>240</v>
      </c>
      <c r="D140" s="19" t="s">
        <v>241</v>
      </c>
      <c r="E140" s="21" t="s">
        <v>71</v>
      </c>
      <c r="F140" s="36" t="s">
        <v>271</v>
      </c>
      <c r="G140" s="11" t="s">
        <v>468</v>
      </c>
      <c r="H140" s="13" t="s">
        <v>242</v>
      </c>
      <c r="I140" s="19" t="s">
        <v>243</v>
      </c>
      <c r="J140" s="19" t="s">
        <v>277</v>
      </c>
      <c r="K140" s="24" t="s">
        <v>291</v>
      </c>
      <c r="L140" s="24" t="s">
        <v>290</v>
      </c>
      <c r="M140" s="39">
        <v>2</v>
      </c>
      <c r="N140" s="24">
        <v>1</v>
      </c>
      <c r="O140" s="24">
        <f t="shared" si="20"/>
        <v>2</v>
      </c>
      <c r="P140" s="9" t="str">
        <f t="shared" si="25"/>
        <v>Bajo</v>
      </c>
      <c r="Q140" s="21">
        <v>100</v>
      </c>
      <c r="R140" s="21">
        <f t="shared" si="21"/>
        <v>200</v>
      </c>
      <c r="S140" s="9" t="str">
        <f t="shared" si="27"/>
        <v>II</v>
      </c>
      <c r="T140" s="45" t="str">
        <f t="shared" si="15"/>
        <v>Aceptable con Control Especifico</v>
      </c>
      <c r="U140" s="21">
        <v>29</v>
      </c>
      <c r="V140" s="21" t="s">
        <v>403</v>
      </c>
      <c r="W140" s="21"/>
      <c r="X140" s="21"/>
      <c r="Y140" s="21"/>
      <c r="Z140" s="24" t="s">
        <v>322</v>
      </c>
      <c r="AA140" s="24" t="s">
        <v>245</v>
      </c>
      <c r="AB140" s="53"/>
      <c r="AC140" s="53"/>
      <c r="AD140" s="94"/>
      <c r="AE140" s="94"/>
      <c r="AF140" s="94"/>
      <c r="AG140" s="6"/>
      <c r="AH140" s="6"/>
      <c r="AI140" s="6"/>
      <c r="AJ140" s="6"/>
      <c r="AK140" s="6"/>
      <c r="AL140" s="6"/>
      <c r="AM140" s="6"/>
      <c r="AN140" s="6"/>
      <c r="AO140" s="6"/>
      <c r="AP140" s="6"/>
      <c r="AQ140" s="6"/>
      <c r="AR140" s="6"/>
      <c r="AS140" s="6"/>
      <c r="AT140" s="6"/>
    </row>
    <row r="141" spans="1:46" x14ac:dyDescent="0.2">
      <c r="A141" s="15"/>
      <c r="B141" s="15"/>
    </row>
    <row r="142" spans="1:46" x14ac:dyDescent="0.2">
      <c r="A142" s="57"/>
      <c r="B142" s="57"/>
      <c r="C142" s="57"/>
      <c r="D142" s="57"/>
    </row>
    <row r="143" spans="1:46" x14ac:dyDescent="0.2">
      <c r="A143" s="57"/>
      <c r="B143" s="57"/>
    </row>
    <row r="144" spans="1:46" x14ac:dyDescent="0.2">
      <c r="A144" s="57"/>
      <c r="B144" s="57"/>
      <c r="C144" s="57"/>
      <c r="D144" s="57"/>
      <c r="X144"/>
    </row>
    <row r="145" spans="1:2" x14ac:dyDescent="0.2">
      <c r="A145" s="57"/>
      <c r="B145" s="57"/>
    </row>
    <row r="146" spans="1:2" x14ac:dyDescent="0.2">
      <c r="A146" s="57"/>
      <c r="B146" s="57"/>
    </row>
    <row r="147" spans="1:2" x14ac:dyDescent="0.2">
      <c r="A147" s="57"/>
      <c r="B147" s="57"/>
    </row>
    <row r="148" spans="1:2" x14ac:dyDescent="0.2">
      <c r="A148" s="57"/>
      <c r="B148" s="57"/>
    </row>
    <row r="149" spans="1:2" x14ac:dyDescent="0.2">
      <c r="A149" s="57"/>
      <c r="B149" s="57"/>
    </row>
    <row r="150" spans="1:2" x14ac:dyDescent="0.2">
      <c r="A150" s="57"/>
      <c r="B150" s="57"/>
    </row>
    <row r="151" spans="1:2" x14ac:dyDescent="0.2">
      <c r="A151" s="57"/>
      <c r="B151" s="57"/>
    </row>
    <row r="152" spans="1:2" x14ac:dyDescent="0.2">
      <c r="A152" s="57"/>
      <c r="B152" s="57"/>
    </row>
    <row r="153" spans="1:2" x14ac:dyDescent="0.2">
      <c r="A153" s="57"/>
      <c r="B153" s="57"/>
    </row>
    <row r="154" spans="1:2" x14ac:dyDescent="0.2">
      <c r="A154" s="57"/>
      <c r="B154" s="57"/>
    </row>
    <row r="155" spans="1:2" x14ac:dyDescent="0.2">
      <c r="A155" s="57"/>
      <c r="B155" s="57"/>
    </row>
    <row r="156" spans="1:2" x14ac:dyDescent="0.2">
      <c r="A156" s="57"/>
      <c r="B156" s="57"/>
    </row>
    <row r="157" spans="1:2" x14ac:dyDescent="0.2">
      <c r="A157" s="57"/>
      <c r="B157" s="57"/>
    </row>
    <row r="158" spans="1:2" x14ac:dyDescent="0.2">
      <c r="A158" s="57"/>
      <c r="B158" s="57"/>
    </row>
    <row r="159" spans="1:2" x14ac:dyDescent="0.2">
      <c r="A159" s="57"/>
      <c r="B159" s="57"/>
    </row>
    <row r="160" spans="1:2" x14ac:dyDescent="0.2">
      <c r="A160" s="57"/>
      <c r="B160" s="57"/>
    </row>
    <row r="161" spans="1:2" x14ac:dyDescent="0.2">
      <c r="A161" s="57"/>
      <c r="B161" s="57"/>
    </row>
    <row r="162" spans="1:2" x14ac:dyDescent="0.2">
      <c r="A162" s="57"/>
      <c r="B162" s="57"/>
    </row>
    <row r="163" spans="1:2" x14ac:dyDescent="0.2">
      <c r="A163" s="57"/>
      <c r="B163" s="57"/>
    </row>
    <row r="164" spans="1:2" x14ac:dyDescent="0.2">
      <c r="A164" s="57"/>
      <c r="B164" s="57"/>
    </row>
    <row r="165" spans="1:2" x14ac:dyDescent="0.2">
      <c r="A165" s="57"/>
      <c r="B165" s="57"/>
    </row>
    <row r="166" spans="1:2" x14ac:dyDescent="0.2">
      <c r="A166" s="57"/>
      <c r="B166" s="57"/>
    </row>
    <row r="167" spans="1:2" x14ac:dyDescent="0.2">
      <c r="A167" s="57"/>
      <c r="B167" s="57"/>
    </row>
    <row r="168" spans="1:2" x14ac:dyDescent="0.2">
      <c r="A168" s="57"/>
      <c r="B168" s="57"/>
    </row>
    <row r="169" spans="1:2" x14ac:dyDescent="0.2">
      <c r="A169" s="57"/>
      <c r="B169" s="57"/>
    </row>
    <row r="170" spans="1:2" x14ac:dyDescent="0.2">
      <c r="A170" s="57"/>
      <c r="B170" s="57"/>
    </row>
    <row r="171" spans="1:2" x14ac:dyDescent="0.2">
      <c r="A171" s="57"/>
      <c r="B171" s="57"/>
    </row>
    <row r="172" spans="1:2" x14ac:dyDescent="0.2">
      <c r="A172" s="57"/>
      <c r="B172" s="57"/>
    </row>
    <row r="173" spans="1:2" x14ac:dyDescent="0.2">
      <c r="A173" s="57"/>
      <c r="B173" s="57"/>
    </row>
    <row r="174" spans="1:2" x14ac:dyDescent="0.2">
      <c r="A174" s="57"/>
      <c r="B174" s="57"/>
    </row>
    <row r="175" spans="1:2" x14ac:dyDescent="0.2">
      <c r="A175" s="57"/>
      <c r="B175" s="57"/>
    </row>
    <row r="176" spans="1:2" x14ac:dyDescent="0.2">
      <c r="A176" s="57"/>
      <c r="B176" s="57"/>
    </row>
    <row r="177" spans="1:2" x14ac:dyDescent="0.2">
      <c r="A177" s="57"/>
      <c r="B177" s="57"/>
    </row>
    <row r="178" spans="1:2" x14ac:dyDescent="0.2">
      <c r="A178" s="57"/>
      <c r="B178" s="57"/>
    </row>
    <row r="179" spans="1:2" x14ac:dyDescent="0.2">
      <c r="A179" s="57"/>
      <c r="B179" s="57"/>
    </row>
    <row r="180" spans="1:2" x14ac:dyDescent="0.2">
      <c r="A180" s="57"/>
      <c r="B180" s="57"/>
    </row>
    <row r="181" spans="1:2" x14ac:dyDescent="0.2">
      <c r="A181" s="57"/>
      <c r="B181" s="57"/>
    </row>
    <row r="182" spans="1:2" x14ac:dyDescent="0.2">
      <c r="A182" s="57"/>
      <c r="B182" s="57"/>
    </row>
    <row r="183" spans="1:2" x14ac:dyDescent="0.2">
      <c r="A183" s="57"/>
      <c r="B183" s="57"/>
    </row>
    <row r="184" spans="1:2" x14ac:dyDescent="0.2">
      <c r="A184" s="57"/>
      <c r="B184" s="57"/>
    </row>
    <row r="185" spans="1:2" x14ac:dyDescent="0.2">
      <c r="A185" s="57"/>
      <c r="B185" s="57"/>
    </row>
    <row r="186" spans="1:2" x14ac:dyDescent="0.2">
      <c r="A186" s="57"/>
      <c r="B186" s="57"/>
    </row>
    <row r="187" spans="1:2" x14ac:dyDescent="0.2">
      <c r="A187" s="57"/>
      <c r="B187" s="57"/>
    </row>
    <row r="188" spans="1:2" x14ac:dyDescent="0.2">
      <c r="A188" s="57"/>
      <c r="B188" s="57"/>
    </row>
    <row r="189" spans="1:2" x14ac:dyDescent="0.2">
      <c r="A189" s="57"/>
      <c r="B189" s="57"/>
    </row>
    <row r="190" spans="1:2" x14ac:dyDescent="0.2">
      <c r="A190" s="57"/>
      <c r="B190" s="57"/>
    </row>
    <row r="191" spans="1:2" x14ac:dyDescent="0.2">
      <c r="A191" s="57"/>
      <c r="B191" s="57"/>
    </row>
    <row r="192" spans="1:2" x14ac:dyDescent="0.2">
      <c r="A192" s="57"/>
      <c r="B192" s="57"/>
    </row>
    <row r="193" spans="1:2" x14ac:dyDescent="0.2">
      <c r="A193" s="57"/>
      <c r="B193" s="57"/>
    </row>
    <row r="194" spans="1:2" x14ac:dyDescent="0.2">
      <c r="A194" s="57"/>
      <c r="B194" s="57"/>
    </row>
    <row r="195" spans="1:2" x14ac:dyDescent="0.2">
      <c r="A195" s="57"/>
      <c r="B195" s="57"/>
    </row>
    <row r="196" spans="1:2" x14ac:dyDescent="0.2">
      <c r="A196" s="57"/>
      <c r="B196" s="57"/>
    </row>
    <row r="197" spans="1:2" x14ac:dyDescent="0.2">
      <c r="A197" s="57"/>
      <c r="B197" s="57"/>
    </row>
    <row r="198" spans="1:2" x14ac:dyDescent="0.2">
      <c r="A198" s="57"/>
      <c r="B198" s="57"/>
    </row>
    <row r="199" spans="1:2" x14ac:dyDescent="0.2">
      <c r="A199" s="57"/>
      <c r="B199" s="57"/>
    </row>
    <row r="200" spans="1:2" x14ac:dyDescent="0.2">
      <c r="A200" s="57"/>
      <c r="B200" s="57"/>
    </row>
    <row r="201" spans="1:2" x14ac:dyDescent="0.2">
      <c r="A201" s="57"/>
      <c r="B201" s="57"/>
    </row>
    <row r="202" spans="1:2" x14ac:dyDescent="0.2">
      <c r="A202" s="57"/>
      <c r="B202" s="57"/>
    </row>
    <row r="203" spans="1:2" x14ac:dyDescent="0.2">
      <c r="A203" s="57"/>
      <c r="B203" s="57"/>
    </row>
    <row r="204" spans="1:2" x14ac:dyDescent="0.2">
      <c r="A204" s="57"/>
      <c r="B204" s="57"/>
    </row>
    <row r="205" spans="1:2" x14ac:dyDescent="0.2">
      <c r="A205" s="57"/>
      <c r="B205" s="57"/>
    </row>
    <row r="206" spans="1:2" x14ac:dyDescent="0.2">
      <c r="A206" s="57"/>
      <c r="B206" s="57"/>
    </row>
    <row r="207" spans="1:2" x14ac:dyDescent="0.2">
      <c r="A207" s="57"/>
      <c r="B207" s="57"/>
    </row>
    <row r="208" spans="1:2" x14ac:dyDescent="0.2">
      <c r="A208" s="57"/>
      <c r="B208" s="57"/>
    </row>
    <row r="209" spans="1:2" x14ac:dyDescent="0.2">
      <c r="A209" s="57"/>
      <c r="B209" s="57"/>
    </row>
    <row r="210" spans="1:2" x14ac:dyDescent="0.2">
      <c r="A210" s="57"/>
      <c r="B210" s="57"/>
    </row>
    <row r="211" spans="1:2" x14ac:dyDescent="0.2">
      <c r="A211" s="57"/>
      <c r="B211" s="57"/>
    </row>
    <row r="212" spans="1:2" x14ac:dyDescent="0.2">
      <c r="A212" s="57"/>
      <c r="B212" s="57"/>
    </row>
    <row r="213" spans="1:2" x14ac:dyDescent="0.2">
      <c r="A213" s="57"/>
      <c r="B213" s="57"/>
    </row>
    <row r="214" spans="1:2" x14ac:dyDescent="0.2">
      <c r="A214" s="57"/>
      <c r="B214" s="57"/>
    </row>
    <row r="215" spans="1:2" x14ac:dyDescent="0.2">
      <c r="A215" s="57"/>
      <c r="B215" s="57"/>
    </row>
    <row r="216" spans="1:2" x14ac:dyDescent="0.2">
      <c r="A216" s="57"/>
      <c r="B216" s="57"/>
    </row>
    <row r="217" spans="1:2" x14ac:dyDescent="0.2">
      <c r="A217" s="57"/>
      <c r="B217" s="57"/>
    </row>
    <row r="218" spans="1:2" x14ac:dyDescent="0.2">
      <c r="A218" s="57"/>
      <c r="B218" s="57"/>
    </row>
    <row r="219" spans="1:2" x14ac:dyDescent="0.2">
      <c r="A219" s="57"/>
      <c r="B219" s="57"/>
    </row>
    <row r="220" spans="1:2" x14ac:dyDescent="0.2">
      <c r="A220" s="57"/>
      <c r="B220" s="57"/>
    </row>
    <row r="221" spans="1:2" x14ac:dyDescent="0.2">
      <c r="A221" s="57"/>
      <c r="B221" s="57"/>
    </row>
    <row r="222" spans="1:2" x14ac:dyDescent="0.2">
      <c r="A222" s="57"/>
      <c r="B222" s="57"/>
    </row>
    <row r="223" spans="1:2" x14ac:dyDescent="0.2">
      <c r="A223" s="57"/>
      <c r="B223" s="57"/>
    </row>
    <row r="224" spans="1:2" x14ac:dyDescent="0.2">
      <c r="A224" s="57"/>
      <c r="B224" s="57"/>
    </row>
    <row r="225" spans="1:2" x14ac:dyDescent="0.2">
      <c r="A225" s="57"/>
      <c r="B225" s="57"/>
    </row>
    <row r="226" spans="1:2" x14ac:dyDescent="0.2">
      <c r="A226" s="57"/>
      <c r="B226" s="57"/>
    </row>
    <row r="227" spans="1:2" x14ac:dyDescent="0.2">
      <c r="A227" s="57"/>
      <c r="B227" s="57"/>
    </row>
    <row r="228" spans="1:2" x14ac:dyDescent="0.2">
      <c r="A228" s="57"/>
      <c r="B228" s="57"/>
    </row>
    <row r="229" spans="1:2" x14ac:dyDescent="0.2">
      <c r="A229" s="57"/>
      <c r="B229" s="57"/>
    </row>
    <row r="230" spans="1:2" x14ac:dyDescent="0.2">
      <c r="A230" s="57"/>
      <c r="B230" s="57"/>
    </row>
    <row r="231" spans="1:2" x14ac:dyDescent="0.2">
      <c r="A231" s="57"/>
      <c r="B231" s="57"/>
    </row>
    <row r="232" spans="1:2" x14ac:dyDescent="0.2">
      <c r="A232" s="57"/>
      <c r="B232" s="57"/>
    </row>
    <row r="233" spans="1:2" x14ac:dyDescent="0.2">
      <c r="A233" s="57"/>
      <c r="B233" s="57"/>
    </row>
    <row r="234" spans="1:2" x14ac:dyDescent="0.2">
      <c r="A234" s="57"/>
      <c r="B234" s="57"/>
    </row>
    <row r="235" spans="1:2" x14ac:dyDescent="0.2">
      <c r="A235" s="57"/>
      <c r="B235" s="57"/>
    </row>
    <row r="236" spans="1:2" x14ac:dyDescent="0.2">
      <c r="A236" s="57"/>
      <c r="B236" s="57"/>
    </row>
    <row r="237" spans="1:2" x14ac:dyDescent="0.2">
      <c r="A237" s="57"/>
      <c r="B237" s="57"/>
    </row>
    <row r="238" spans="1:2" x14ac:dyDescent="0.2">
      <c r="A238" s="57"/>
      <c r="B238" s="57"/>
    </row>
    <row r="239" spans="1:2" x14ac:dyDescent="0.2">
      <c r="A239" s="57"/>
      <c r="B239" s="57"/>
    </row>
    <row r="240" spans="1:2" x14ac:dyDescent="0.2">
      <c r="A240" s="57"/>
      <c r="B240" s="57"/>
    </row>
    <row r="241" spans="1:2" x14ac:dyDescent="0.2">
      <c r="A241" s="57"/>
      <c r="B241" s="57"/>
    </row>
    <row r="242" spans="1:2" x14ac:dyDescent="0.2">
      <c r="A242" s="57"/>
      <c r="B242" s="57"/>
    </row>
    <row r="243" spans="1:2" x14ac:dyDescent="0.2">
      <c r="A243" s="57"/>
      <c r="B243" s="57"/>
    </row>
    <row r="244" spans="1:2" x14ac:dyDescent="0.2">
      <c r="A244" s="57"/>
      <c r="B244" s="57"/>
    </row>
    <row r="245" spans="1:2" x14ac:dyDescent="0.2">
      <c r="A245" s="57"/>
      <c r="B245" s="57"/>
    </row>
    <row r="246" spans="1:2" x14ac:dyDescent="0.2">
      <c r="A246" s="57"/>
      <c r="B246" s="57"/>
    </row>
    <row r="247" spans="1:2" x14ac:dyDescent="0.2">
      <c r="A247" s="57"/>
      <c r="B247" s="57"/>
    </row>
    <row r="248" spans="1:2" x14ac:dyDescent="0.2">
      <c r="A248" s="57"/>
      <c r="B248" s="57"/>
    </row>
    <row r="249" spans="1:2" x14ac:dyDescent="0.2">
      <c r="A249" s="57"/>
      <c r="B249" s="57"/>
    </row>
    <row r="250" spans="1:2" x14ac:dyDescent="0.2">
      <c r="A250" s="57"/>
      <c r="B250" s="57"/>
    </row>
    <row r="251" spans="1:2" x14ac:dyDescent="0.2">
      <c r="A251" s="57"/>
      <c r="B251" s="57"/>
    </row>
    <row r="252" spans="1:2" x14ac:dyDescent="0.2">
      <c r="A252" s="57"/>
      <c r="B252" s="57"/>
    </row>
    <row r="253" spans="1:2" x14ac:dyDescent="0.2">
      <c r="A253" s="57"/>
      <c r="B253" s="57"/>
    </row>
    <row r="254" spans="1:2" x14ac:dyDescent="0.2">
      <c r="A254" s="57"/>
      <c r="B254" s="57"/>
    </row>
    <row r="255" spans="1:2" x14ac:dyDescent="0.2">
      <c r="A255" s="57"/>
      <c r="B255" s="57"/>
    </row>
    <row r="256" spans="1:2" x14ac:dyDescent="0.2">
      <c r="A256" s="57"/>
      <c r="B256" s="57"/>
    </row>
    <row r="257" spans="1:2" x14ac:dyDescent="0.2">
      <c r="A257" s="57"/>
      <c r="B257" s="57"/>
    </row>
    <row r="258" spans="1:2" x14ac:dyDescent="0.2">
      <c r="A258" s="57"/>
      <c r="B258" s="57"/>
    </row>
    <row r="259" spans="1:2" x14ac:dyDescent="0.2">
      <c r="A259" s="57"/>
      <c r="B259" s="57"/>
    </row>
    <row r="260" spans="1:2" x14ac:dyDescent="0.2">
      <c r="A260" s="57"/>
      <c r="B260" s="57"/>
    </row>
    <row r="261" spans="1:2" x14ac:dyDescent="0.2">
      <c r="A261" s="57"/>
      <c r="B261" s="57"/>
    </row>
    <row r="262" spans="1:2" x14ac:dyDescent="0.2">
      <c r="A262" s="57"/>
      <c r="B262" s="57"/>
    </row>
    <row r="263" spans="1:2" x14ac:dyDescent="0.2">
      <c r="A263" s="57"/>
      <c r="B263" s="57"/>
    </row>
    <row r="264" spans="1:2" x14ac:dyDescent="0.2">
      <c r="A264" s="57"/>
      <c r="B264" s="57"/>
    </row>
    <row r="265" spans="1:2" x14ac:dyDescent="0.2">
      <c r="A265" s="57"/>
      <c r="B265" s="57"/>
    </row>
    <row r="266" spans="1:2" x14ac:dyDescent="0.2">
      <c r="A266" s="57"/>
      <c r="B266" s="57"/>
    </row>
    <row r="267" spans="1:2" x14ac:dyDescent="0.2">
      <c r="A267" s="57"/>
      <c r="B267" s="57"/>
    </row>
    <row r="268" spans="1:2" x14ac:dyDescent="0.2">
      <c r="A268" s="57"/>
      <c r="B268" s="57"/>
    </row>
    <row r="269" spans="1:2" x14ac:dyDescent="0.2">
      <c r="A269" s="57"/>
      <c r="B269" s="57"/>
    </row>
    <row r="270" spans="1:2" x14ac:dyDescent="0.2">
      <c r="A270" s="57"/>
      <c r="B270" s="57"/>
    </row>
    <row r="271" spans="1:2" x14ac:dyDescent="0.2">
      <c r="A271" s="57"/>
      <c r="B271" s="57"/>
    </row>
    <row r="272" spans="1:2" x14ac:dyDescent="0.2">
      <c r="A272" s="57"/>
      <c r="B272" s="57"/>
    </row>
    <row r="273" spans="1:2" x14ac:dyDescent="0.2">
      <c r="A273" s="57"/>
      <c r="B273" s="57"/>
    </row>
    <row r="274" spans="1:2" x14ac:dyDescent="0.2">
      <c r="A274" s="57"/>
      <c r="B274" s="57"/>
    </row>
    <row r="275" spans="1:2" x14ac:dyDescent="0.2">
      <c r="A275" s="57"/>
      <c r="B275" s="57"/>
    </row>
    <row r="276" spans="1:2" x14ac:dyDescent="0.2">
      <c r="A276" s="57"/>
      <c r="B276" s="57"/>
    </row>
    <row r="277" spans="1:2" x14ac:dyDescent="0.2">
      <c r="A277" s="57"/>
      <c r="B277" s="57"/>
    </row>
    <row r="278" spans="1:2" x14ac:dyDescent="0.2">
      <c r="A278" s="57"/>
      <c r="B278" s="57"/>
    </row>
    <row r="279" spans="1:2" x14ac:dyDescent="0.2">
      <c r="A279" s="57"/>
      <c r="B279" s="57"/>
    </row>
    <row r="280" spans="1:2" x14ac:dyDescent="0.2">
      <c r="A280" s="57"/>
      <c r="B280" s="57"/>
    </row>
    <row r="281" spans="1:2" x14ac:dyDescent="0.2">
      <c r="A281" s="57"/>
      <c r="B281" s="57"/>
    </row>
    <row r="282" spans="1:2" x14ac:dyDescent="0.2">
      <c r="A282" s="57"/>
      <c r="B282" s="57"/>
    </row>
    <row r="283" spans="1:2" x14ac:dyDescent="0.2">
      <c r="A283" s="57"/>
      <c r="B283" s="57"/>
    </row>
    <row r="284" spans="1:2" x14ac:dyDescent="0.2">
      <c r="A284" s="57"/>
      <c r="B284" s="57"/>
    </row>
    <row r="285" spans="1:2" x14ac:dyDescent="0.2">
      <c r="A285" s="57"/>
      <c r="B285" s="57"/>
    </row>
    <row r="286" spans="1:2" x14ac:dyDescent="0.2">
      <c r="A286" s="57"/>
      <c r="B286" s="57"/>
    </row>
    <row r="287" spans="1:2" x14ac:dyDescent="0.2">
      <c r="A287" s="57"/>
      <c r="B287" s="57"/>
    </row>
    <row r="288" spans="1:2" x14ac:dyDescent="0.2">
      <c r="A288" s="57"/>
      <c r="B288" s="57"/>
    </row>
    <row r="289" spans="1:2" x14ac:dyDescent="0.2">
      <c r="A289" s="57"/>
      <c r="B289" s="57"/>
    </row>
    <row r="290" spans="1:2" x14ac:dyDescent="0.2">
      <c r="A290" s="57"/>
      <c r="B290" s="57"/>
    </row>
    <row r="291" spans="1:2" x14ac:dyDescent="0.2">
      <c r="A291" s="57"/>
      <c r="B291" s="57"/>
    </row>
    <row r="292" spans="1:2" x14ac:dyDescent="0.2">
      <c r="A292" s="57"/>
      <c r="B292" s="57"/>
    </row>
    <row r="293" spans="1:2" x14ac:dyDescent="0.2">
      <c r="A293" s="57"/>
      <c r="B293" s="57"/>
    </row>
    <row r="294" spans="1:2" x14ac:dyDescent="0.2">
      <c r="A294" s="57"/>
      <c r="B294" s="57"/>
    </row>
    <row r="295" spans="1:2" x14ac:dyDescent="0.2">
      <c r="A295" s="57"/>
      <c r="B295" s="57"/>
    </row>
    <row r="296" spans="1:2" x14ac:dyDescent="0.2">
      <c r="A296" s="57"/>
      <c r="B296" s="57"/>
    </row>
    <row r="297" spans="1:2" x14ac:dyDescent="0.2">
      <c r="A297" s="57"/>
      <c r="B297" s="57"/>
    </row>
    <row r="298" spans="1:2" x14ac:dyDescent="0.2">
      <c r="A298" s="57"/>
      <c r="B298" s="57"/>
    </row>
    <row r="299" spans="1:2" x14ac:dyDescent="0.2">
      <c r="A299" s="57"/>
      <c r="B299" s="57"/>
    </row>
    <row r="300" spans="1:2" x14ac:dyDescent="0.2">
      <c r="A300" s="57"/>
      <c r="B300" s="57"/>
    </row>
    <row r="301" spans="1:2" x14ac:dyDescent="0.2">
      <c r="A301" s="57"/>
      <c r="B301" s="57"/>
    </row>
    <row r="302" spans="1:2" x14ac:dyDescent="0.2">
      <c r="A302" s="57"/>
      <c r="B302" s="57"/>
    </row>
    <row r="303" spans="1:2" x14ac:dyDescent="0.2">
      <c r="A303" s="57"/>
      <c r="B303" s="57"/>
    </row>
    <row r="304" spans="1:2" x14ac:dyDescent="0.2">
      <c r="A304" s="57"/>
      <c r="B304" s="57"/>
    </row>
    <row r="305" spans="1:2" x14ac:dyDescent="0.2">
      <c r="A305" s="57"/>
      <c r="B305" s="57"/>
    </row>
    <row r="306" spans="1:2" x14ac:dyDescent="0.2">
      <c r="A306" s="57"/>
      <c r="B306" s="57"/>
    </row>
    <row r="307" spans="1:2" x14ac:dyDescent="0.2">
      <c r="A307" s="57"/>
      <c r="B307" s="57"/>
    </row>
    <row r="308" spans="1:2" x14ac:dyDescent="0.2">
      <c r="A308" s="57"/>
      <c r="B308" s="57"/>
    </row>
    <row r="309" spans="1:2" x14ac:dyDescent="0.2">
      <c r="A309" s="57"/>
      <c r="B309" s="57"/>
    </row>
    <row r="310" spans="1:2" x14ac:dyDescent="0.2">
      <c r="A310" s="57"/>
      <c r="B310" s="57"/>
    </row>
    <row r="311" spans="1:2" x14ac:dyDescent="0.2">
      <c r="A311" s="57"/>
      <c r="B311" s="57"/>
    </row>
    <row r="312" spans="1:2" x14ac:dyDescent="0.2">
      <c r="A312" s="57"/>
      <c r="B312" s="57"/>
    </row>
    <row r="313" spans="1:2" x14ac:dyDescent="0.2">
      <c r="A313" s="57"/>
      <c r="B313" s="57"/>
    </row>
    <row r="314" spans="1:2" x14ac:dyDescent="0.2">
      <c r="A314" s="57"/>
      <c r="B314" s="57"/>
    </row>
    <row r="315" spans="1:2" x14ac:dyDescent="0.2">
      <c r="A315" s="57"/>
      <c r="B315" s="57"/>
    </row>
    <row r="316" spans="1:2" x14ac:dyDescent="0.2">
      <c r="A316" s="57"/>
      <c r="B316" s="57"/>
    </row>
    <row r="317" spans="1:2" x14ac:dyDescent="0.2">
      <c r="A317" s="57"/>
      <c r="B317" s="57"/>
    </row>
    <row r="318" spans="1:2" x14ac:dyDescent="0.2">
      <c r="A318" s="57"/>
      <c r="B318" s="57"/>
    </row>
    <row r="319" spans="1:2" x14ac:dyDescent="0.2">
      <c r="A319" s="57"/>
      <c r="B319" s="57"/>
    </row>
    <row r="320" spans="1:2" x14ac:dyDescent="0.2">
      <c r="A320" s="57"/>
      <c r="B320" s="57"/>
    </row>
    <row r="321" spans="1:2" x14ac:dyDescent="0.2">
      <c r="A321" s="57"/>
      <c r="B321" s="57"/>
    </row>
    <row r="322" spans="1:2" x14ac:dyDescent="0.2">
      <c r="A322" s="57"/>
      <c r="B322" s="57"/>
    </row>
    <row r="323" spans="1:2" x14ac:dyDescent="0.2">
      <c r="A323" s="57"/>
      <c r="B323" s="57"/>
    </row>
    <row r="324" spans="1:2" x14ac:dyDescent="0.2">
      <c r="A324" s="57"/>
      <c r="B324" s="57"/>
    </row>
    <row r="325" spans="1:2" x14ac:dyDescent="0.2">
      <c r="A325" s="57"/>
      <c r="B325" s="57"/>
    </row>
    <row r="326" spans="1:2" x14ac:dyDescent="0.2">
      <c r="A326" s="57"/>
      <c r="B326" s="57"/>
    </row>
    <row r="327" spans="1:2" x14ac:dyDescent="0.2">
      <c r="A327" s="57"/>
      <c r="B327" s="57"/>
    </row>
    <row r="328" spans="1:2" x14ac:dyDescent="0.2">
      <c r="A328" s="57"/>
      <c r="B328" s="57"/>
    </row>
    <row r="329" spans="1:2" x14ac:dyDescent="0.2">
      <c r="A329" s="57"/>
      <c r="B329" s="57"/>
    </row>
    <row r="330" spans="1:2" x14ac:dyDescent="0.2">
      <c r="A330" s="57"/>
      <c r="B330" s="57"/>
    </row>
    <row r="331" spans="1:2" x14ac:dyDescent="0.2">
      <c r="A331" s="57"/>
      <c r="B331" s="57"/>
    </row>
    <row r="332" spans="1:2" x14ac:dyDescent="0.2">
      <c r="A332" s="57"/>
      <c r="B332" s="57"/>
    </row>
    <row r="333" spans="1:2" x14ac:dyDescent="0.2">
      <c r="A333" s="57"/>
      <c r="B333" s="57"/>
    </row>
    <row r="334" spans="1:2" x14ac:dyDescent="0.2">
      <c r="A334" s="57"/>
      <c r="B334" s="57"/>
    </row>
    <row r="335" spans="1:2" x14ac:dyDescent="0.2">
      <c r="A335" s="57"/>
      <c r="B335" s="57"/>
    </row>
    <row r="336" spans="1:2" x14ac:dyDescent="0.2">
      <c r="A336" s="57"/>
      <c r="B336" s="57"/>
    </row>
    <row r="337" spans="1:2" x14ac:dyDescent="0.2">
      <c r="A337" s="57"/>
      <c r="B337" s="57"/>
    </row>
    <row r="338" spans="1:2" x14ac:dyDescent="0.2">
      <c r="A338" s="57"/>
      <c r="B338" s="57"/>
    </row>
    <row r="339" spans="1:2" x14ac:dyDescent="0.2">
      <c r="A339" s="57"/>
      <c r="B339" s="57"/>
    </row>
    <row r="340" spans="1:2" x14ac:dyDescent="0.2">
      <c r="A340" s="57"/>
      <c r="B340" s="57"/>
    </row>
    <row r="341" spans="1:2" x14ac:dyDescent="0.2">
      <c r="A341" s="57"/>
      <c r="B341" s="57"/>
    </row>
    <row r="342" spans="1:2" x14ac:dyDescent="0.2">
      <c r="A342" s="57"/>
      <c r="B342" s="57"/>
    </row>
    <row r="343" spans="1:2" x14ac:dyDescent="0.2">
      <c r="A343" s="57"/>
      <c r="B343" s="57"/>
    </row>
    <row r="344" spans="1:2" x14ac:dyDescent="0.2">
      <c r="A344" s="57"/>
      <c r="B344" s="57"/>
    </row>
    <row r="345" spans="1:2" x14ac:dyDescent="0.2">
      <c r="A345" s="57"/>
      <c r="B345" s="57"/>
    </row>
    <row r="346" spans="1:2" x14ac:dyDescent="0.2">
      <c r="A346" s="57"/>
      <c r="B346" s="57"/>
    </row>
    <row r="347" spans="1:2" x14ac:dyDescent="0.2">
      <c r="A347" s="57"/>
      <c r="B347" s="57"/>
    </row>
    <row r="348" spans="1:2" x14ac:dyDescent="0.2">
      <c r="A348" s="57"/>
      <c r="B348" s="57"/>
    </row>
    <row r="349" spans="1:2" x14ac:dyDescent="0.2">
      <c r="A349" s="57"/>
      <c r="B349" s="57"/>
    </row>
    <row r="350" spans="1:2" x14ac:dyDescent="0.2">
      <c r="A350" s="57"/>
      <c r="B350" s="57"/>
    </row>
    <row r="351" spans="1:2" x14ac:dyDescent="0.2">
      <c r="A351" s="57"/>
      <c r="B351" s="57"/>
    </row>
    <row r="352" spans="1:2" x14ac:dyDescent="0.2">
      <c r="A352" s="57"/>
      <c r="B352" s="57"/>
    </row>
    <row r="353" spans="1:2" x14ac:dyDescent="0.2">
      <c r="A353" s="57"/>
      <c r="B353" s="57"/>
    </row>
    <row r="354" spans="1:2" x14ac:dyDescent="0.2">
      <c r="A354" s="57"/>
      <c r="B354" s="57"/>
    </row>
    <row r="355" spans="1:2" x14ac:dyDescent="0.2">
      <c r="A355" s="57"/>
      <c r="B355" s="57"/>
    </row>
    <row r="356" spans="1:2" x14ac:dyDescent="0.2">
      <c r="A356" s="57"/>
      <c r="B356" s="57"/>
    </row>
    <row r="357" spans="1:2" x14ac:dyDescent="0.2">
      <c r="A357" s="57"/>
      <c r="B357" s="57"/>
    </row>
    <row r="358" spans="1:2" x14ac:dyDescent="0.2">
      <c r="A358" s="57"/>
      <c r="B358" s="57"/>
    </row>
    <row r="359" spans="1:2" x14ac:dyDescent="0.2">
      <c r="A359" s="57"/>
      <c r="B359" s="57"/>
    </row>
    <row r="360" spans="1:2" x14ac:dyDescent="0.2">
      <c r="A360" s="57"/>
      <c r="B360" s="57"/>
    </row>
    <row r="361" spans="1:2" x14ac:dyDescent="0.2">
      <c r="A361" s="57"/>
      <c r="B361" s="57"/>
    </row>
    <row r="362" spans="1:2" x14ac:dyDescent="0.2">
      <c r="A362" s="57"/>
      <c r="B362" s="57"/>
    </row>
    <row r="363" spans="1:2" x14ac:dyDescent="0.2">
      <c r="A363" s="57"/>
      <c r="B363" s="57"/>
    </row>
    <row r="364" spans="1:2" x14ac:dyDescent="0.2">
      <c r="A364" s="57"/>
      <c r="B364" s="57"/>
    </row>
    <row r="365" spans="1:2" x14ac:dyDescent="0.2">
      <c r="A365" s="57"/>
      <c r="B365" s="57"/>
    </row>
    <row r="366" spans="1:2" x14ac:dyDescent="0.2">
      <c r="A366" s="57"/>
      <c r="B366" s="57"/>
    </row>
    <row r="367" spans="1:2" x14ac:dyDescent="0.2">
      <c r="A367" s="57"/>
      <c r="B367" s="57"/>
    </row>
    <row r="368" spans="1:2" x14ac:dyDescent="0.2">
      <c r="A368" s="57"/>
      <c r="B368" s="57"/>
    </row>
    <row r="369" spans="1:2" x14ac:dyDescent="0.2">
      <c r="A369" s="57"/>
      <c r="B369" s="57"/>
    </row>
    <row r="370" spans="1:2" x14ac:dyDescent="0.2">
      <c r="A370" s="57"/>
      <c r="B370" s="57"/>
    </row>
    <row r="371" spans="1:2" x14ac:dyDescent="0.2">
      <c r="A371" s="57"/>
      <c r="B371" s="57"/>
    </row>
    <row r="372" spans="1:2" x14ac:dyDescent="0.2">
      <c r="A372" s="57"/>
      <c r="B372" s="57"/>
    </row>
    <row r="373" spans="1:2" x14ac:dyDescent="0.2">
      <c r="A373" s="57"/>
      <c r="B373" s="57"/>
    </row>
    <row r="374" spans="1:2" x14ac:dyDescent="0.2">
      <c r="A374" s="57"/>
      <c r="B374" s="57"/>
    </row>
    <row r="375" spans="1:2" x14ac:dyDescent="0.2">
      <c r="A375" s="57"/>
      <c r="B375" s="57"/>
    </row>
    <row r="376" spans="1:2" x14ac:dyDescent="0.2">
      <c r="A376" s="57"/>
      <c r="B376" s="57"/>
    </row>
    <row r="377" spans="1:2" x14ac:dyDescent="0.2">
      <c r="A377" s="57"/>
      <c r="B377" s="57"/>
    </row>
    <row r="378" spans="1:2" x14ac:dyDescent="0.2">
      <c r="A378" s="57"/>
      <c r="B378" s="57"/>
    </row>
    <row r="379" spans="1:2" x14ac:dyDescent="0.2">
      <c r="A379" s="57"/>
      <c r="B379" s="57"/>
    </row>
    <row r="380" spans="1:2" x14ac:dyDescent="0.2">
      <c r="A380" s="57"/>
      <c r="B380" s="57"/>
    </row>
    <row r="381" spans="1:2" x14ac:dyDescent="0.2">
      <c r="A381" s="57"/>
      <c r="B381" s="57"/>
    </row>
    <row r="382" spans="1:2" x14ac:dyDescent="0.2">
      <c r="A382" s="57"/>
      <c r="B382" s="57"/>
    </row>
    <row r="383" spans="1:2" x14ac:dyDescent="0.2">
      <c r="A383" s="57"/>
      <c r="B383" s="57"/>
    </row>
    <row r="384" spans="1:2" x14ac:dyDescent="0.2">
      <c r="A384" s="57"/>
      <c r="B384" s="57"/>
    </row>
    <row r="385" spans="1:2" x14ac:dyDescent="0.2">
      <c r="A385" s="57"/>
      <c r="B385" s="57"/>
    </row>
    <row r="386" spans="1:2" x14ac:dyDescent="0.2">
      <c r="A386" s="57"/>
      <c r="B386" s="57"/>
    </row>
    <row r="387" spans="1:2" x14ac:dyDescent="0.2">
      <c r="A387" s="57"/>
      <c r="B387" s="57"/>
    </row>
    <row r="388" spans="1:2" x14ac:dyDescent="0.2">
      <c r="A388" s="57"/>
      <c r="B388" s="57"/>
    </row>
    <row r="389" spans="1:2" x14ac:dyDescent="0.2">
      <c r="A389" s="57"/>
      <c r="B389" s="57"/>
    </row>
    <row r="390" spans="1:2" x14ac:dyDescent="0.2">
      <c r="A390" s="57"/>
      <c r="B390" s="57"/>
    </row>
    <row r="391" spans="1:2" x14ac:dyDescent="0.2">
      <c r="A391" s="57"/>
      <c r="B391" s="57"/>
    </row>
    <row r="392" spans="1:2" x14ac:dyDescent="0.2">
      <c r="A392" s="57"/>
      <c r="B392" s="57"/>
    </row>
    <row r="393" spans="1:2" x14ac:dyDescent="0.2">
      <c r="A393" s="57"/>
      <c r="B393" s="57"/>
    </row>
    <row r="394" spans="1:2" x14ac:dyDescent="0.2">
      <c r="A394" s="57"/>
      <c r="B394" s="57"/>
    </row>
    <row r="395" spans="1:2" x14ac:dyDescent="0.2">
      <c r="A395" s="57"/>
      <c r="B395" s="57"/>
    </row>
    <row r="396" spans="1:2" x14ac:dyDescent="0.2">
      <c r="A396" s="57"/>
      <c r="B396" s="57"/>
    </row>
    <row r="397" spans="1:2" x14ac:dyDescent="0.2">
      <c r="A397" s="57"/>
      <c r="B397" s="57"/>
    </row>
    <row r="398" spans="1:2" x14ac:dyDescent="0.2">
      <c r="A398" s="57"/>
      <c r="B398" s="57"/>
    </row>
    <row r="399" spans="1:2" x14ac:dyDescent="0.2">
      <c r="A399" s="57"/>
      <c r="B399" s="57"/>
    </row>
    <row r="400" spans="1:2" x14ac:dyDescent="0.2">
      <c r="A400" s="57"/>
      <c r="B400" s="57"/>
    </row>
    <row r="401" spans="1:2" x14ac:dyDescent="0.2">
      <c r="A401" s="57"/>
      <c r="B401" s="57"/>
    </row>
    <row r="402" spans="1:2" x14ac:dyDescent="0.2">
      <c r="A402" s="57"/>
      <c r="B402" s="57"/>
    </row>
    <row r="403" spans="1:2" x14ac:dyDescent="0.2">
      <c r="A403" s="57"/>
      <c r="B403" s="57"/>
    </row>
    <row r="404" spans="1:2" x14ac:dyDescent="0.2">
      <c r="A404" s="57"/>
      <c r="B404" s="57"/>
    </row>
    <row r="405" spans="1:2" x14ac:dyDescent="0.2">
      <c r="A405" s="57"/>
      <c r="B405" s="57"/>
    </row>
    <row r="406" spans="1:2" x14ac:dyDescent="0.2">
      <c r="A406" s="57"/>
      <c r="B406" s="57"/>
    </row>
    <row r="407" spans="1:2" x14ac:dyDescent="0.2">
      <c r="A407" s="57"/>
      <c r="B407" s="57"/>
    </row>
    <row r="408" spans="1:2" x14ac:dyDescent="0.2">
      <c r="A408" s="57"/>
      <c r="B408" s="57"/>
    </row>
    <row r="409" spans="1:2" x14ac:dyDescent="0.2">
      <c r="A409" s="57"/>
      <c r="B409" s="57"/>
    </row>
    <row r="410" spans="1:2" x14ac:dyDescent="0.2">
      <c r="A410" s="57"/>
      <c r="B410" s="57"/>
    </row>
    <row r="411" spans="1:2" x14ac:dyDescent="0.2">
      <c r="A411" s="57"/>
      <c r="B411" s="57"/>
    </row>
    <row r="412" spans="1:2" x14ac:dyDescent="0.2">
      <c r="A412" s="57"/>
      <c r="B412" s="57"/>
    </row>
    <row r="413" spans="1:2" x14ac:dyDescent="0.2">
      <c r="A413" s="57"/>
      <c r="B413" s="57"/>
    </row>
    <row r="414" spans="1:2" x14ac:dyDescent="0.2">
      <c r="A414" s="57"/>
      <c r="B414" s="57"/>
    </row>
    <row r="415" spans="1:2" x14ac:dyDescent="0.2">
      <c r="A415" s="57"/>
      <c r="B415" s="57"/>
    </row>
    <row r="416" spans="1:2" x14ac:dyDescent="0.2">
      <c r="A416" s="57"/>
      <c r="B416" s="57"/>
    </row>
    <row r="417" spans="1:2" x14ac:dyDescent="0.2">
      <c r="A417" s="57"/>
      <c r="B417" s="57"/>
    </row>
    <row r="418" spans="1:2" x14ac:dyDescent="0.2">
      <c r="A418" s="57"/>
      <c r="B418" s="57"/>
    </row>
    <row r="419" spans="1:2" x14ac:dyDescent="0.2">
      <c r="A419" s="57"/>
      <c r="B419" s="57"/>
    </row>
    <row r="420" spans="1:2" x14ac:dyDescent="0.2">
      <c r="A420" s="57"/>
      <c r="B420" s="57"/>
    </row>
    <row r="421" spans="1:2" x14ac:dyDescent="0.2">
      <c r="A421" s="57"/>
      <c r="B421" s="57"/>
    </row>
    <row r="422" spans="1:2" x14ac:dyDescent="0.2">
      <c r="A422" s="57"/>
      <c r="B422" s="57"/>
    </row>
    <row r="423" spans="1:2" x14ac:dyDescent="0.2">
      <c r="A423" s="57"/>
      <c r="B423" s="57"/>
    </row>
    <row r="424" spans="1:2" x14ac:dyDescent="0.2">
      <c r="A424" s="57"/>
      <c r="B424" s="57"/>
    </row>
    <row r="425" spans="1:2" x14ac:dyDescent="0.2">
      <c r="A425" s="57"/>
      <c r="B425" s="57"/>
    </row>
    <row r="426" spans="1:2" x14ac:dyDescent="0.2">
      <c r="A426" s="57"/>
      <c r="B426" s="57"/>
    </row>
    <row r="427" spans="1:2" x14ac:dyDescent="0.2">
      <c r="A427" s="57"/>
      <c r="B427" s="57"/>
    </row>
    <row r="428" spans="1:2" x14ac:dyDescent="0.2">
      <c r="A428" s="57"/>
      <c r="B428" s="57"/>
    </row>
    <row r="429" spans="1:2" x14ac:dyDescent="0.2">
      <c r="A429" s="57"/>
      <c r="B429" s="57"/>
    </row>
    <row r="430" spans="1:2" x14ac:dyDescent="0.2">
      <c r="A430" s="57"/>
      <c r="B430" s="57"/>
    </row>
    <row r="431" spans="1:2" x14ac:dyDescent="0.2">
      <c r="A431" s="57"/>
      <c r="B431" s="57"/>
    </row>
    <row r="432" spans="1:2" x14ac:dyDescent="0.2">
      <c r="A432" s="57"/>
      <c r="B432" s="57"/>
    </row>
    <row r="433" spans="1:2" x14ac:dyDescent="0.2">
      <c r="A433" s="57"/>
      <c r="B433" s="57"/>
    </row>
    <row r="434" spans="1:2" x14ac:dyDescent="0.2">
      <c r="A434" s="57"/>
      <c r="B434" s="57"/>
    </row>
    <row r="435" spans="1:2" x14ac:dyDescent="0.2">
      <c r="A435" s="57"/>
      <c r="B435" s="57"/>
    </row>
    <row r="436" spans="1:2" x14ac:dyDescent="0.2">
      <c r="A436" s="57"/>
      <c r="B436" s="57"/>
    </row>
    <row r="437" spans="1:2" x14ac:dyDescent="0.2">
      <c r="A437" s="57"/>
      <c r="B437" s="57"/>
    </row>
    <row r="438" spans="1:2" x14ac:dyDescent="0.2">
      <c r="A438" s="57"/>
      <c r="B438" s="57"/>
    </row>
    <row r="439" spans="1:2" x14ac:dyDescent="0.2">
      <c r="A439" s="57"/>
      <c r="B439" s="57"/>
    </row>
    <row r="440" spans="1:2" x14ac:dyDescent="0.2">
      <c r="A440" s="57"/>
      <c r="B440" s="57"/>
    </row>
    <row r="441" spans="1:2" x14ac:dyDescent="0.2">
      <c r="A441" s="57"/>
      <c r="B441" s="57"/>
    </row>
    <row r="442" spans="1:2" x14ac:dyDescent="0.2">
      <c r="A442" s="57"/>
      <c r="B442" s="57"/>
    </row>
    <row r="443" spans="1:2" x14ac:dyDescent="0.2">
      <c r="A443" s="57"/>
      <c r="B443" s="57"/>
    </row>
    <row r="444" spans="1:2" x14ac:dyDescent="0.2">
      <c r="A444" s="57"/>
      <c r="B444" s="57"/>
    </row>
    <row r="445" spans="1:2" x14ac:dyDescent="0.2">
      <c r="A445" s="57"/>
      <c r="B445" s="57"/>
    </row>
    <row r="446" spans="1:2" x14ac:dyDescent="0.2">
      <c r="A446" s="57"/>
      <c r="B446" s="57"/>
    </row>
    <row r="447" spans="1:2" x14ac:dyDescent="0.2">
      <c r="A447" s="57"/>
      <c r="B447" s="57"/>
    </row>
    <row r="448" spans="1:2" x14ac:dyDescent="0.2">
      <c r="A448" s="57"/>
      <c r="B448" s="57"/>
    </row>
    <row r="449" spans="1:2" x14ac:dyDescent="0.2">
      <c r="A449" s="57"/>
      <c r="B449" s="57"/>
    </row>
    <row r="450" spans="1:2" x14ac:dyDescent="0.2">
      <c r="A450" s="57"/>
      <c r="B450" s="57"/>
    </row>
    <row r="451" spans="1:2" x14ac:dyDescent="0.2">
      <c r="A451" s="57"/>
      <c r="B451" s="57"/>
    </row>
    <row r="452" spans="1:2" x14ac:dyDescent="0.2">
      <c r="A452" s="57"/>
      <c r="B452" s="57"/>
    </row>
    <row r="453" spans="1:2" x14ac:dyDescent="0.2">
      <c r="A453" s="57"/>
      <c r="B453" s="57"/>
    </row>
    <row r="454" spans="1:2" x14ac:dyDescent="0.2">
      <c r="A454" s="57"/>
      <c r="B454" s="57"/>
    </row>
    <row r="455" spans="1:2" x14ac:dyDescent="0.2">
      <c r="A455" s="57"/>
      <c r="B455" s="57"/>
    </row>
    <row r="456" spans="1:2" x14ac:dyDescent="0.2">
      <c r="A456" s="57"/>
      <c r="B456" s="57"/>
    </row>
    <row r="457" spans="1:2" x14ac:dyDescent="0.2">
      <c r="A457" s="57"/>
      <c r="B457" s="57"/>
    </row>
    <row r="458" spans="1:2" x14ac:dyDescent="0.2">
      <c r="A458" s="57"/>
      <c r="B458" s="57"/>
    </row>
    <row r="459" spans="1:2" x14ac:dyDescent="0.2">
      <c r="A459" s="57"/>
      <c r="B459" s="57"/>
    </row>
    <row r="460" spans="1:2" x14ac:dyDescent="0.2">
      <c r="A460" s="57"/>
      <c r="B460" s="57"/>
    </row>
    <row r="461" spans="1:2" x14ac:dyDescent="0.2">
      <c r="A461" s="57"/>
      <c r="B461" s="57"/>
    </row>
    <row r="462" spans="1:2" x14ac:dyDescent="0.2">
      <c r="A462" s="57"/>
      <c r="B462" s="57"/>
    </row>
    <row r="463" spans="1:2" x14ac:dyDescent="0.2">
      <c r="A463" s="57"/>
      <c r="B463" s="57"/>
    </row>
    <row r="464" spans="1:2" x14ac:dyDescent="0.2">
      <c r="A464" s="57"/>
      <c r="B464" s="57"/>
    </row>
    <row r="465" spans="1:2" x14ac:dyDescent="0.2">
      <c r="A465" s="57"/>
      <c r="B465" s="57"/>
    </row>
    <row r="466" spans="1:2" x14ac:dyDescent="0.2">
      <c r="A466" s="57"/>
      <c r="B466" s="57"/>
    </row>
    <row r="467" spans="1:2" x14ac:dyDescent="0.2">
      <c r="A467" s="57"/>
      <c r="B467" s="57"/>
    </row>
    <row r="468" spans="1:2" x14ac:dyDescent="0.2">
      <c r="A468" s="57"/>
      <c r="B468" s="57"/>
    </row>
    <row r="469" spans="1:2" x14ac:dyDescent="0.2">
      <c r="A469" s="57"/>
      <c r="B469" s="57"/>
    </row>
    <row r="470" spans="1:2" x14ac:dyDescent="0.2">
      <c r="A470" s="57"/>
      <c r="B470" s="57"/>
    </row>
    <row r="471" spans="1:2" x14ac:dyDescent="0.2">
      <c r="A471" s="57"/>
      <c r="B471" s="57"/>
    </row>
    <row r="472" spans="1:2" x14ac:dyDescent="0.2">
      <c r="A472" s="57"/>
      <c r="B472" s="57"/>
    </row>
    <row r="473" spans="1:2" x14ac:dyDescent="0.2">
      <c r="A473" s="57"/>
      <c r="B473" s="57"/>
    </row>
    <row r="474" spans="1:2" x14ac:dyDescent="0.2">
      <c r="A474" s="57"/>
      <c r="B474" s="57"/>
    </row>
    <row r="475" spans="1:2" x14ac:dyDescent="0.2">
      <c r="A475" s="57"/>
      <c r="B475" s="57"/>
    </row>
    <row r="476" spans="1:2" x14ac:dyDescent="0.2">
      <c r="A476" s="57"/>
      <c r="B476" s="57"/>
    </row>
    <row r="477" spans="1:2" x14ac:dyDescent="0.2">
      <c r="A477" s="57"/>
      <c r="B477" s="57"/>
    </row>
    <row r="478" spans="1:2" x14ac:dyDescent="0.2">
      <c r="A478" s="57"/>
      <c r="B478" s="57"/>
    </row>
    <row r="479" spans="1:2" x14ac:dyDescent="0.2">
      <c r="A479" s="57"/>
      <c r="B479" s="57"/>
    </row>
    <row r="480" spans="1:2" x14ac:dyDescent="0.2">
      <c r="A480" s="57"/>
      <c r="B480" s="57"/>
    </row>
    <row r="481" spans="1:2" x14ac:dyDescent="0.2">
      <c r="A481" s="57"/>
      <c r="B481" s="57"/>
    </row>
    <row r="482" spans="1:2" x14ac:dyDescent="0.2">
      <c r="A482" s="57"/>
      <c r="B482" s="57"/>
    </row>
    <row r="483" spans="1:2" x14ac:dyDescent="0.2">
      <c r="A483" s="57"/>
      <c r="B483" s="57"/>
    </row>
    <row r="484" spans="1:2" x14ac:dyDescent="0.2">
      <c r="A484" s="57"/>
      <c r="B484" s="57"/>
    </row>
    <row r="485" spans="1:2" x14ac:dyDescent="0.2">
      <c r="A485" s="57"/>
      <c r="B485" s="57"/>
    </row>
    <row r="486" spans="1:2" x14ac:dyDescent="0.2">
      <c r="A486" s="57"/>
      <c r="B486" s="57"/>
    </row>
    <row r="487" spans="1:2" x14ac:dyDescent="0.2">
      <c r="A487" s="57"/>
      <c r="B487" s="57"/>
    </row>
    <row r="488" spans="1:2" x14ac:dyDescent="0.2">
      <c r="A488" s="57"/>
      <c r="B488" s="57"/>
    </row>
    <row r="489" spans="1:2" x14ac:dyDescent="0.2">
      <c r="A489" s="57"/>
      <c r="B489" s="57"/>
    </row>
    <row r="490" spans="1:2" x14ac:dyDescent="0.2">
      <c r="A490" s="57"/>
      <c r="B490" s="57"/>
    </row>
    <row r="491" spans="1:2" x14ac:dyDescent="0.2">
      <c r="A491" s="57"/>
      <c r="B491" s="57"/>
    </row>
    <row r="492" spans="1:2" x14ac:dyDescent="0.2">
      <c r="A492" s="57"/>
      <c r="B492" s="57"/>
    </row>
    <row r="493" spans="1:2" x14ac:dyDescent="0.2">
      <c r="A493" s="57"/>
      <c r="B493" s="57"/>
    </row>
    <row r="494" spans="1:2" x14ac:dyDescent="0.2">
      <c r="A494" s="57"/>
      <c r="B494" s="57"/>
    </row>
    <row r="495" spans="1:2" x14ac:dyDescent="0.2">
      <c r="A495" s="57"/>
      <c r="B495" s="57"/>
    </row>
    <row r="496" spans="1:2" x14ac:dyDescent="0.2">
      <c r="A496" s="57"/>
      <c r="B496" s="57"/>
    </row>
    <row r="497" spans="1:2" x14ac:dyDescent="0.2">
      <c r="A497" s="57"/>
      <c r="B497" s="57"/>
    </row>
    <row r="498" spans="1:2" x14ac:dyDescent="0.2">
      <c r="A498" s="57"/>
      <c r="B498" s="57"/>
    </row>
    <row r="499" spans="1:2" x14ac:dyDescent="0.2">
      <c r="A499" s="57"/>
      <c r="B499" s="57"/>
    </row>
    <row r="500" spans="1:2" x14ac:dyDescent="0.2">
      <c r="A500" s="57"/>
      <c r="B500" s="57"/>
    </row>
    <row r="501" spans="1:2" x14ac:dyDescent="0.2">
      <c r="A501" s="57"/>
      <c r="B501" s="57"/>
    </row>
    <row r="502" spans="1:2" x14ac:dyDescent="0.2">
      <c r="A502" s="57"/>
      <c r="B502" s="57"/>
    </row>
    <row r="503" spans="1:2" x14ac:dyDescent="0.2">
      <c r="A503" s="57"/>
      <c r="B503" s="57"/>
    </row>
    <row r="504" spans="1:2" x14ac:dyDescent="0.2">
      <c r="A504" s="57"/>
      <c r="B504" s="57"/>
    </row>
    <row r="505" spans="1:2" x14ac:dyDescent="0.2">
      <c r="A505" s="57"/>
      <c r="B505" s="57"/>
    </row>
    <row r="506" spans="1:2" x14ac:dyDescent="0.2">
      <c r="A506" s="57"/>
      <c r="B506" s="57"/>
    </row>
    <row r="507" spans="1:2" x14ac:dyDescent="0.2">
      <c r="A507" s="57"/>
      <c r="B507" s="57"/>
    </row>
    <row r="508" spans="1:2" x14ac:dyDescent="0.2">
      <c r="A508" s="57"/>
      <c r="B508" s="57"/>
    </row>
    <row r="509" spans="1:2" x14ac:dyDescent="0.2">
      <c r="A509" s="57"/>
      <c r="B509" s="57"/>
    </row>
    <row r="510" spans="1:2" x14ac:dyDescent="0.2">
      <c r="A510" s="57"/>
      <c r="B510" s="57"/>
    </row>
    <row r="511" spans="1:2" x14ac:dyDescent="0.2">
      <c r="A511" s="57"/>
      <c r="B511" s="57"/>
    </row>
    <row r="512" spans="1:2" x14ac:dyDescent="0.2">
      <c r="A512" s="57"/>
      <c r="B512" s="57"/>
    </row>
    <row r="513" spans="1:2" x14ac:dyDescent="0.2">
      <c r="A513" s="57"/>
      <c r="B513" s="57"/>
    </row>
    <row r="514" spans="1:2" x14ac:dyDescent="0.2">
      <c r="A514" s="57"/>
      <c r="B514" s="57"/>
    </row>
    <row r="515" spans="1:2" x14ac:dyDescent="0.2">
      <c r="A515" s="57"/>
      <c r="B515" s="57"/>
    </row>
    <row r="516" spans="1:2" x14ac:dyDescent="0.2">
      <c r="A516" s="57"/>
      <c r="B516" s="57"/>
    </row>
    <row r="517" spans="1:2" x14ac:dyDescent="0.2">
      <c r="A517" s="57"/>
      <c r="B517" s="57"/>
    </row>
    <row r="518" spans="1:2" x14ac:dyDescent="0.2">
      <c r="A518" s="57"/>
      <c r="B518" s="57"/>
    </row>
    <row r="519" spans="1:2" x14ac:dyDescent="0.2">
      <c r="A519" s="57"/>
      <c r="B519" s="57"/>
    </row>
    <row r="520" spans="1:2" x14ac:dyDescent="0.2">
      <c r="A520" s="57"/>
      <c r="B520" s="57"/>
    </row>
    <row r="521" spans="1:2" x14ac:dyDescent="0.2">
      <c r="A521" s="57"/>
      <c r="B521" s="57"/>
    </row>
    <row r="522" spans="1:2" x14ac:dyDescent="0.2">
      <c r="A522" s="57"/>
      <c r="B522" s="57"/>
    </row>
    <row r="523" spans="1:2" x14ac:dyDescent="0.2">
      <c r="A523" s="57"/>
      <c r="B523" s="57"/>
    </row>
    <row r="524" spans="1:2" x14ac:dyDescent="0.2">
      <c r="A524" s="57"/>
      <c r="B524" s="57"/>
    </row>
    <row r="525" spans="1:2" x14ac:dyDescent="0.2">
      <c r="A525" s="57"/>
      <c r="B525" s="57"/>
    </row>
    <row r="526" spans="1:2" x14ac:dyDescent="0.2">
      <c r="A526" s="57"/>
      <c r="B526" s="57"/>
    </row>
    <row r="527" spans="1:2" x14ac:dyDescent="0.2">
      <c r="A527" s="57"/>
      <c r="B527" s="57"/>
    </row>
    <row r="528" spans="1:2" x14ac:dyDescent="0.2">
      <c r="A528" s="57"/>
      <c r="B528" s="57"/>
    </row>
    <row r="529" spans="1:2" x14ac:dyDescent="0.2">
      <c r="A529" s="57"/>
      <c r="B529" s="57"/>
    </row>
    <row r="530" spans="1:2" x14ac:dyDescent="0.2">
      <c r="A530" s="57"/>
      <c r="B530" s="57"/>
    </row>
    <row r="531" spans="1:2" x14ac:dyDescent="0.2">
      <c r="A531" s="57"/>
      <c r="B531" s="57"/>
    </row>
    <row r="532" spans="1:2" x14ac:dyDescent="0.2">
      <c r="A532" s="57"/>
      <c r="B532" s="57"/>
    </row>
    <row r="533" spans="1:2" x14ac:dyDescent="0.2">
      <c r="A533" s="57"/>
      <c r="B533" s="57"/>
    </row>
    <row r="534" spans="1:2" x14ac:dyDescent="0.2">
      <c r="A534" s="57"/>
      <c r="B534" s="57"/>
    </row>
    <row r="535" spans="1:2" x14ac:dyDescent="0.2">
      <c r="A535" s="57"/>
      <c r="B535" s="57"/>
    </row>
    <row r="536" spans="1:2" x14ac:dyDescent="0.2">
      <c r="A536" s="57"/>
      <c r="B536" s="57"/>
    </row>
    <row r="537" spans="1:2" x14ac:dyDescent="0.2">
      <c r="A537" s="57"/>
      <c r="B537" s="57"/>
    </row>
    <row r="538" spans="1:2" x14ac:dyDescent="0.2">
      <c r="A538" s="57"/>
      <c r="B538" s="57"/>
    </row>
    <row r="539" spans="1:2" x14ac:dyDescent="0.2">
      <c r="A539" s="57"/>
      <c r="B539" s="57"/>
    </row>
    <row r="540" spans="1:2" x14ac:dyDescent="0.2">
      <c r="A540" s="57"/>
      <c r="B540" s="57"/>
    </row>
    <row r="541" spans="1:2" x14ac:dyDescent="0.2">
      <c r="A541" s="57"/>
      <c r="B541" s="57"/>
    </row>
    <row r="542" spans="1:2" x14ac:dyDescent="0.2">
      <c r="A542" s="57"/>
      <c r="B542" s="57"/>
    </row>
    <row r="543" spans="1:2" x14ac:dyDescent="0.2">
      <c r="A543" s="57"/>
      <c r="B543" s="57"/>
    </row>
    <row r="544" spans="1:2" x14ac:dyDescent="0.2">
      <c r="A544" s="57"/>
      <c r="B544" s="57"/>
    </row>
    <row r="545" spans="1:2" x14ac:dyDescent="0.2">
      <c r="A545" s="57"/>
      <c r="B545" s="57"/>
    </row>
    <row r="546" spans="1:2" x14ac:dyDescent="0.2">
      <c r="A546" s="57"/>
      <c r="B546" s="57"/>
    </row>
    <row r="547" spans="1:2" x14ac:dyDescent="0.2">
      <c r="A547" s="57"/>
      <c r="B547" s="57"/>
    </row>
    <row r="548" spans="1:2" x14ac:dyDescent="0.2">
      <c r="A548" s="57"/>
      <c r="B548" s="57"/>
    </row>
    <row r="549" spans="1:2" x14ac:dyDescent="0.2">
      <c r="A549" s="57"/>
      <c r="B549" s="57"/>
    </row>
    <row r="550" spans="1:2" x14ac:dyDescent="0.2">
      <c r="A550" s="57"/>
      <c r="B550" s="57"/>
    </row>
    <row r="551" spans="1:2" x14ac:dyDescent="0.2">
      <c r="A551" s="57"/>
      <c r="B551" s="57"/>
    </row>
    <row r="552" spans="1:2" x14ac:dyDescent="0.2">
      <c r="A552" s="57"/>
      <c r="B552" s="57"/>
    </row>
    <row r="553" spans="1:2" x14ac:dyDescent="0.2">
      <c r="A553" s="57"/>
      <c r="B553" s="57"/>
    </row>
    <row r="554" spans="1:2" x14ac:dyDescent="0.2">
      <c r="A554" s="57"/>
      <c r="B554" s="57"/>
    </row>
    <row r="555" spans="1:2" x14ac:dyDescent="0.2">
      <c r="A555" s="57"/>
      <c r="B555" s="57"/>
    </row>
    <row r="556" spans="1:2" x14ac:dyDescent="0.2">
      <c r="A556" s="57"/>
      <c r="B556" s="57"/>
    </row>
    <row r="557" spans="1:2" x14ac:dyDescent="0.2">
      <c r="A557" s="57"/>
      <c r="B557" s="57"/>
    </row>
    <row r="558" spans="1:2" x14ac:dyDescent="0.2">
      <c r="A558" s="57"/>
      <c r="B558" s="57"/>
    </row>
    <row r="559" spans="1:2" x14ac:dyDescent="0.2">
      <c r="A559" s="57"/>
      <c r="B559" s="57"/>
    </row>
    <row r="560" spans="1:2" x14ac:dyDescent="0.2">
      <c r="A560" s="57"/>
      <c r="B560" s="57"/>
    </row>
    <row r="561" spans="1:2" x14ac:dyDescent="0.2">
      <c r="A561" s="57"/>
      <c r="B561" s="57"/>
    </row>
    <row r="562" spans="1:2" x14ac:dyDescent="0.2">
      <c r="A562" s="57"/>
      <c r="B562" s="57"/>
    </row>
    <row r="563" spans="1:2" x14ac:dyDescent="0.2">
      <c r="A563" s="57"/>
      <c r="B563" s="57"/>
    </row>
    <row r="564" spans="1:2" x14ac:dyDescent="0.2">
      <c r="A564" s="57"/>
      <c r="B564" s="57"/>
    </row>
    <row r="565" spans="1:2" x14ac:dyDescent="0.2">
      <c r="A565" s="57"/>
      <c r="B565" s="57"/>
    </row>
    <row r="566" spans="1:2" x14ac:dyDescent="0.2">
      <c r="A566" s="57"/>
      <c r="B566" s="57"/>
    </row>
    <row r="567" spans="1:2" x14ac:dyDescent="0.2">
      <c r="A567" s="57"/>
      <c r="B567" s="57"/>
    </row>
    <row r="568" spans="1:2" x14ac:dyDescent="0.2">
      <c r="A568" s="57"/>
      <c r="B568" s="57"/>
    </row>
    <row r="569" spans="1:2" x14ac:dyDescent="0.2">
      <c r="A569" s="57"/>
      <c r="B569" s="57"/>
    </row>
    <row r="570" spans="1:2" x14ac:dyDescent="0.2">
      <c r="A570" s="57"/>
      <c r="B570" s="57"/>
    </row>
    <row r="571" spans="1:2" x14ac:dyDescent="0.2">
      <c r="A571" s="57"/>
      <c r="B571" s="57"/>
    </row>
    <row r="572" spans="1:2" x14ac:dyDescent="0.2">
      <c r="A572" s="57"/>
      <c r="B572" s="57"/>
    </row>
    <row r="573" spans="1:2" x14ac:dyDescent="0.2">
      <c r="A573" s="57"/>
      <c r="B573" s="57"/>
    </row>
    <row r="574" spans="1:2" x14ac:dyDescent="0.2">
      <c r="A574" s="57"/>
      <c r="B574" s="57"/>
    </row>
    <row r="575" spans="1:2" x14ac:dyDescent="0.2">
      <c r="A575" s="57"/>
      <c r="B575" s="57"/>
    </row>
    <row r="576" spans="1:2" x14ac:dyDescent="0.2">
      <c r="A576" s="57"/>
      <c r="B576" s="57"/>
    </row>
    <row r="577" spans="1:2" x14ac:dyDescent="0.2">
      <c r="A577" s="57"/>
      <c r="B577" s="57"/>
    </row>
    <row r="578" spans="1:2" x14ac:dyDescent="0.2">
      <c r="A578" s="57"/>
      <c r="B578" s="57"/>
    </row>
    <row r="579" spans="1:2" x14ac:dyDescent="0.2">
      <c r="A579" s="57"/>
      <c r="B579" s="57"/>
    </row>
    <row r="580" spans="1:2" x14ac:dyDescent="0.2">
      <c r="A580" s="57"/>
      <c r="B580" s="57"/>
    </row>
    <row r="581" spans="1:2" x14ac:dyDescent="0.2">
      <c r="A581" s="57"/>
      <c r="B581" s="57"/>
    </row>
    <row r="582" spans="1:2" x14ac:dyDescent="0.2">
      <c r="A582" s="57"/>
      <c r="B582" s="57"/>
    </row>
    <row r="583" spans="1:2" x14ac:dyDescent="0.2">
      <c r="A583" s="57"/>
      <c r="B583" s="57"/>
    </row>
    <row r="584" spans="1:2" x14ac:dyDescent="0.2">
      <c r="A584" s="57"/>
      <c r="B584" s="57"/>
    </row>
    <row r="585" spans="1:2" x14ac:dyDescent="0.2">
      <c r="A585" s="57"/>
      <c r="B585" s="57"/>
    </row>
    <row r="586" spans="1:2" x14ac:dyDescent="0.2">
      <c r="A586" s="57"/>
      <c r="B586" s="57"/>
    </row>
    <row r="587" spans="1:2" x14ac:dyDescent="0.2">
      <c r="A587" s="57"/>
      <c r="B587" s="57"/>
    </row>
    <row r="588" spans="1:2" x14ac:dyDescent="0.2">
      <c r="A588" s="57"/>
      <c r="B588" s="57"/>
    </row>
    <row r="589" spans="1:2" x14ac:dyDescent="0.2">
      <c r="A589" s="57"/>
      <c r="B589" s="57"/>
    </row>
    <row r="590" spans="1:2" x14ac:dyDescent="0.2">
      <c r="A590" s="57"/>
      <c r="B590" s="57"/>
    </row>
    <row r="591" spans="1:2" x14ac:dyDescent="0.2">
      <c r="A591" s="57"/>
      <c r="B591" s="57"/>
    </row>
    <row r="592" spans="1:2" x14ac:dyDescent="0.2">
      <c r="A592" s="57"/>
      <c r="B592" s="57"/>
    </row>
    <row r="593" spans="1:2" x14ac:dyDescent="0.2">
      <c r="A593" s="57"/>
      <c r="B593" s="57"/>
    </row>
    <row r="594" spans="1:2" x14ac:dyDescent="0.2">
      <c r="A594" s="57"/>
      <c r="B594" s="57"/>
    </row>
    <row r="595" spans="1:2" x14ac:dyDescent="0.2">
      <c r="A595" s="57"/>
      <c r="B595" s="57"/>
    </row>
    <row r="596" spans="1:2" x14ac:dyDescent="0.2">
      <c r="A596" s="57"/>
      <c r="B596" s="57"/>
    </row>
    <row r="597" spans="1:2" x14ac:dyDescent="0.2">
      <c r="A597" s="57"/>
      <c r="B597" s="57"/>
    </row>
    <row r="598" spans="1:2" x14ac:dyDescent="0.2">
      <c r="A598" s="57"/>
      <c r="B598" s="57"/>
    </row>
    <row r="599" spans="1:2" x14ac:dyDescent="0.2">
      <c r="A599" s="57"/>
      <c r="B599" s="57"/>
    </row>
    <row r="600" spans="1:2" x14ac:dyDescent="0.2">
      <c r="A600" s="57"/>
      <c r="B600" s="57"/>
    </row>
    <row r="601" spans="1:2" x14ac:dyDescent="0.2">
      <c r="A601" s="57"/>
      <c r="B601" s="57"/>
    </row>
    <row r="602" spans="1:2" x14ac:dyDescent="0.2">
      <c r="A602" s="57"/>
      <c r="B602" s="57"/>
    </row>
    <row r="603" spans="1:2" x14ac:dyDescent="0.2">
      <c r="A603" s="57"/>
      <c r="B603" s="57"/>
    </row>
    <row r="604" spans="1:2" x14ac:dyDescent="0.2">
      <c r="A604" s="57"/>
      <c r="B604" s="57"/>
    </row>
    <row r="605" spans="1:2" x14ac:dyDescent="0.2">
      <c r="A605" s="57"/>
      <c r="B605" s="57"/>
    </row>
    <row r="606" spans="1:2" x14ac:dyDescent="0.2">
      <c r="A606" s="57"/>
      <c r="B606" s="57"/>
    </row>
    <row r="607" spans="1:2" x14ac:dyDescent="0.2">
      <c r="A607" s="57"/>
      <c r="B607" s="57"/>
    </row>
    <row r="608" spans="1:2" x14ac:dyDescent="0.2">
      <c r="A608" s="57"/>
      <c r="B608" s="57"/>
    </row>
    <row r="609" spans="1:2" x14ac:dyDescent="0.2">
      <c r="A609" s="57"/>
      <c r="B609" s="57"/>
    </row>
    <row r="610" spans="1:2" x14ac:dyDescent="0.2">
      <c r="A610" s="57"/>
      <c r="B610" s="57"/>
    </row>
    <row r="611" spans="1:2" x14ac:dyDescent="0.2">
      <c r="A611" s="57"/>
      <c r="B611" s="57"/>
    </row>
    <row r="612" spans="1:2" x14ac:dyDescent="0.2">
      <c r="A612" s="57"/>
      <c r="B612" s="57"/>
    </row>
    <row r="613" spans="1:2" x14ac:dyDescent="0.2">
      <c r="A613" s="57"/>
      <c r="B613" s="57"/>
    </row>
    <row r="614" spans="1:2" x14ac:dyDescent="0.2">
      <c r="A614" s="57"/>
      <c r="B614" s="57"/>
    </row>
    <row r="615" spans="1:2" x14ac:dyDescent="0.2">
      <c r="A615" s="57"/>
      <c r="B615" s="57"/>
    </row>
    <row r="616" spans="1:2" x14ac:dyDescent="0.2">
      <c r="A616" s="57"/>
      <c r="B616" s="57"/>
    </row>
    <row r="617" spans="1:2" x14ac:dyDescent="0.2">
      <c r="A617" s="57"/>
      <c r="B617" s="57"/>
    </row>
    <row r="618" spans="1:2" x14ac:dyDescent="0.2">
      <c r="A618" s="57"/>
      <c r="B618" s="57"/>
    </row>
    <row r="619" spans="1:2" x14ac:dyDescent="0.2">
      <c r="A619" s="57"/>
      <c r="B619" s="57"/>
    </row>
    <row r="620" spans="1:2" x14ac:dyDescent="0.2">
      <c r="A620" s="57"/>
      <c r="B620" s="57"/>
    </row>
    <row r="621" spans="1:2" x14ac:dyDescent="0.2">
      <c r="A621" s="57"/>
      <c r="B621" s="57"/>
    </row>
    <row r="622" spans="1:2" x14ac:dyDescent="0.2">
      <c r="A622" s="57"/>
      <c r="B622" s="57"/>
    </row>
    <row r="623" spans="1:2" x14ac:dyDescent="0.2">
      <c r="A623" s="57"/>
      <c r="B623" s="57"/>
    </row>
    <row r="624" spans="1:2" x14ac:dyDescent="0.2">
      <c r="A624" s="57"/>
      <c r="B624" s="57"/>
    </row>
    <row r="625" spans="1:2" x14ac:dyDescent="0.2">
      <c r="A625" s="57"/>
      <c r="B625" s="57"/>
    </row>
    <row r="626" spans="1:2" x14ac:dyDescent="0.2">
      <c r="A626" s="57"/>
      <c r="B626" s="57"/>
    </row>
    <row r="627" spans="1:2" x14ac:dyDescent="0.2">
      <c r="A627" s="57"/>
      <c r="B627" s="57"/>
    </row>
    <row r="628" spans="1:2" x14ac:dyDescent="0.2">
      <c r="A628" s="57"/>
      <c r="B628" s="57"/>
    </row>
    <row r="629" spans="1:2" x14ac:dyDescent="0.2">
      <c r="A629" s="57"/>
      <c r="B629" s="57"/>
    </row>
    <row r="630" spans="1:2" x14ac:dyDescent="0.2">
      <c r="A630" s="57"/>
      <c r="B630" s="57"/>
    </row>
    <row r="631" spans="1:2" x14ac:dyDescent="0.2">
      <c r="A631" s="57"/>
      <c r="B631" s="57"/>
    </row>
    <row r="632" spans="1:2" x14ac:dyDescent="0.2">
      <c r="A632" s="57"/>
      <c r="B632" s="57"/>
    </row>
    <row r="633" spans="1:2" x14ac:dyDescent="0.2">
      <c r="A633" s="57"/>
      <c r="B633" s="57"/>
    </row>
    <row r="634" spans="1:2" x14ac:dyDescent="0.2">
      <c r="A634" s="57"/>
      <c r="B634" s="57"/>
    </row>
    <row r="635" spans="1:2" x14ac:dyDescent="0.2">
      <c r="A635" s="57"/>
      <c r="B635" s="57"/>
    </row>
    <row r="636" spans="1:2" x14ac:dyDescent="0.2">
      <c r="A636" s="57"/>
      <c r="B636" s="57"/>
    </row>
    <row r="637" spans="1:2" x14ac:dyDescent="0.2">
      <c r="A637" s="57"/>
      <c r="B637" s="57"/>
    </row>
    <row r="638" spans="1:2" x14ac:dyDescent="0.2">
      <c r="A638" s="57"/>
      <c r="B638" s="57"/>
    </row>
    <row r="639" spans="1:2" x14ac:dyDescent="0.2">
      <c r="A639" s="57"/>
      <c r="B639" s="57"/>
    </row>
    <row r="640" spans="1:2" x14ac:dyDescent="0.2">
      <c r="A640" s="57"/>
      <c r="B640" s="57"/>
    </row>
    <row r="641" spans="1:2" x14ac:dyDescent="0.2">
      <c r="A641" s="57"/>
      <c r="B641" s="57"/>
    </row>
    <row r="642" spans="1:2" x14ac:dyDescent="0.2">
      <c r="A642" s="57"/>
      <c r="B642" s="57"/>
    </row>
    <row r="643" spans="1:2" x14ac:dyDescent="0.2">
      <c r="A643" s="57"/>
      <c r="B643" s="57"/>
    </row>
    <row r="644" spans="1:2" x14ac:dyDescent="0.2">
      <c r="A644" s="57"/>
      <c r="B644" s="57"/>
    </row>
    <row r="645" spans="1:2" x14ac:dyDescent="0.2">
      <c r="A645" s="57"/>
      <c r="B645" s="57"/>
    </row>
    <row r="646" spans="1:2" x14ac:dyDescent="0.2">
      <c r="A646" s="57"/>
      <c r="B646" s="57"/>
    </row>
    <row r="647" spans="1:2" x14ac:dyDescent="0.2">
      <c r="A647" s="57"/>
      <c r="B647" s="57"/>
    </row>
    <row r="648" spans="1:2" x14ac:dyDescent="0.2">
      <c r="A648" s="57"/>
      <c r="B648" s="57"/>
    </row>
    <row r="649" spans="1:2" x14ac:dyDescent="0.2">
      <c r="A649" s="57"/>
      <c r="B649" s="57"/>
    </row>
    <row r="650" spans="1:2" x14ac:dyDescent="0.2">
      <c r="A650" s="57"/>
      <c r="B650" s="57"/>
    </row>
    <row r="651" spans="1:2" x14ac:dyDescent="0.2">
      <c r="A651" s="57"/>
      <c r="B651" s="57"/>
    </row>
    <row r="652" spans="1:2" x14ac:dyDescent="0.2">
      <c r="A652" s="57"/>
      <c r="B652" s="57"/>
    </row>
    <row r="653" spans="1:2" x14ac:dyDescent="0.2">
      <c r="A653" s="57"/>
      <c r="B653" s="57"/>
    </row>
    <row r="654" spans="1:2" x14ac:dyDescent="0.2">
      <c r="A654" s="57"/>
      <c r="B654" s="57"/>
    </row>
    <row r="655" spans="1:2" x14ac:dyDescent="0.2">
      <c r="A655" s="57"/>
      <c r="B655" s="57"/>
    </row>
    <row r="656" spans="1:2" x14ac:dyDescent="0.2">
      <c r="A656" s="57"/>
      <c r="B656" s="57"/>
    </row>
    <row r="657" spans="1:2" x14ac:dyDescent="0.2">
      <c r="A657" s="57"/>
      <c r="B657" s="57"/>
    </row>
    <row r="658" spans="1:2" x14ac:dyDescent="0.2">
      <c r="A658" s="57"/>
      <c r="B658" s="57"/>
    </row>
    <row r="659" spans="1:2" x14ac:dyDescent="0.2">
      <c r="A659" s="57"/>
      <c r="B659" s="57"/>
    </row>
    <row r="660" spans="1:2" x14ac:dyDescent="0.2">
      <c r="A660" s="57"/>
      <c r="B660" s="57"/>
    </row>
    <row r="661" spans="1:2" x14ac:dyDescent="0.2">
      <c r="A661" s="57"/>
      <c r="B661" s="57"/>
    </row>
    <row r="662" spans="1:2" x14ac:dyDescent="0.2">
      <c r="A662" s="57"/>
      <c r="B662" s="57"/>
    </row>
    <row r="663" spans="1:2" x14ac:dyDescent="0.2">
      <c r="A663" s="57"/>
      <c r="B663" s="57"/>
    </row>
    <row r="664" spans="1:2" x14ac:dyDescent="0.2">
      <c r="A664" s="57"/>
      <c r="B664" s="57"/>
    </row>
    <row r="665" spans="1:2" x14ac:dyDescent="0.2">
      <c r="A665" s="57"/>
      <c r="B665" s="57"/>
    </row>
    <row r="666" spans="1:2" x14ac:dyDescent="0.2">
      <c r="A666" s="57"/>
      <c r="B666" s="57"/>
    </row>
    <row r="667" spans="1:2" x14ac:dyDescent="0.2">
      <c r="A667" s="57"/>
      <c r="B667" s="57"/>
    </row>
    <row r="668" spans="1:2" x14ac:dyDescent="0.2">
      <c r="A668" s="57"/>
      <c r="B668" s="57"/>
    </row>
    <row r="669" spans="1:2" x14ac:dyDescent="0.2">
      <c r="A669" s="57"/>
      <c r="B669" s="57"/>
    </row>
    <row r="670" spans="1:2" x14ac:dyDescent="0.2">
      <c r="A670" s="57"/>
      <c r="B670" s="57"/>
    </row>
    <row r="671" spans="1:2" x14ac:dyDescent="0.2">
      <c r="A671" s="57"/>
      <c r="B671" s="57"/>
    </row>
    <row r="672" spans="1:2" x14ac:dyDescent="0.2">
      <c r="A672" s="57"/>
      <c r="B672" s="57"/>
    </row>
    <row r="673" spans="1:2" x14ac:dyDescent="0.2">
      <c r="A673" s="57"/>
      <c r="B673" s="57"/>
    </row>
    <row r="674" spans="1:2" x14ac:dyDescent="0.2">
      <c r="A674" s="57"/>
      <c r="B674" s="57"/>
    </row>
    <row r="675" spans="1:2" x14ac:dyDescent="0.2">
      <c r="A675" s="57"/>
      <c r="B675" s="57"/>
    </row>
    <row r="676" spans="1:2" x14ac:dyDescent="0.2">
      <c r="A676" s="57"/>
      <c r="B676" s="57"/>
    </row>
    <row r="677" spans="1:2" x14ac:dyDescent="0.2">
      <c r="A677" s="57"/>
      <c r="B677" s="57"/>
    </row>
    <row r="678" spans="1:2" x14ac:dyDescent="0.2">
      <c r="A678" s="57"/>
      <c r="B678" s="57"/>
    </row>
    <row r="679" spans="1:2" x14ac:dyDescent="0.2">
      <c r="A679" s="57"/>
      <c r="B679" s="57"/>
    </row>
    <row r="680" spans="1:2" x14ac:dyDescent="0.2">
      <c r="A680" s="57"/>
      <c r="B680" s="57"/>
    </row>
    <row r="681" spans="1:2" x14ac:dyDescent="0.2">
      <c r="A681" s="57"/>
      <c r="B681" s="57"/>
    </row>
    <row r="682" spans="1:2" x14ac:dyDescent="0.2">
      <c r="A682" s="57"/>
      <c r="B682" s="57"/>
    </row>
    <row r="683" spans="1:2" x14ac:dyDescent="0.2">
      <c r="A683" s="57"/>
      <c r="B683" s="57"/>
    </row>
    <row r="684" spans="1:2" x14ac:dyDescent="0.2">
      <c r="A684" s="57"/>
      <c r="B684" s="57"/>
    </row>
    <row r="685" spans="1:2" x14ac:dyDescent="0.2">
      <c r="A685" s="57"/>
      <c r="B685" s="57"/>
    </row>
    <row r="686" spans="1:2" x14ac:dyDescent="0.2">
      <c r="A686" s="57"/>
      <c r="B686" s="57"/>
    </row>
    <row r="687" spans="1:2" x14ac:dyDescent="0.2">
      <c r="A687" s="57"/>
      <c r="B687" s="57"/>
    </row>
    <row r="688" spans="1:2" x14ac:dyDescent="0.2">
      <c r="A688" s="57"/>
      <c r="B688" s="57"/>
    </row>
    <row r="689" spans="1:2" x14ac:dyDescent="0.2">
      <c r="A689" s="57"/>
      <c r="B689" s="57"/>
    </row>
    <row r="690" spans="1:2" x14ac:dyDescent="0.2">
      <c r="A690" s="57"/>
      <c r="B690" s="57"/>
    </row>
    <row r="691" spans="1:2" x14ac:dyDescent="0.2">
      <c r="A691" s="57"/>
      <c r="B691" s="57"/>
    </row>
    <row r="692" spans="1:2" x14ac:dyDescent="0.2">
      <c r="A692" s="57"/>
      <c r="B692" s="57"/>
    </row>
    <row r="693" spans="1:2" x14ac:dyDescent="0.2">
      <c r="A693" s="57"/>
      <c r="B693" s="57"/>
    </row>
    <row r="694" spans="1:2" x14ac:dyDescent="0.2">
      <c r="A694" s="57"/>
      <c r="B694" s="57"/>
    </row>
    <row r="695" spans="1:2" x14ac:dyDescent="0.2">
      <c r="A695" s="57"/>
      <c r="B695" s="57"/>
    </row>
    <row r="696" spans="1:2" x14ac:dyDescent="0.2">
      <c r="A696" s="57"/>
      <c r="B696" s="57"/>
    </row>
    <row r="697" spans="1:2" x14ac:dyDescent="0.2">
      <c r="A697" s="57"/>
      <c r="B697" s="57"/>
    </row>
    <row r="698" spans="1:2" x14ac:dyDescent="0.2">
      <c r="A698" s="57"/>
      <c r="B698" s="57"/>
    </row>
    <row r="699" spans="1:2" x14ac:dyDescent="0.2">
      <c r="A699" s="57"/>
      <c r="B699" s="57"/>
    </row>
    <row r="700" spans="1:2" x14ac:dyDescent="0.2">
      <c r="A700" s="57"/>
      <c r="B700" s="57"/>
    </row>
    <row r="701" spans="1:2" x14ac:dyDescent="0.2">
      <c r="A701" s="57"/>
      <c r="B701" s="57"/>
    </row>
    <row r="702" spans="1:2" x14ac:dyDescent="0.2">
      <c r="A702" s="57"/>
      <c r="B702" s="57"/>
    </row>
    <row r="703" spans="1:2" x14ac:dyDescent="0.2">
      <c r="A703" s="57"/>
      <c r="B703" s="57"/>
    </row>
    <row r="704" spans="1:2" x14ac:dyDescent="0.2">
      <c r="A704" s="57"/>
      <c r="B704" s="57"/>
    </row>
    <row r="705" spans="1:2" x14ac:dyDescent="0.2">
      <c r="A705" s="57"/>
      <c r="B705" s="57"/>
    </row>
    <row r="706" spans="1:2" x14ac:dyDescent="0.2">
      <c r="A706" s="57"/>
      <c r="B706" s="57"/>
    </row>
    <row r="707" spans="1:2" x14ac:dyDescent="0.2">
      <c r="A707" s="57"/>
      <c r="B707" s="57"/>
    </row>
    <row r="708" spans="1:2" x14ac:dyDescent="0.2">
      <c r="A708" s="57"/>
      <c r="B708" s="57"/>
    </row>
    <row r="709" spans="1:2" x14ac:dyDescent="0.2">
      <c r="A709" s="57"/>
      <c r="B709" s="57"/>
    </row>
    <row r="710" spans="1:2" x14ac:dyDescent="0.2">
      <c r="A710" s="57"/>
      <c r="B710" s="57"/>
    </row>
    <row r="711" spans="1:2" x14ac:dyDescent="0.2">
      <c r="A711" s="57"/>
      <c r="B711" s="57"/>
    </row>
    <row r="712" spans="1:2" x14ac:dyDescent="0.2">
      <c r="A712" s="57"/>
      <c r="B712" s="57"/>
    </row>
    <row r="713" spans="1:2" x14ac:dyDescent="0.2">
      <c r="A713" s="57"/>
      <c r="B713" s="57"/>
    </row>
    <row r="714" spans="1:2" x14ac:dyDescent="0.2">
      <c r="A714" s="57"/>
      <c r="B714" s="57"/>
    </row>
    <row r="715" spans="1:2" x14ac:dyDescent="0.2">
      <c r="A715" s="57"/>
      <c r="B715" s="57"/>
    </row>
    <row r="716" spans="1:2" x14ac:dyDescent="0.2">
      <c r="A716" s="57"/>
      <c r="B716" s="57"/>
    </row>
    <row r="717" spans="1:2" x14ac:dyDescent="0.2">
      <c r="A717" s="57"/>
      <c r="B717" s="57"/>
    </row>
    <row r="718" spans="1:2" x14ac:dyDescent="0.2">
      <c r="A718" s="57"/>
      <c r="B718" s="57"/>
    </row>
    <row r="719" spans="1:2" x14ac:dyDescent="0.2">
      <c r="A719" s="57"/>
      <c r="B719" s="57"/>
    </row>
    <row r="720" spans="1:2" x14ac:dyDescent="0.2">
      <c r="A720" s="57"/>
      <c r="B720" s="57"/>
    </row>
    <row r="721" spans="1:2" x14ac:dyDescent="0.2">
      <c r="A721" s="57"/>
      <c r="B721" s="57"/>
    </row>
    <row r="722" spans="1:2" x14ac:dyDescent="0.2">
      <c r="A722" s="57"/>
      <c r="B722" s="57"/>
    </row>
    <row r="723" spans="1:2" x14ac:dyDescent="0.2">
      <c r="A723" s="57"/>
      <c r="B723" s="57"/>
    </row>
    <row r="724" spans="1:2" x14ac:dyDescent="0.2">
      <c r="A724" s="57"/>
      <c r="B724" s="57"/>
    </row>
    <row r="725" spans="1:2" x14ac:dyDescent="0.2">
      <c r="A725" s="57"/>
      <c r="B725" s="57"/>
    </row>
    <row r="726" spans="1:2" x14ac:dyDescent="0.2">
      <c r="A726" s="57"/>
      <c r="B726" s="57"/>
    </row>
    <row r="727" spans="1:2" x14ac:dyDescent="0.2">
      <c r="A727" s="57"/>
      <c r="B727" s="57"/>
    </row>
    <row r="728" spans="1:2" x14ac:dyDescent="0.2">
      <c r="A728" s="57"/>
      <c r="B728" s="57"/>
    </row>
    <row r="729" spans="1:2" x14ac:dyDescent="0.2">
      <c r="A729" s="57"/>
      <c r="B729" s="57"/>
    </row>
    <row r="730" spans="1:2" x14ac:dyDescent="0.2">
      <c r="A730" s="57"/>
      <c r="B730" s="57"/>
    </row>
    <row r="731" spans="1:2" x14ac:dyDescent="0.2">
      <c r="A731" s="57"/>
      <c r="B731" s="57"/>
    </row>
    <row r="732" spans="1:2" x14ac:dyDescent="0.2">
      <c r="A732" s="57"/>
      <c r="B732" s="57"/>
    </row>
    <row r="733" spans="1:2" x14ac:dyDescent="0.2">
      <c r="A733" s="57"/>
      <c r="B733" s="57"/>
    </row>
    <row r="734" spans="1:2" x14ac:dyDescent="0.2">
      <c r="A734" s="57"/>
      <c r="B734" s="57"/>
    </row>
    <row r="735" spans="1:2" x14ac:dyDescent="0.2">
      <c r="A735" s="57"/>
      <c r="B735" s="57"/>
    </row>
    <row r="736" spans="1:2" x14ac:dyDescent="0.2">
      <c r="A736" s="57"/>
      <c r="B736" s="57"/>
    </row>
    <row r="737" spans="1:2" x14ac:dyDescent="0.2">
      <c r="A737" s="57"/>
      <c r="B737" s="57"/>
    </row>
    <row r="738" spans="1:2" x14ac:dyDescent="0.2">
      <c r="A738" s="57"/>
      <c r="B738" s="57"/>
    </row>
    <row r="739" spans="1:2" x14ac:dyDescent="0.2">
      <c r="A739" s="57"/>
      <c r="B739" s="57"/>
    </row>
    <row r="740" spans="1:2" x14ac:dyDescent="0.2">
      <c r="A740" s="57"/>
      <c r="B740" s="57"/>
    </row>
    <row r="741" spans="1:2" x14ac:dyDescent="0.2">
      <c r="A741" s="57"/>
      <c r="B741" s="57"/>
    </row>
    <row r="742" spans="1:2" x14ac:dyDescent="0.2">
      <c r="A742" s="57"/>
      <c r="B742" s="57"/>
    </row>
    <row r="743" spans="1:2" x14ac:dyDescent="0.2">
      <c r="A743" s="57"/>
      <c r="B743" s="57"/>
    </row>
    <row r="744" spans="1:2" x14ac:dyDescent="0.2">
      <c r="A744" s="57"/>
      <c r="B744" s="57"/>
    </row>
    <row r="745" spans="1:2" x14ac:dyDescent="0.2">
      <c r="A745" s="57"/>
      <c r="B745" s="57"/>
    </row>
    <row r="746" spans="1:2" x14ac:dyDescent="0.2">
      <c r="A746" s="57"/>
      <c r="B746" s="57"/>
    </row>
    <row r="747" spans="1:2" x14ac:dyDescent="0.2">
      <c r="A747" s="57"/>
      <c r="B747" s="57"/>
    </row>
    <row r="748" spans="1:2" x14ac:dyDescent="0.2">
      <c r="A748" s="57"/>
      <c r="B748" s="57"/>
    </row>
    <row r="749" spans="1:2" x14ac:dyDescent="0.2">
      <c r="A749" s="57"/>
      <c r="B749" s="57"/>
    </row>
    <row r="750" spans="1:2" x14ac:dyDescent="0.2">
      <c r="A750" s="57"/>
      <c r="B750" s="57"/>
    </row>
    <row r="751" spans="1:2" x14ac:dyDescent="0.2">
      <c r="A751" s="57"/>
      <c r="B751" s="57"/>
    </row>
    <row r="752" spans="1:2" x14ac:dyDescent="0.2">
      <c r="A752" s="57"/>
      <c r="B752" s="57"/>
    </row>
    <row r="753" spans="1:2" x14ac:dyDescent="0.2">
      <c r="A753" s="57"/>
      <c r="B753" s="57"/>
    </row>
    <row r="754" spans="1:2" x14ac:dyDescent="0.2">
      <c r="A754" s="57"/>
      <c r="B754" s="57"/>
    </row>
    <row r="755" spans="1:2" x14ac:dyDescent="0.2">
      <c r="A755" s="57"/>
      <c r="B755" s="57"/>
    </row>
    <row r="756" spans="1:2" x14ac:dyDescent="0.2">
      <c r="A756" s="57"/>
      <c r="B756" s="57"/>
    </row>
    <row r="757" spans="1:2" x14ac:dyDescent="0.2">
      <c r="A757" s="57"/>
      <c r="B757" s="57"/>
    </row>
    <row r="758" spans="1:2" x14ac:dyDescent="0.2">
      <c r="A758" s="57"/>
      <c r="B758" s="57"/>
    </row>
    <row r="759" spans="1:2" x14ac:dyDescent="0.2">
      <c r="A759" s="57"/>
      <c r="B759" s="57"/>
    </row>
    <row r="760" spans="1:2" x14ac:dyDescent="0.2">
      <c r="A760" s="57"/>
      <c r="B760" s="57"/>
    </row>
    <row r="761" spans="1:2" x14ac:dyDescent="0.2">
      <c r="A761" s="57"/>
      <c r="B761" s="57"/>
    </row>
    <row r="762" spans="1:2" x14ac:dyDescent="0.2">
      <c r="A762" s="57"/>
      <c r="B762" s="57"/>
    </row>
    <row r="763" spans="1:2" x14ac:dyDescent="0.2">
      <c r="A763" s="57"/>
      <c r="B763" s="57"/>
    </row>
    <row r="764" spans="1:2" x14ac:dyDescent="0.2">
      <c r="A764" s="57"/>
      <c r="B764" s="57"/>
    </row>
    <row r="765" spans="1:2" x14ac:dyDescent="0.2">
      <c r="A765" s="57"/>
      <c r="B765" s="57"/>
    </row>
    <row r="766" spans="1:2" x14ac:dyDescent="0.2">
      <c r="A766" s="57"/>
      <c r="B766" s="57"/>
    </row>
    <row r="767" spans="1:2" x14ac:dyDescent="0.2">
      <c r="A767" s="57"/>
      <c r="B767" s="57"/>
    </row>
    <row r="768" spans="1:2" x14ac:dyDescent="0.2">
      <c r="A768" s="57"/>
      <c r="B768" s="57"/>
    </row>
    <row r="769" spans="1:2" x14ac:dyDescent="0.2">
      <c r="A769" s="57"/>
      <c r="B769" s="57"/>
    </row>
    <row r="770" spans="1:2" x14ac:dyDescent="0.2">
      <c r="A770" s="57"/>
      <c r="B770" s="57"/>
    </row>
    <row r="771" spans="1:2" x14ac:dyDescent="0.2">
      <c r="A771" s="57"/>
      <c r="B771" s="57"/>
    </row>
    <row r="772" spans="1:2" x14ac:dyDescent="0.2">
      <c r="A772" s="57"/>
      <c r="B772" s="57"/>
    </row>
    <row r="773" spans="1:2" x14ac:dyDescent="0.2">
      <c r="A773" s="57"/>
      <c r="B773" s="57"/>
    </row>
    <row r="774" spans="1:2" x14ac:dyDescent="0.2">
      <c r="A774" s="57"/>
      <c r="B774" s="57"/>
    </row>
    <row r="775" spans="1:2" x14ac:dyDescent="0.2">
      <c r="A775" s="57"/>
      <c r="B775" s="57"/>
    </row>
    <row r="776" spans="1:2" x14ac:dyDescent="0.2">
      <c r="A776" s="57"/>
      <c r="B776" s="57"/>
    </row>
    <row r="777" spans="1:2" x14ac:dyDescent="0.2">
      <c r="A777" s="57"/>
      <c r="B777" s="57"/>
    </row>
    <row r="778" spans="1:2" x14ac:dyDescent="0.2">
      <c r="A778" s="57"/>
      <c r="B778" s="57"/>
    </row>
    <row r="779" spans="1:2" x14ac:dyDescent="0.2">
      <c r="A779" s="57"/>
      <c r="B779" s="57"/>
    </row>
    <row r="780" spans="1:2" x14ac:dyDescent="0.2">
      <c r="A780" s="57"/>
      <c r="B780" s="57"/>
    </row>
    <row r="781" spans="1:2" x14ac:dyDescent="0.2">
      <c r="A781" s="57"/>
      <c r="B781" s="57"/>
    </row>
    <row r="782" spans="1:2" x14ac:dyDescent="0.2">
      <c r="A782" s="57"/>
      <c r="B782" s="57"/>
    </row>
    <row r="783" spans="1:2" x14ac:dyDescent="0.2">
      <c r="A783" s="57"/>
      <c r="B783" s="57"/>
    </row>
    <row r="784" spans="1:2" x14ac:dyDescent="0.2">
      <c r="A784" s="57"/>
      <c r="B784" s="57"/>
    </row>
    <row r="785" spans="1:2" x14ac:dyDescent="0.2">
      <c r="A785" s="57"/>
      <c r="B785" s="57"/>
    </row>
    <row r="786" spans="1:2" x14ac:dyDescent="0.2">
      <c r="A786" s="57"/>
      <c r="B786" s="57"/>
    </row>
    <row r="787" spans="1:2" x14ac:dyDescent="0.2">
      <c r="A787" s="57"/>
      <c r="B787" s="57"/>
    </row>
    <row r="788" spans="1:2" x14ac:dyDescent="0.2">
      <c r="A788" s="57"/>
      <c r="B788" s="57"/>
    </row>
    <row r="789" spans="1:2" x14ac:dyDescent="0.2">
      <c r="A789" s="57"/>
      <c r="B789" s="57"/>
    </row>
    <row r="790" spans="1:2" x14ac:dyDescent="0.2">
      <c r="A790" s="57"/>
      <c r="B790" s="57"/>
    </row>
    <row r="791" spans="1:2" x14ac:dyDescent="0.2">
      <c r="A791" s="57"/>
      <c r="B791" s="57"/>
    </row>
    <row r="792" spans="1:2" x14ac:dyDescent="0.2">
      <c r="A792" s="57"/>
      <c r="B792" s="57"/>
    </row>
    <row r="793" spans="1:2" x14ac:dyDescent="0.2">
      <c r="A793" s="57"/>
      <c r="B793" s="57"/>
    </row>
    <row r="794" spans="1:2" x14ac:dyDescent="0.2">
      <c r="A794" s="57"/>
      <c r="B794" s="57"/>
    </row>
    <row r="795" spans="1:2" x14ac:dyDescent="0.2">
      <c r="A795" s="57"/>
      <c r="B795" s="57"/>
    </row>
    <row r="796" spans="1:2" x14ac:dyDescent="0.2">
      <c r="A796" s="57"/>
      <c r="B796" s="57"/>
    </row>
    <row r="797" spans="1:2" x14ac:dyDescent="0.2">
      <c r="A797" s="57"/>
      <c r="B797" s="57"/>
    </row>
    <row r="798" spans="1:2" x14ac:dyDescent="0.2">
      <c r="A798" s="57"/>
      <c r="B798" s="57"/>
    </row>
    <row r="799" spans="1:2" x14ac:dyDescent="0.2">
      <c r="A799" s="57"/>
      <c r="B799" s="57"/>
    </row>
    <row r="800" spans="1:2" x14ac:dyDescent="0.2">
      <c r="A800" s="57"/>
      <c r="B800" s="57"/>
    </row>
    <row r="801" spans="1:2" x14ac:dyDescent="0.2">
      <c r="A801" s="57"/>
      <c r="B801" s="57"/>
    </row>
    <row r="802" spans="1:2" x14ac:dyDescent="0.2">
      <c r="A802" s="57"/>
      <c r="B802" s="57"/>
    </row>
    <row r="803" spans="1:2" x14ac:dyDescent="0.2">
      <c r="A803" s="57"/>
      <c r="B803" s="57"/>
    </row>
    <row r="804" spans="1:2" x14ac:dyDescent="0.2">
      <c r="A804" s="57"/>
      <c r="B804" s="57"/>
    </row>
    <row r="805" spans="1:2" x14ac:dyDescent="0.2">
      <c r="A805" s="57"/>
      <c r="B805" s="57"/>
    </row>
    <row r="806" spans="1:2" x14ac:dyDescent="0.2">
      <c r="A806" s="57"/>
      <c r="B806" s="57"/>
    </row>
    <row r="807" spans="1:2" x14ac:dyDescent="0.2">
      <c r="A807" s="57"/>
      <c r="B807" s="57"/>
    </row>
    <row r="808" spans="1:2" x14ac:dyDescent="0.2">
      <c r="A808" s="57"/>
      <c r="B808" s="57"/>
    </row>
    <row r="809" spans="1:2" x14ac:dyDescent="0.2">
      <c r="A809" s="57"/>
      <c r="B809" s="57"/>
    </row>
    <row r="810" spans="1:2" x14ac:dyDescent="0.2">
      <c r="A810" s="57"/>
      <c r="B810" s="57"/>
    </row>
    <row r="811" spans="1:2" x14ac:dyDescent="0.2">
      <c r="A811" s="57"/>
      <c r="B811" s="57"/>
    </row>
    <row r="812" spans="1:2" x14ac:dyDescent="0.2">
      <c r="A812" s="57"/>
      <c r="B812" s="57"/>
    </row>
    <row r="813" spans="1:2" x14ac:dyDescent="0.2">
      <c r="A813" s="57"/>
      <c r="B813" s="57"/>
    </row>
    <row r="814" spans="1:2" x14ac:dyDescent="0.2">
      <c r="A814" s="57"/>
      <c r="B814" s="57"/>
    </row>
    <row r="815" spans="1:2" x14ac:dyDescent="0.2">
      <c r="A815" s="57"/>
      <c r="B815" s="57"/>
    </row>
    <row r="816" spans="1:2" x14ac:dyDescent="0.2">
      <c r="A816" s="57"/>
      <c r="B816" s="57"/>
    </row>
    <row r="817" spans="1:2" x14ac:dyDescent="0.2">
      <c r="A817" s="57"/>
      <c r="B817" s="57"/>
    </row>
    <row r="818" spans="1:2" x14ac:dyDescent="0.2">
      <c r="A818" s="57"/>
      <c r="B818" s="57"/>
    </row>
    <row r="819" spans="1:2" x14ac:dyDescent="0.2">
      <c r="A819" s="57"/>
      <c r="B819" s="57"/>
    </row>
    <row r="820" spans="1:2" x14ac:dyDescent="0.2">
      <c r="A820" s="57"/>
      <c r="B820" s="57"/>
    </row>
    <row r="821" spans="1:2" x14ac:dyDescent="0.2">
      <c r="A821" s="57"/>
      <c r="B821" s="57"/>
    </row>
    <row r="822" spans="1:2" x14ac:dyDescent="0.2">
      <c r="A822" s="57"/>
      <c r="B822" s="57"/>
    </row>
    <row r="823" spans="1:2" x14ac:dyDescent="0.2">
      <c r="A823" s="57"/>
      <c r="B823" s="57"/>
    </row>
    <row r="824" spans="1:2" x14ac:dyDescent="0.2">
      <c r="A824" s="57"/>
      <c r="B824" s="57"/>
    </row>
    <row r="825" spans="1:2" x14ac:dyDescent="0.2">
      <c r="A825" s="57"/>
      <c r="B825" s="57"/>
    </row>
    <row r="826" spans="1:2" x14ac:dyDescent="0.2">
      <c r="A826" s="57"/>
      <c r="B826" s="57"/>
    </row>
    <row r="827" spans="1:2" x14ac:dyDescent="0.2">
      <c r="A827" s="57"/>
      <c r="B827" s="57"/>
    </row>
    <row r="828" spans="1:2" x14ac:dyDescent="0.2">
      <c r="A828" s="57"/>
      <c r="B828" s="57"/>
    </row>
    <row r="829" spans="1:2" x14ac:dyDescent="0.2">
      <c r="A829" s="57"/>
      <c r="B829" s="57"/>
    </row>
    <row r="830" spans="1:2" x14ac:dyDescent="0.2">
      <c r="A830" s="57"/>
      <c r="B830" s="57"/>
    </row>
    <row r="831" spans="1:2" x14ac:dyDescent="0.2">
      <c r="A831" s="57"/>
      <c r="B831" s="57"/>
    </row>
    <row r="832" spans="1:2" x14ac:dyDescent="0.2">
      <c r="A832" s="57"/>
      <c r="B832" s="57"/>
    </row>
    <row r="833" spans="1:2" x14ac:dyDescent="0.2">
      <c r="A833" s="57"/>
      <c r="B833" s="57"/>
    </row>
    <row r="834" spans="1:2" x14ac:dyDescent="0.2">
      <c r="A834" s="57"/>
      <c r="B834" s="57"/>
    </row>
    <row r="835" spans="1:2" x14ac:dyDescent="0.2">
      <c r="A835" s="57"/>
      <c r="B835" s="57"/>
    </row>
    <row r="836" spans="1:2" x14ac:dyDescent="0.2">
      <c r="A836" s="57"/>
      <c r="B836" s="57"/>
    </row>
    <row r="837" spans="1:2" x14ac:dyDescent="0.2">
      <c r="A837" s="57"/>
      <c r="B837" s="57"/>
    </row>
    <row r="838" spans="1:2" x14ac:dyDescent="0.2">
      <c r="A838" s="57"/>
      <c r="B838" s="57"/>
    </row>
    <row r="839" spans="1:2" x14ac:dyDescent="0.2">
      <c r="A839" s="57"/>
      <c r="B839" s="57"/>
    </row>
    <row r="840" spans="1:2" x14ac:dyDescent="0.2">
      <c r="A840" s="57"/>
      <c r="B840" s="57"/>
    </row>
    <row r="841" spans="1:2" x14ac:dyDescent="0.2">
      <c r="A841" s="57"/>
      <c r="B841" s="57"/>
    </row>
    <row r="842" spans="1:2" x14ac:dyDescent="0.2">
      <c r="A842" s="57"/>
      <c r="B842" s="57"/>
    </row>
    <row r="843" spans="1:2" x14ac:dyDescent="0.2">
      <c r="A843" s="57"/>
      <c r="B843" s="57"/>
    </row>
    <row r="844" spans="1:2" x14ac:dyDescent="0.2">
      <c r="A844" s="57"/>
      <c r="B844" s="57"/>
    </row>
    <row r="845" spans="1:2" x14ac:dyDescent="0.2">
      <c r="A845" s="57"/>
      <c r="B845" s="57"/>
    </row>
    <row r="846" spans="1:2" x14ac:dyDescent="0.2">
      <c r="A846" s="57"/>
      <c r="B846" s="57"/>
    </row>
    <row r="847" spans="1:2" x14ac:dyDescent="0.2">
      <c r="A847" s="57"/>
      <c r="B847" s="57"/>
    </row>
    <row r="848" spans="1:2" x14ac:dyDescent="0.2">
      <c r="A848" s="57"/>
      <c r="B848" s="57"/>
    </row>
    <row r="849" spans="1:2" x14ac:dyDescent="0.2">
      <c r="A849" s="57"/>
      <c r="B849" s="57"/>
    </row>
    <row r="850" spans="1:2" x14ac:dyDescent="0.2">
      <c r="A850" s="57"/>
      <c r="B850" s="57"/>
    </row>
    <row r="851" spans="1:2" x14ac:dyDescent="0.2">
      <c r="A851" s="57"/>
      <c r="B851" s="57"/>
    </row>
    <row r="852" spans="1:2" x14ac:dyDescent="0.2">
      <c r="A852" s="57"/>
      <c r="B852" s="57"/>
    </row>
    <row r="853" spans="1:2" x14ac:dyDescent="0.2">
      <c r="A853" s="57"/>
      <c r="B853" s="57"/>
    </row>
    <row r="854" spans="1:2" x14ac:dyDescent="0.2">
      <c r="A854" s="57"/>
      <c r="B854" s="57"/>
    </row>
    <row r="855" spans="1:2" x14ac:dyDescent="0.2">
      <c r="A855" s="57"/>
      <c r="B855" s="57"/>
    </row>
    <row r="856" spans="1:2" x14ac:dyDescent="0.2">
      <c r="A856" s="57"/>
      <c r="B856" s="57"/>
    </row>
    <row r="857" spans="1:2" x14ac:dyDescent="0.2">
      <c r="A857" s="57"/>
      <c r="B857" s="57"/>
    </row>
    <row r="858" spans="1:2" x14ac:dyDescent="0.2">
      <c r="A858" s="57"/>
      <c r="B858" s="57"/>
    </row>
    <row r="859" spans="1:2" x14ac:dyDescent="0.2">
      <c r="A859" s="57"/>
      <c r="B859" s="57"/>
    </row>
    <row r="860" spans="1:2" x14ac:dyDescent="0.2">
      <c r="A860" s="57"/>
      <c r="B860" s="57"/>
    </row>
    <row r="861" spans="1:2" x14ac:dyDescent="0.2">
      <c r="A861" s="57"/>
      <c r="B861" s="57"/>
    </row>
    <row r="862" spans="1:2" x14ac:dyDescent="0.2">
      <c r="A862" s="57"/>
      <c r="B862" s="57"/>
    </row>
    <row r="863" spans="1:2" x14ac:dyDescent="0.2">
      <c r="A863" s="57"/>
      <c r="B863" s="57"/>
    </row>
    <row r="864" spans="1:2" x14ac:dyDescent="0.2">
      <c r="A864" s="57"/>
      <c r="B864" s="57"/>
    </row>
    <row r="865" spans="1:2" x14ac:dyDescent="0.2">
      <c r="A865" s="57"/>
      <c r="B865" s="57"/>
    </row>
    <row r="866" spans="1:2" x14ac:dyDescent="0.2">
      <c r="A866" s="57"/>
      <c r="B866" s="57"/>
    </row>
    <row r="867" spans="1:2" x14ac:dyDescent="0.2">
      <c r="A867" s="57"/>
      <c r="B867" s="57"/>
    </row>
    <row r="868" spans="1:2" x14ac:dyDescent="0.2">
      <c r="A868" s="57"/>
      <c r="B868" s="57"/>
    </row>
    <row r="869" spans="1:2" x14ac:dyDescent="0.2">
      <c r="A869" s="57"/>
      <c r="B869" s="57"/>
    </row>
    <row r="870" spans="1:2" x14ac:dyDescent="0.2">
      <c r="A870" s="57"/>
      <c r="B870" s="57"/>
    </row>
    <row r="871" spans="1:2" x14ac:dyDescent="0.2">
      <c r="A871" s="57"/>
      <c r="B871" s="57"/>
    </row>
    <row r="872" spans="1:2" x14ac:dyDescent="0.2">
      <c r="A872" s="57"/>
      <c r="B872" s="57"/>
    </row>
    <row r="873" spans="1:2" x14ac:dyDescent="0.2">
      <c r="A873" s="57"/>
      <c r="B873" s="57"/>
    </row>
    <row r="874" spans="1:2" x14ac:dyDescent="0.2">
      <c r="A874" s="57"/>
      <c r="B874" s="57"/>
    </row>
    <row r="875" spans="1:2" x14ac:dyDescent="0.2">
      <c r="A875" s="57"/>
      <c r="B875" s="57"/>
    </row>
    <row r="876" spans="1:2" x14ac:dyDescent="0.2">
      <c r="A876" s="57"/>
      <c r="B876" s="57"/>
    </row>
    <row r="877" spans="1:2" x14ac:dyDescent="0.2">
      <c r="A877" s="57"/>
      <c r="B877" s="57"/>
    </row>
    <row r="878" spans="1:2" x14ac:dyDescent="0.2">
      <c r="A878" s="57"/>
      <c r="B878" s="57"/>
    </row>
    <row r="879" spans="1:2" x14ac:dyDescent="0.2">
      <c r="A879" s="57"/>
      <c r="B879" s="57"/>
    </row>
    <row r="880" spans="1:2" x14ac:dyDescent="0.2">
      <c r="A880" s="57"/>
      <c r="B880" s="57"/>
    </row>
    <row r="881" spans="1:2" x14ac:dyDescent="0.2">
      <c r="A881" s="57"/>
      <c r="B881" s="57"/>
    </row>
    <row r="882" spans="1:2" x14ac:dyDescent="0.2">
      <c r="A882" s="57"/>
      <c r="B882" s="57"/>
    </row>
    <row r="883" spans="1:2" x14ac:dyDescent="0.2">
      <c r="A883" s="57"/>
      <c r="B883" s="57"/>
    </row>
    <row r="884" spans="1:2" x14ac:dyDescent="0.2">
      <c r="A884" s="57"/>
      <c r="B884" s="57"/>
    </row>
    <row r="885" spans="1:2" x14ac:dyDescent="0.2">
      <c r="A885" s="57"/>
      <c r="B885" s="57"/>
    </row>
    <row r="886" spans="1:2" x14ac:dyDescent="0.2">
      <c r="A886" s="57"/>
      <c r="B886" s="57"/>
    </row>
    <row r="887" spans="1:2" x14ac:dyDescent="0.2">
      <c r="A887" s="57"/>
      <c r="B887" s="57"/>
    </row>
    <row r="888" spans="1:2" x14ac:dyDescent="0.2">
      <c r="A888" s="57"/>
      <c r="B888" s="57"/>
    </row>
    <row r="889" spans="1:2" x14ac:dyDescent="0.2">
      <c r="A889" s="57"/>
      <c r="B889" s="57"/>
    </row>
    <row r="890" spans="1:2" x14ac:dyDescent="0.2">
      <c r="A890" s="57"/>
      <c r="B890" s="57"/>
    </row>
    <row r="891" spans="1:2" x14ac:dyDescent="0.2">
      <c r="A891" s="57"/>
      <c r="B891" s="57"/>
    </row>
    <row r="892" spans="1:2" x14ac:dyDescent="0.2">
      <c r="A892" s="57"/>
      <c r="B892" s="57"/>
    </row>
    <row r="893" spans="1:2" x14ac:dyDescent="0.2">
      <c r="A893" s="57"/>
      <c r="B893" s="57"/>
    </row>
    <row r="894" spans="1:2" x14ac:dyDescent="0.2">
      <c r="A894" s="57"/>
      <c r="B894" s="57"/>
    </row>
    <row r="895" spans="1:2" x14ac:dyDescent="0.2">
      <c r="A895" s="57"/>
      <c r="B895" s="57"/>
    </row>
    <row r="896" spans="1:2" x14ac:dyDescent="0.2">
      <c r="A896" s="57"/>
      <c r="B896" s="57"/>
    </row>
    <row r="897" spans="1:2" x14ac:dyDescent="0.2">
      <c r="A897" s="57"/>
      <c r="B897" s="57"/>
    </row>
    <row r="898" spans="1:2" x14ac:dyDescent="0.2">
      <c r="A898" s="57"/>
      <c r="B898" s="57"/>
    </row>
    <row r="899" spans="1:2" x14ac:dyDescent="0.2">
      <c r="A899" s="57"/>
      <c r="B899" s="57"/>
    </row>
    <row r="900" spans="1:2" x14ac:dyDescent="0.2">
      <c r="A900" s="57"/>
      <c r="B900" s="57"/>
    </row>
    <row r="901" spans="1:2" x14ac:dyDescent="0.2">
      <c r="A901" s="57"/>
      <c r="B901" s="57"/>
    </row>
    <row r="902" spans="1:2" x14ac:dyDescent="0.2">
      <c r="A902" s="57"/>
      <c r="B902" s="57"/>
    </row>
    <row r="903" spans="1:2" x14ac:dyDescent="0.2">
      <c r="A903" s="57"/>
      <c r="B903" s="57"/>
    </row>
    <row r="904" spans="1:2" x14ac:dyDescent="0.2">
      <c r="A904" s="57"/>
      <c r="B904" s="57"/>
    </row>
    <row r="905" spans="1:2" x14ac:dyDescent="0.2">
      <c r="A905" s="57"/>
      <c r="B905" s="57"/>
    </row>
    <row r="906" spans="1:2" x14ac:dyDescent="0.2">
      <c r="A906" s="57"/>
      <c r="B906" s="57"/>
    </row>
    <row r="907" spans="1:2" x14ac:dyDescent="0.2">
      <c r="A907" s="57"/>
      <c r="B907" s="57"/>
    </row>
    <row r="908" spans="1:2" x14ac:dyDescent="0.2">
      <c r="A908" s="57"/>
      <c r="B908" s="57"/>
    </row>
    <row r="909" spans="1:2" x14ac:dyDescent="0.2">
      <c r="A909" s="57"/>
      <c r="B909" s="57"/>
    </row>
    <row r="910" spans="1:2" x14ac:dyDescent="0.2">
      <c r="A910" s="57"/>
      <c r="B910" s="57"/>
    </row>
    <row r="911" spans="1:2" x14ac:dyDescent="0.2">
      <c r="A911" s="57"/>
      <c r="B911" s="57"/>
    </row>
    <row r="912" spans="1:2" x14ac:dyDescent="0.2">
      <c r="A912" s="57"/>
      <c r="B912" s="57"/>
    </row>
    <row r="913" spans="1:2" x14ac:dyDescent="0.2">
      <c r="A913" s="57"/>
      <c r="B913" s="57"/>
    </row>
    <row r="914" spans="1:2" x14ac:dyDescent="0.2">
      <c r="A914" s="57"/>
      <c r="B914" s="57"/>
    </row>
    <row r="915" spans="1:2" x14ac:dyDescent="0.2">
      <c r="A915" s="57"/>
      <c r="B915" s="57"/>
    </row>
    <row r="916" spans="1:2" x14ac:dyDescent="0.2">
      <c r="A916" s="57"/>
      <c r="B916" s="57"/>
    </row>
    <row r="917" spans="1:2" x14ac:dyDescent="0.2">
      <c r="A917" s="57"/>
      <c r="B917" s="57"/>
    </row>
    <row r="918" spans="1:2" x14ac:dyDescent="0.2">
      <c r="A918" s="57"/>
      <c r="B918" s="57"/>
    </row>
    <row r="919" spans="1:2" x14ac:dyDescent="0.2">
      <c r="A919" s="57"/>
      <c r="B919" s="57"/>
    </row>
    <row r="920" spans="1:2" x14ac:dyDescent="0.2">
      <c r="A920" s="57"/>
      <c r="B920" s="57"/>
    </row>
    <row r="921" spans="1:2" x14ac:dyDescent="0.2">
      <c r="A921" s="57"/>
      <c r="B921" s="57"/>
    </row>
    <row r="922" spans="1:2" x14ac:dyDescent="0.2">
      <c r="A922" s="57"/>
      <c r="B922" s="57"/>
    </row>
    <row r="923" spans="1:2" x14ac:dyDescent="0.2">
      <c r="A923" s="57"/>
      <c r="B923" s="57"/>
    </row>
    <row r="924" spans="1:2" x14ac:dyDescent="0.2">
      <c r="A924" s="57"/>
      <c r="B924" s="57"/>
    </row>
    <row r="925" spans="1:2" x14ac:dyDescent="0.2">
      <c r="A925" s="57"/>
      <c r="B925" s="57"/>
    </row>
    <row r="926" spans="1:2" x14ac:dyDescent="0.2">
      <c r="A926" s="57"/>
      <c r="B926" s="57"/>
    </row>
    <row r="927" spans="1:2" x14ac:dyDescent="0.2">
      <c r="A927" s="57"/>
      <c r="B927" s="57"/>
    </row>
    <row r="928" spans="1:2" x14ac:dyDescent="0.2">
      <c r="A928" s="57"/>
      <c r="B928" s="57"/>
    </row>
    <row r="929" spans="1:2" x14ac:dyDescent="0.2">
      <c r="A929" s="57"/>
      <c r="B929" s="57"/>
    </row>
    <row r="930" spans="1:2" x14ac:dyDescent="0.2">
      <c r="A930" s="57"/>
      <c r="B930" s="57"/>
    </row>
    <row r="931" spans="1:2" x14ac:dyDescent="0.2">
      <c r="A931" s="57"/>
      <c r="B931" s="57"/>
    </row>
    <row r="932" spans="1:2" x14ac:dyDescent="0.2">
      <c r="A932" s="57"/>
      <c r="B932" s="57"/>
    </row>
    <row r="933" spans="1:2" x14ac:dyDescent="0.2">
      <c r="A933" s="57"/>
      <c r="B933" s="57"/>
    </row>
    <row r="934" spans="1:2" x14ac:dyDescent="0.2">
      <c r="A934" s="57"/>
      <c r="B934" s="57"/>
    </row>
    <row r="935" spans="1:2" x14ac:dyDescent="0.2">
      <c r="A935" s="57"/>
      <c r="B935" s="57"/>
    </row>
    <row r="936" spans="1:2" x14ac:dyDescent="0.2">
      <c r="A936" s="57"/>
      <c r="B936" s="57"/>
    </row>
    <row r="937" spans="1:2" x14ac:dyDescent="0.2">
      <c r="A937" s="57"/>
      <c r="B937" s="57"/>
    </row>
    <row r="938" spans="1:2" x14ac:dyDescent="0.2">
      <c r="A938" s="57"/>
      <c r="B938" s="57"/>
    </row>
    <row r="939" spans="1:2" x14ac:dyDescent="0.2">
      <c r="A939" s="57"/>
      <c r="B939" s="57"/>
    </row>
    <row r="940" spans="1:2" x14ac:dyDescent="0.2">
      <c r="A940" s="57"/>
      <c r="B940" s="57"/>
    </row>
    <row r="941" spans="1:2" x14ac:dyDescent="0.2">
      <c r="A941" s="57"/>
      <c r="B941" s="57"/>
    </row>
    <row r="942" spans="1:2" x14ac:dyDescent="0.2">
      <c r="A942" s="57"/>
      <c r="B942" s="57"/>
    </row>
    <row r="943" spans="1:2" x14ac:dyDescent="0.2">
      <c r="A943" s="57"/>
      <c r="B943" s="57"/>
    </row>
    <row r="944" spans="1:2" x14ac:dyDescent="0.2">
      <c r="A944" s="57"/>
      <c r="B944" s="57"/>
    </row>
    <row r="945" spans="1:2" x14ac:dyDescent="0.2">
      <c r="A945" s="57"/>
      <c r="B945" s="57"/>
    </row>
    <row r="946" spans="1:2" x14ac:dyDescent="0.2">
      <c r="A946" s="57"/>
      <c r="B946" s="57"/>
    </row>
    <row r="947" spans="1:2" x14ac:dyDescent="0.2">
      <c r="A947" s="57"/>
      <c r="B947" s="57"/>
    </row>
    <row r="948" spans="1:2" x14ac:dyDescent="0.2">
      <c r="A948" s="57"/>
      <c r="B948" s="57"/>
    </row>
    <row r="949" spans="1:2" x14ac:dyDescent="0.2">
      <c r="A949" s="57"/>
      <c r="B949" s="57"/>
    </row>
    <row r="950" spans="1:2" x14ac:dyDescent="0.2">
      <c r="A950" s="57"/>
      <c r="B950" s="57"/>
    </row>
    <row r="951" spans="1:2" x14ac:dyDescent="0.2">
      <c r="A951" s="57"/>
      <c r="B951" s="57"/>
    </row>
    <row r="952" spans="1:2" x14ac:dyDescent="0.2">
      <c r="A952" s="57"/>
      <c r="B952" s="57"/>
    </row>
    <row r="953" spans="1:2" x14ac:dyDescent="0.2">
      <c r="A953" s="57"/>
      <c r="B953" s="57"/>
    </row>
    <row r="954" spans="1:2" x14ac:dyDescent="0.2">
      <c r="A954" s="57"/>
      <c r="B954" s="57"/>
    </row>
    <row r="955" spans="1:2" x14ac:dyDescent="0.2">
      <c r="A955" s="57"/>
      <c r="B955" s="57"/>
    </row>
    <row r="956" spans="1:2" x14ac:dyDescent="0.2">
      <c r="A956" s="57"/>
      <c r="B956" s="57"/>
    </row>
    <row r="957" spans="1:2" x14ac:dyDescent="0.2">
      <c r="A957" s="57"/>
      <c r="B957" s="57"/>
    </row>
    <row r="958" spans="1:2" x14ac:dyDescent="0.2">
      <c r="A958" s="57"/>
      <c r="B958" s="57"/>
    </row>
    <row r="959" spans="1:2" x14ac:dyDescent="0.2">
      <c r="A959" s="57"/>
      <c r="B959" s="57"/>
    </row>
    <row r="960" spans="1:2" x14ac:dyDescent="0.2">
      <c r="A960" s="57"/>
      <c r="B960" s="57"/>
    </row>
    <row r="961" spans="1:2" x14ac:dyDescent="0.2">
      <c r="A961" s="57"/>
      <c r="B961" s="57"/>
    </row>
    <row r="962" spans="1:2" x14ac:dyDescent="0.2">
      <c r="A962" s="57"/>
      <c r="B962" s="57"/>
    </row>
    <row r="963" spans="1:2" x14ac:dyDescent="0.2">
      <c r="A963" s="57"/>
      <c r="B963" s="57"/>
    </row>
    <row r="964" spans="1:2" x14ac:dyDescent="0.2">
      <c r="A964" s="57"/>
      <c r="B964" s="57"/>
    </row>
    <row r="965" spans="1:2" x14ac:dyDescent="0.2">
      <c r="A965" s="57"/>
      <c r="B965" s="57"/>
    </row>
    <row r="966" spans="1:2" x14ac:dyDescent="0.2">
      <c r="A966" s="57"/>
      <c r="B966" s="57"/>
    </row>
    <row r="967" spans="1:2" x14ac:dyDescent="0.2">
      <c r="A967" s="57"/>
      <c r="B967" s="57"/>
    </row>
    <row r="968" spans="1:2" x14ac:dyDescent="0.2">
      <c r="A968" s="57"/>
      <c r="B968" s="57"/>
    </row>
    <row r="969" spans="1:2" x14ac:dyDescent="0.2">
      <c r="A969" s="57"/>
      <c r="B969" s="57"/>
    </row>
    <row r="970" spans="1:2" x14ac:dyDescent="0.2">
      <c r="A970" s="57"/>
      <c r="B970" s="57"/>
    </row>
    <row r="971" spans="1:2" x14ac:dyDescent="0.2">
      <c r="A971" s="57"/>
      <c r="B971" s="57"/>
    </row>
    <row r="972" spans="1:2" x14ac:dyDescent="0.2">
      <c r="A972" s="57"/>
      <c r="B972" s="57"/>
    </row>
    <row r="973" spans="1:2" x14ac:dyDescent="0.2">
      <c r="A973" s="57"/>
      <c r="B973" s="57"/>
    </row>
    <row r="974" spans="1:2" x14ac:dyDescent="0.2">
      <c r="A974" s="57"/>
      <c r="B974" s="57"/>
    </row>
    <row r="975" spans="1:2" x14ac:dyDescent="0.2">
      <c r="A975" s="57"/>
      <c r="B975" s="57"/>
    </row>
    <row r="976" spans="1:2" x14ac:dyDescent="0.2">
      <c r="A976" s="57"/>
      <c r="B976" s="57"/>
    </row>
    <row r="977" spans="1:2" x14ac:dyDescent="0.2">
      <c r="A977" s="57"/>
      <c r="B977" s="57"/>
    </row>
    <row r="978" spans="1:2" x14ac:dyDescent="0.2">
      <c r="A978" s="57"/>
      <c r="B978" s="57"/>
    </row>
    <row r="979" spans="1:2" x14ac:dyDescent="0.2">
      <c r="A979" s="57"/>
      <c r="B979" s="57"/>
    </row>
    <row r="980" spans="1:2" x14ac:dyDescent="0.2">
      <c r="A980" s="57"/>
      <c r="B980" s="57"/>
    </row>
    <row r="981" spans="1:2" x14ac:dyDescent="0.2">
      <c r="A981" s="57"/>
      <c r="B981" s="57"/>
    </row>
    <row r="982" spans="1:2" x14ac:dyDescent="0.2">
      <c r="A982" s="57"/>
      <c r="B982" s="57"/>
    </row>
    <row r="983" spans="1:2" x14ac:dyDescent="0.2">
      <c r="A983" s="57"/>
      <c r="B983" s="57"/>
    </row>
    <row r="984" spans="1:2" x14ac:dyDescent="0.2">
      <c r="A984" s="57"/>
      <c r="B984" s="57"/>
    </row>
    <row r="985" spans="1:2" x14ac:dyDescent="0.2">
      <c r="A985" s="57"/>
      <c r="B985" s="57"/>
    </row>
    <row r="986" spans="1:2" x14ac:dyDescent="0.2">
      <c r="A986" s="57"/>
      <c r="B986" s="57"/>
    </row>
    <row r="987" spans="1:2" x14ac:dyDescent="0.2">
      <c r="A987" s="57"/>
      <c r="B987" s="57"/>
    </row>
    <row r="988" spans="1:2" x14ac:dyDescent="0.2">
      <c r="A988" s="57"/>
      <c r="B988" s="57"/>
    </row>
    <row r="989" spans="1:2" x14ac:dyDescent="0.2">
      <c r="A989" s="57"/>
      <c r="B989" s="57"/>
    </row>
    <row r="990" spans="1:2" x14ac:dyDescent="0.2">
      <c r="A990" s="57"/>
      <c r="B990" s="57"/>
    </row>
    <row r="991" spans="1:2" x14ac:dyDescent="0.2">
      <c r="A991" s="57"/>
      <c r="B991" s="57"/>
    </row>
    <row r="992" spans="1:2" x14ac:dyDescent="0.2">
      <c r="A992" s="57"/>
      <c r="B992" s="57"/>
    </row>
    <row r="993" spans="1:2" x14ac:dyDescent="0.2">
      <c r="A993" s="57"/>
      <c r="B993" s="57"/>
    </row>
    <row r="994" spans="1:2" x14ac:dyDescent="0.2">
      <c r="A994" s="57"/>
      <c r="B994" s="57"/>
    </row>
    <row r="995" spans="1:2" x14ac:dyDescent="0.2">
      <c r="A995" s="57"/>
      <c r="B995" s="57"/>
    </row>
    <row r="996" spans="1:2" x14ac:dyDescent="0.2">
      <c r="A996" s="57"/>
      <c r="B996" s="57"/>
    </row>
    <row r="997" spans="1:2" x14ac:dyDescent="0.2">
      <c r="A997" s="57"/>
      <c r="B997" s="57"/>
    </row>
    <row r="998" spans="1:2" x14ac:dyDescent="0.2">
      <c r="A998" s="57"/>
      <c r="B998" s="57"/>
    </row>
    <row r="999" spans="1:2" x14ac:dyDescent="0.2">
      <c r="A999" s="57"/>
      <c r="B999" s="57"/>
    </row>
    <row r="1000" spans="1:2" x14ac:dyDescent="0.2">
      <c r="A1000" s="57"/>
      <c r="B1000" s="57"/>
    </row>
    <row r="1001" spans="1:2" x14ac:dyDescent="0.2">
      <c r="A1001" s="57"/>
      <c r="B1001" s="57"/>
    </row>
    <row r="1002" spans="1:2" x14ac:dyDescent="0.2">
      <c r="A1002" s="57"/>
      <c r="B1002" s="57"/>
    </row>
    <row r="1003" spans="1:2" x14ac:dyDescent="0.2">
      <c r="A1003" s="57"/>
      <c r="B1003" s="57"/>
    </row>
    <row r="1004" spans="1:2" x14ac:dyDescent="0.2">
      <c r="A1004" s="57"/>
      <c r="B1004" s="57"/>
    </row>
    <row r="1005" spans="1:2" x14ac:dyDescent="0.2">
      <c r="A1005" s="57"/>
      <c r="B1005" s="57"/>
    </row>
    <row r="1006" spans="1:2" x14ac:dyDescent="0.2">
      <c r="A1006" s="57"/>
      <c r="B1006" s="57"/>
    </row>
    <row r="1007" spans="1:2" x14ac:dyDescent="0.2">
      <c r="A1007" s="57"/>
      <c r="B1007" s="57"/>
    </row>
    <row r="1008" spans="1:2" x14ac:dyDescent="0.2">
      <c r="A1008" s="57"/>
      <c r="B1008" s="57"/>
    </row>
    <row r="1009" spans="1:2" x14ac:dyDescent="0.2">
      <c r="A1009" s="57"/>
      <c r="B1009" s="57"/>
    </row>
    <row r="1010" spans="1:2" x14ac:dyDescent="0.2">
      <c r="A1010" s="57"/>
      <c r="B1010" s="57"/>
    </row>
    <row r="1011" spans="1:2" x14ac:dyDescent="0.2">
      <c r="A1011" s="57"/>
      <c r="B1011" s="57"/>
    </row>
    <row r="1012" spans="1:2" x14ac:dyDescent="0.2">
      <c r="A1012" s="57"/>
      <c r="B1012" s="57"/>
    </row>
    <row r="1013" spans="1:2" x14ac:dyDescent="0.2">
      <c r="A1013" s="57"/>
      <c r="B1013" s="57"/>
    </row>
    <row r="1014" spans="1:2" x14ac:dyDescent="0.2">
      <c r="A1014" s="57"/>
      <c r="B1014" s="57"/>
    </row>
    <row r="1015" spans="1:2" x14ac:dyDescent="0.2">
      <c r="A1015" s="57"/>
      <c r="B1015" s="57"/>
    </row>
    <row r="1016" spans="1:2" x14ac:dyDescent="0.2">
      <c r="A1016" s="57"/>
      <c r="B1016" s="57"/>
    </row>
    <row r="1017" spans="1:2" x14ac:dyDescent="0.2">
      <c r="A1017" s="57"/>
      <c r="B1017" s="57"/>
    </row>
    <row r="1018" spans="1:2" x14ac:dyDescent="0.2">
      <c r="A1018" s="57"/>
      <c r="B1018" s="57"/>
    </row>
    <row r="1019" spans="1:2" x14ac:dyDescent="0.2">
      <c r="A1019" s="57"/>
      <c r="B1019" s="57"/>
    </row>
    <row r="1020" spans="1:2" x14ac:dyDescent="0.2">
      <c r="A1020" s="57"/>
      <c r="B1020" s="57"/>
    </row>
    <row r="1021" spans="1:2" x14ac:dyDescent="0.2">
      <c r="A1021" s="57"/>
      <c r="B1021" s="57"/>
    </row>
    <row r="1022" spans="1:2" x14ac:dyDescent="0.2">
      <c r="A1022" s="57"/>
      <c r="B1022" s="57"/>
    </row>
    <row r="1023" spans="1:2" x14ac:dyDescent="0.2">
      <c r="A1023" s="57"/>
      <c r="B1023" s="57"/>
    </row>
    <row r="1024" spans="1:2" x14ac:dyDescent="0.2">
      <c r="A1024" s="57"/>
      <c r="B1024" s="57"/>
    </row>
    <row r="1025" spans="1:2" x14ac:dyDescent="0.2">
      <c r="A1025" s="57"/>
      <c r="B1025" s="57"/>
    </row>
    <row r="1026" spans="1:2" x14ac:dyDescent="0.2">
      <c r="A1026" s="57"/>
      <c r="B1026" s="57"/>
    </row>
    <row r="1027" spans="1:2" x14ac:dyDescent="0.2">
      <c r="A1027" s="57"/>
      <c r="B1027" s="57"/>
    </row>
    <row r="1028" spans="1:2" x14ac:dyDescent="0.2">
      <c r="A1028" s="57"/>
      <c r="B1028" s="57"/>
    </row>
    <row r="1029" spans="1:2" x14ac:dyDescent="0.2">
      <c r="A1029" s="57"/>
      <c r="B1029" s="57"/>
    </row>
    <row r="1030" spans="1:2" x14ac:dyDescent="0.2">
      <c r="A1030" s="57"/>
      <c r="B1030" s="57"/>
    </row>
    <row r="1031" spans="1:2" x14ac:dyDescent="0.2">
      <c r="A1031" s="57"/>
      <c r="B1031" s="57"/>
    </row>
    <row r="1032" spans="1:2" x14ac:dyDescent="0.2">
      <c r="A1032" s="57"/>
      <c r="B1032" s="57"/>
    </row>
    <row r="1033" spans="1:2" x14ac:dyDescent="0.2">
      <c r="A1033" s="57"/>
      <c r="B1033" s="57"/>
    </row>
    <row r="1034" spans="1:2" x14ac:dyDescent="0.2">
      <c r="A1034" s="57"/>
      <c r="B1034" s="57"/>
    </row>
    <row r="1035" spans="1:2" x14ac:dyDescent="0.2">
      <c r="A1035" s="57"/>
      <c r="B1035" s="57"/>
    </row>
    <row r="1036" spans="1:2" x14ac:dyDescent="0.2">
      <c r="A1036" s="57"/>
      <c r="B1036" s="57"/>
    </row>
    <row r="1037" spans="1:2" x14ac:dyDescent="0.2">
      <c r="A1037" s="57"/>
      <c r="B1037" s="57"/>
    </row>
    <row r="1038" spans="1:2" x14ac:dyDescent="0.2">
      <c r="A1038" s="57"/>
      <c r="B1038" s="57"/>
    </row>
    <row r="1039" spans="1:2" x14ac:dyDescent="0.2">
      <c r="A1039" s="57"/>
      <c r="B1039" s="57"/>
    </row>
    <row r="1040" spans="1:2" x14ac:dyDescent="0.2">
      <c r="A1040" s="57"/>
      <c r="B1040" s="57"/>
    </row>
    <row r="1041" spans="1:2" x14ac:dyDescent="0.2">
      <c r="A1041" s="57"/>
      <c r="B1041" s="57"/>
    </row>
    <row r="1042" spans="1:2" x14ac:dyDescent="0.2">
      <c r="A1042" s="57"/>
      <c r="B1042" s="57"/>
    </row>
    <row r="1043" spans="1:2" x14ac:dyDescent="0.2">
      <c r="A1043" s="57"/>
      <c r="B1043" s="57"/>
    </row>
    <row r="1044" spans="1:2" x14ac:dyDescent="0.2">
      <c r="A1044" s="57"/>
      <c r="B1044" s="57"/>
    </row>
    <row r="1045" spans="1:2" x14ac:dyDescent="0.2">
      <c r="A1045" s="57"/>
      <c r="B1045" s="57"/>
    </row>
    <row r="1046" spans="1:2" x14ac:dyDescent="0.2">
      <c r="A1046" s="57"/>
      <c r="B1046" s="57"/>
    </row>
    <row r="1047" spans="1:2" x14ac:dyDescent="0.2">
      <c r="A1047" s="57"/>
      <c r="B1047" s="57"/>
    </row>
    <row r="1048" spans="1:2" x14ac:dyDescent="0.2">
      <c r="A1048" s="57"/>
      <c r="B1048" s="57"/>
    </row>
    <row r="1049" spans="1:2" x14ac:dyDescent="0.2">
      <c r="A1049" s="57"/>
      <c r="B1049" s="57"/>
    </row>
    <row r="1050" spans="1:2" x14ac:dyDescent="0.2">
      <c r="A1050" s="57"/>
      <c r="B1050" s="57"/>
    </row>
    <row r="1051" spans="1:2" x14ac:dyDescent="0.2">
      <c r="A1051" s="57"/>
      <c r="B1051" s="57"/>
    </row>
    <row r="1052" spans="1:2" x14ac:dyDescent="0.2">
      <c r="A1052" s="57"/>
      <c r="B1052" s="57"/>
    </row>
    <row r="1053" spans="1:2" x14ac:dyDescent="0.2">
      <c r="A1053" s="57"/>
      <c r="B1053" s="57"/>
    </row>
    <row r="1054" spans="1:2" x14ac:dyDescent="0.2">
      <c r="A1054" s="57"/>
      <c r="B1054" s="57"/>
    </row>
    <row r="1055" spans="1:2" x14ac:dyDescent="0.2">
      <c r="A1055" s="57"/>
      <c r="B1055" s="57"/>
    </row>
    <row r="1056" spans="1:2" x14ac:dyDescent="0.2">
      <c r="A1056" s="57"/>
      <c r="B1056" s="57"/>
    </row>
    <row r="1057" spans="1:2" x14ac:dyDescent="0.2">
      <c r="A1057" s="57"/>
      <c r="B1057" s="57"/>
    </row>
    <row r="1058" spans="1:2" x14ac:dyDescent="0.2">
      <c r="A1058" s="57"/>
      <c r="B1058" s="57"/>
    </row>
    <row r="1059" spans="1:2" x14ac:dyDescent="0.2">
      <c r="A1059" s="57"/>
      <c r="B1059" s="57"/>
    </row>
    <row r="1060" spans="1:2" x14ac:dyDescent="0.2">
      <c r="A1060" s="57"/>
      <c r="B1060" s="57"/>
    </row>
    <row r="1061" spans="1:2" x14ac:dyDescent="0.2">
      <c r="A1061" s="57"/>
      <c r="B1061" s="57"/>
    </row>
    <row r="1062" spans="1:2" x14ac:dyDescent="0.2">
      <c r="A1062" s="57"/>
      <c r="B1062" s="57"/>
    </row>
    <row r="1063" spans="1:2" x14ac:dyDescent="0.2">
      <c r="A1063" s="57"/>
      <c r="B1063" s="57"/>
    </row>
    <row r="1064" spans="1:2" x14ac:dyDescent="0.2">
      <c r="A1064" s="57"/>
      <c r="B1064" s="57"/>
    </row>
    <row r="1065" spans="1:2" x14ac:dyDescent="0.2">
      <c r="A1065" s="57"/>
      <c r="B1065" s="57"/>
    </row>
    <row r="1066" spans="1:2" x14ac:dyDescent="0.2">
      <c r="A1066" s="57"/>
      <c r="B1066" s="57"/>
    </row>
    <row r="1067" spans="1:2" x14ac:dyDescent="0.2">
      <c r="A1067" s="57"/>
      <c r="B1067" s="57"/>
    </row>
    <row r="1068" spans="1:2" x14ac:dyDescent="0.2">
      <c r="A1068" s="57"/>
      <c r="B1068" s="57"/>
    </row>
    <row r="1069" spans="1:2" x14ac:dyDescent="0.2">
      <c r="A1069" s="57"/>
      <c r="B1069" s="57"/>
    </row>
    <row r="1070" spans="1:2" x14ac:dyDescent="0.2">
      <c r="A1070" s="57"/>
      <c r="B1070" s="57"/>
    </row>
    <row r="1071" spans="1:2" x14ac:dyDescent="0.2">
      <c r="A1071" s="57"/>
      <c r="B1071" s="57"/>
    </row>
    <row r="1072" spans="1:2" x14ac:dyDescent="0.2">
      <c r="A1072" s="57"/>
      <c r="B1072" s="57"/>
    </row>
    <row r="1073" spans="1:2" x14ac:dyDescent="0.2">
      <c r="A1073" s="57"/>
      <c r="B1073" s="57"/>
    </row>
    <row r="1074" spans="1:2" x14ac:dyDescent="0.2">
      <c r="A1074" s="57"/>
      <c r="B1074" s="57"/>
    </row>
    <row r="1075" spans="1:2" x14ac:dyDescent="0.2">
      <c r="A1075" s="57"/>
      <c r="B1075" s="57"/>
    </row>
    <row r="1076" spans="1:2" x14ac:dyDescent="0.2">
      <c r="A1076" s="57"/>
      <c r="B1076" s="57"/>
    </row>
    <row r="1077" spans="1:2" x14ac:dyDescent="0.2">
      <c r="A1077" s="57"/>
      <c r="B1077" s="57"/>
    </row>
    <row r="1078" spans="1:2" x14ac:dyDescent="0.2">
      <c r="A1078" s="57"/>
      <c r="B1078" s="57"/>
    </row>
    <row r="1079" spans="1:2" x14ac:dyDescent="0.2">
      <c r="A1079" s="57"/>
      <c r="B1079" s="57"/>
    </row>
    <row r="1080" spans="1:2" x14ac:dyDescent="0.2">
      <c r="A1080" s="57"/>
      <c r="B1080" s="57"/>
    </row>
    <row r="1081" spans="1:2" x14ac:dyDescent="0.2">
      <c r="A1081" s="57"/>
      <c r="B1081" s="57"/>
    </row>
    <row r="1082" spans="1:2" x14ac:dyDescent="0.2">
      <c r="A1082" s="57"/>
      <c r="B1082" s="57"/>
    </row>
    <row r="1083" spans="1:2" x14ac:dyDescent="0.2">
      <c r="A1083" s="57"/>
      <c r="B1083" s="57"/>
    </row>
    <row r="1084" spans="1:2" x14ac:dyDescent="0.2">
      <c r="A1084" s="57"/>
      <c r="B1084" s="57"/>
    </row>
    <row r="1085" spans="1:2" x14ac:dyDescent="0.2">
      <c r="A1085" s="57"/>
      <c r="B1085" s="57"/>
    </row>
    <row r="1086" spans="1:2" x14ac:dyDescent="0.2">
      <c r="A1086" s="57"/>
      <c r="B1086" s="57"/>
    </row>
    <row r="1087" spans="1:2" x14ac:dyDescent="0.2">
      <c r="A1087" s="57"/>
      <c r="B1087" s="57"/>
    </row>
    <row r="1088" spans="1:2" x14ac:dyDescent="0.2">
      <c r="A1088" s="57"/>
      <c r="B1088" s="57"/>
    </row>
    <row r="1089" spans="1:2" x14ac:dyDescent="0.2">
      <c r="A1089" s="57"/>
      <c r="B1089" s="57"/>
    </row>
    <row r="1090" spans="1:2" x14ac:dyDescent="0.2">
      <c r="A1090" s="57"/>
      <c r="B1090" s="57"/>
    </row>
    <row r="1091" spans="1:2" x14ac:dyDescent="0.2">
      <c r="A1091" s="57"/>
      <c r="B1091" s="57"/>
    </row>
    <row r="1092" spans="1:2" x14ac:dyDescent="0.2">
      <c r="A1092" s="57"/>
      <c r="B1092" s="57"/>
    </row>
    <row r="1093" spans="1:2" x14ac:dyDescent="0.2">
      <c r="A1093" s="57"/>
      <c r="B1093" s="57"/>
    </row>
    <row r="1094" spans="1:2" x14ac:dyDescent="0.2">
      <c r="A1094" s="57"/>
      <c r="B1094" s="57"/>
    </row>
    <row r="1095" spans="1:2" x14ac:dyDescent="0.2">
      <c r="A1095" s="57"/>
      <c r="B1095" s="57"/>
    </row>
    <row r="1096" spans="1:2" x14ac:dyDescent="0.2">
      <c r="A1096" s="57"/>
      <c r="B1096" s="57"/>
    </row>
    <row r="1097" spans="1:2" x14ac:dyDescent="0.2">
      <c r="A1097" s="57"/>
      <c r="B1097" s="57"/>
    </row>
    <row r="1098" spans="1:2" x14ac:dyDescent="0.2">
      <c r="A1098" s="57"/>
      <c r="B1098" s="57"/>
    </row>
    <row r="1099" spans="1:2" x14ac:dyDescent="0.2">
      <c r="A1099" s="57"/>
      <c r="B1099" s="57"/>
    </row>
    <row r="1100" spans="1:2" x14ac:dyDescent="0.2">
      <c r="A1100" s="57"/>
      <c r="B1100" s="57"/>
    </row>
    <row r="1101" spans="1:2" x14ac:dyDescent="0.2">
      <c r="A1101" s="57"/>
      <c r="B1101" s="57"/>
    </row>
    <row r="1102" spans="1:2" x14ac:dyDescent="0.2">
      <c r="A1102" s="57"/>
      <c r="B1102" s="57"/>
    </row>
    <row r="1103" spans="1:2" x14ac:dyDescent="0.2">
      <c r="A1103" s="57"/>
      <c r="B1103" s="57"/>
    </row>
    <row r="1104" spans="1:2" x14ac:dyDescent="0.2">
      <c r="A1104" s="57"/>
      <c r="B1104" s="57"/>
    </row>
    <row r="1105" spans="1:2" x14ac:dyDescent="0.2">
      <c r="A1105" s="57"/>
      <c r="B1105" s="57"/>
    </row>
    <row r="1106" spans="1:2" x14ac:dyDescent="0.2">
      <c r="A1106" s="57"/>
      <c r="B1106" s="57"/>
    </row>
    <row r="1107" spans="1:2" x14ac:dyDescent="0.2">
      <c r="A1107" s="57"/>
      <c r="B1107" s="57"/>
    </row>
    <row r="1108" spans="1:2" x14ac:dyDescent="0.2">
      <c r="A1108" s="57"/>
      <c r="B1108" s="57"/>
    </row>
    <row r="1109" spans="1:2" x14ac:dyDescent="0.2">
      <c r="A1109" s="57"/>
      <c r="B1109" s="57"/>
    </row>
    <row r="1110" spans="1:2" x14ac:dyDescent="0.2">
      <c r="A1110" s="57"/>
      <c r="B1110" s="57"/>
    </row>
    <row r="1111" spans="1:2" x14ac:dyDescent="0.2">
      <c r="A1111" s="57"/>
      <c r="B1111" s="57"/>
    </row>
    <row r="1112" spans="1:2" x14ac:dyDescent="0.2">
      <c r="A1112" s="57"/>
      <c r="B1112" s="57"/>
    </row>
    <row r="1113" spans="1:2" x14ac:dyDescent="0.2">
      <c r="A1113" s="57"/>
      <c r="B1113" s="57"/>
    </row>
    <row r="1114" spans="1:2" x14ac:dyDescent="0.2">
      <c r="A1114" s="57"/>
      <c r="B1114" s="57"/>
    </row>
    <row r="1115" spans="1:2" x14ac:dyDescent="0.2">
      <c r="A1115" s="57"/>
      <c r="B1115" s="57"/>
    </row>
    <row r="1116" spans="1:2" x14ac:dyDescent="0.2">
      <c r="A1116" s="57"/>
      <c r="B1116" s="57"/>
    </row>
    <row r="1117" spans="1:2" x14ac:dyDescent="0.2">
      <c r="A1117" s="57"/>
      <c r="B1117" s="57"/>
    </row>
    <row r="1118" spans="1:2" x14ac:dyDescent="0.2">
      <c r="A1118" s="57"/>
      <c r="B1118" s="57"/>
    </row>
    <row r="1119" spans="1:2" x14ac:dyDescent="0.2">
      <c r="A1119" s="57"/>
      <c r="B1119" s="57"/>
    </row>
    <row r="1120" spans="1:2" x14ac:dyDescent="0.2">
      <c r="A1120" s="57"/>
      <c r="B1120" s="57"/>
    </row>
    <row r="1121" spans="1:2" x14ac:dyDescent="0.2">
      <c r="A1121" s="57"/>
      <c r="B1121" s="57"/>
    </row>
    <row r="1122" spans="1:2" x14ac:dyDescent="0.2">
      <c r="A1122" s="57"/>
      <c r="B1122" s="57"/>
    </row>
    <row r="1123" spans="1:2" x14ac:dyDescent="0.2">
      <c r="A1123" s="57"/>
      <c r="B1123" s="57"/>
    </row>
    <row r="1124" spans="1:2" x14ac:dyDescent="0.2">
      <c r="A1124" s="57"/>
      <c r="B1124" s="57"/>
    </row>
    <row r="1125" spans="1:2" x14ac:dyDescent="0.2">
      <c r="A1125" s="57"/>
      <c r="B1125" s="57"/>
    </row>
    <row r="1126" spans="1:2" x14ac:dyDescent="0.2">
      <c r="A1126" s="57"/>
      <c r="B1126" s="57"/>
    </row>
    <row r="1127" spans="1:2" x14ac:dyDescent="0.2">
      <c r="A1127" s="57"/>
      <c r="B1127" s="57"/>
    </row>
    <row r="1128" spans="1:2" x14ac:dyDescent="0.2">
      <c r="A1128" s="57"/>
      <c r="B1128" s="57"/>
    </row>
    <row r="1129" spans="1:2" x14ac:dyDescent="0.2">
      <c r="A1129" s="57"/>
      <c r="B1129" s="57"/>
    </row>
    <row r="1130" spans="1:2" x14ac:dyDescent="0.2">
      <c r="A1130" s="57"/>
      <c r="B1130" s="57"/>
    </row>
    <row r="1131" spans="1:2" x14ac:dyDescent="0.2">
      <c r="A1131" s="57"/>
      <c r="B1131" s="57"/>
    </row>
    <row r="1132" spans="1:2" x14ac:dyDescent="0.2">
      <c r="A1132" s="57"/>
      <c r="B1132" s="57"/>
    </row>
    <row r="1133" spans="1:2" x14ac:dyDescent="0.2">
      <c r="A1133" s="57"/>
      <c r="B1133" s="57"/>
    </row>
    <row r="1134" spans="1:2" x14ac:dyDescent="0.2">
      <c r="A1134" s="57"/>
      <c r="B1134" s="57"/>
    </row>
    <row r="1135" spans="1:2" x14ac:dyDescent="0.2">
      <c r="A1135" s="57"/>
      <c r="B1135" s="57"/>
    </row>
    <row r="1136" spans="1:2" x14ac:dyDescent="0.2">
      <c r="A1136" s="57"/>
      <c r="B1136" s="57"/>
    </row>
    <row r="1137" spans="1:2" x14ac:dyDescent="0.2">
      <c r="A1137" s="57"/>
      <c r="B1137" s="57"/>
    </row>
    <row r="1138" spans="1:2" x14ac:dyDescent="0.2">
      <c r="A1138" s="57"/>
      <c r="B1138" s="57"/>
    </row>
    <row r="1139" spans="1:2" x14ac:dyDescent="0.2">
      <c r="A1139" s="57"/>
      <c r="B1139" s="57"/>
    </row>
    <row r="1140" spans="1:2" x14ac:dyDescent="0.2">
      <c r="A1140" s="57"/>
      <c r="B1140" s="57"/>
    </row>
    <row r="1141" spans="1:2" x14ac:dyDescent="0.2">
      <c r="A1141" s="57"/>
      <c r="B1141" s="57"/>
    </row>
    <row r="1142" spans="1:2" x14ac:dyDescent="0.2">
      <c r="A1142" s="57"/>
      <c r="B1142" s="57"/>
    </row>
    <row r="1143" spans="1:2" x14ac:dyDescent="0.2">
      <c r="A1143" s="57"/>
      <c r="B1143" s="57"/>
    </row>
    <row r="1144" spans="1:2" x14ac:dyDescent="0.2">
      <c r="A1144" s="57"/>
      <c r="B1144" s="57"/>
    </row>
    <row r="1145" spans="1:2" x14ac:dyDescent="0.2">
      <c r="A1145" s="57"/>
      <c r="B1145" s="57"/>
    </row>
    <row r="1146" spans="1:2" x14ac:dyDescent="0.2">
      <c r="A1146" s="57"/>
      <c r="B1146" s="57"/>
    </row>
    <row r="1147" spans="1:2" x14ac:dyDescent="0.2">
      <c r="A1147" s="57"/>
      <c r="B1147" s="57"/>
    </row>
    <row r="1148" spans="1:2" x14ac:dyDescent="0.2">
      <c r="A1148" s="57"/>
      <c r="B1148" s="57"/>
    </row>
    <row r="1149" spans="1:2" x14ac:dyDescent="0.2">
      <c r="A1149" s="57"/>
      <c r="B1149" s="57"/>
    </row>
    <row r="1150" spans="1:2" x14ac:dyDescent="0.2">
      <c r="A1150" s="57"/>
      <c r="B1150" s="57"/>
    </row>
    <row r="1151" spans="1:2" x14ac:dyDescent="0.2">
      <c r="A1151" s="57"/>
      <c r="B1151" s="57"/>
    </row>
    <row r="1152" spans="1:2" x14ac:dyDescent="0.2">
      <c r="A1152" s="57"/>
      <c r="B1152" s="57"/>
    </row>
    <row r="1153" spans="1:2" x14ac:dyDescent="0.2">
      <c r="A1153" s="57"/>
      <c r="B1153" s="57"/>
    </row>
    <row r="1154" spans="1:2" x14ac:dyDescent="0.2">
      <c r="A1154" s="57"/>
      <c r="B1154" s="57"/>
    </row>
    <row r="1155" spans="1:2" x14ac:dyDescent="0.2">
      <c r="A1155" s="57"/>
      <c r="B1155" s="57"/>
    </row>
    <row r="1156" spans="1:2" x14ac:dyDescent="0.2">
      <c r="A1156" s="57"/>
      <c r="B1156" s="57"/>
    </row>
    <row r="1157" spans="1:2" x14ac:dyDescent="0.2">
      <c r="A1157" s="57"/>
      <c r="B1157" s="57"/>
    </row>
    <row r="1158" spans="1:2" x14ac:dyDescent="0.2">
      <c r="A1158" s="57"/>
      <c r="B1158" s="57"/>
    </row>
    <row r="1159" spans="1:2" x14ac:dyDescent="0.2">
      <c r="A1159" s="57"/>
      <c r="B1159" s="57"/>
    </row>
    <row r="1160" spans="1:2" x14ac:dyDescent="0.2">
      <c r="A1160" s="57"/>
      <c r="B1160" s="57"/>
    </row>
    <row r="1161" spans="1:2" x14ac:dyDescent="0.2">
      <c r="A1161" s="57"/>
      <c r="B1161" s="57"/>
    </row>
    <row r="1162" spans="1:2" x14ac:dyDescent="0.2">
      <c r="A1162" s="57"/>
      <c r="B1162" s="57"/>
    </row>
    <row r="1163" spans="1:2" x14ac:dyDescent="0.2">
      <c r="A1163" s="57"/>
      <c r="B1163" s="57"/>
    </row>
    <row r="1164" spans="1:2" x14ac:dyDescent="0.2">
      <c r="A1164" s="57"/>
      <c r="B1164" s="57"/>
    </row>
    <row r="1165" spans="1:2" x14ac:dyDescent="0.2">
      <c r="A1165" s="57"/>
      <c r="B1165" s="57"/>
    </row>
    <row r="1166" spans="1:2" x14ac:dyDescent="0.2">
      <c r="A1166" s="57"/>
      <c r="B1166" s="57"/>
    </row>
    <row r="1167" spans="1:2" x14ac:dyDescent="0.2">
      <c r="A1167" s="57"/>
      <c r="B1167" s="57"/>
    </row>
    <row r="1168" spans="1:2" x14ac:dyDescent="0.2">
      <c r="A1168" s="57"/>
      <c r="B1168" s="57"/>
    </row>
    <row r="1169" spans="1:2" x14ac:dyDescent="0.2">
      <c r="A1169" s="57"/>
      <c r="B1169" s="57"/>
    </row>
    <row r="1170" spans="1:2" x14ac:dyDescent="0.2">
      <c r="A1170" s="57"/>
      <c r="B1170" s="57"/>
    </row>
    <row r="1171" spans="1:2" x14ac:dyDescent="0.2">
      <c r="A1171" s="57"/>
      <c r="B1171" s="57"/>
    </row>
    <row r="1172" spans="1:2" x14ac:dyDescent="0.2">
      <c r="A1172" s="57"/>
      <c r="B1172" s="57"/>
    </row>
    <row r="1173" spans="1:2" x14ac:dyDescent="0.2">
      <c r="A1173" s="57"/>
      <c r="B1173" s="57"/>
    </row>
    <row r="1174" spans="1:2" x14ac:dyDescent="0.2">
      <c r="A1174" s="57"/>
      <c r="B1174" s="57"/>
    </row>
    <row r="1175" spans="1:2" x14ac:dyDescent="0.2">
      <c r="A1175" s="57"/>
      <c r="B1175" s="57"/>
    </row>
    <row r="1176" spans="1:2" x14ac:dyDescent="0.2">
      <c r="A1176" s="57"/>
      <c r="B1176" s="57"/>
    </row>
    <row r="1177" spans="1:2" x14ac:dyDescent="0.2">
      <c r="A1177" s="57"/>
      <c r="B1177" s="57"/>
    </row>
    <row r="1178" spans="1:2" x14ac:dyDescent="0.2">
      <c r="A1178" s="57"/>
      <c r="B1178" s="57"/>
    </row>
    <row r="1179" spans="1:2" x14ac:dyDescent="0.2">
      <c r="A1179" s="57"/>
      <c r="B1179" s="57"/>
    </row>
    <row r="1180" spans="1:2" x14ac:dyDescent="0.2">
      <c r="A1180" s="57"/>
      <c r="B1180" s="57"/>
    </row>
    <row r="1181" spans="1:2" x14ac:dyDescent="0.2">
      <c r="A1181" s="57"/>
      <c r="B1181" s="57"/>
    </row>
    <row r="1182" spans="1:2" x14ac:dyDescent="0.2">
      <c r="A1182" s="57"/>
      <c r="B1182" s="57"/>
    </row>
    <row r="1183" spans="1:2" x14ac:dyDescent="0.2">
      <c r="A1183" s="57"/>
      <c r="B1183" s="57"/>
    </row>
    <row r="1184" spans="1:2" x14ac:dyDescent="0.2">
      <c r="A1184" s="57"/>
      <c r="B1184" s="57"/>
    </row>
    <row r="1185" spans="1:2" x14ac:dyDescent="0.2">
      <c r="A1185" s="57"/>
      <c r="B1185" s="57"/>
    </row>
    <row r="1186" spans="1:2" x14ac:dyDescent="0.2">
      <c r="A1186" s="57"/>
      <c r="B1186" s="57"/>
    </row>
    <row r="1187" spans="1:2" x14ac:dyDescent="0.2">
      <c r="A1187" s="57"/>
      <c r="B1187" s="57"/>
    </row>
    <row r="1188" spans="1:2" x14ac:dyDescent="0.2">
      <c r="A1188" s="57"/>
      <c r="B1188" s="57"/>
    </row>
    <row r="1189" spans="1:2" x14ac:dyDescent="0.2">
      <c r="A1189" s="57"/>
      <c r="B1189" s="57"/>
    </row>
    <row r="1190" spans="1:2" x14ac:dyDescent="0.2">
      <c r="A1190" s="57"/>
      <c r="B1190" s="57"/>
    </row>
    <row r="1191" spans="1:2" x14ac:dyDescent="0.2">
      <c r="A1191" s="57"/>
      <c r="B1191" s="57"/>
    </row>
    <row r="1192" spans="1:2" x14ac:dyDescent="0.2">
      <c r="A1192" s="57"/>
      <c r="B1192" s="57"/>
    </row>
    <row r="1193" spans="1:2" x14ac:dyDescent="0.2">
      <c r="A1193" s="57"/>
      <c r="B1193" s="57"/>
    </row>
    <row r="1194" spans="1:2" x14ac:dyDescent="0.2">
      <c r="A1194" s="57"/>
      <c r="B1194" s="57"/>
    </row>
    <row r="1195" spans="1:2" x14ac:dyDescent="0.2">
      <c r="A1195" s="57"/>
      <c r="B1195" s="57"/>
    </row>
    <row r="1196" spans="1:2" x14ac:dyDescent="0.2">
      <c r="A1196" s="57"/>
      <c r="B1196" s="57"/>
    </row>
    <row r="1197" spans="1:2" x14ac:dyDescent="0.2">
      <c r="A1197" s="57"/>
      <c r="B1197" s="57"/>
    </row>
    <row r="1198" spans="1:2" x14ac:dyDescent="0.2">
      <c r="A1198" s="57"/>
      <c r="B1198" s="57"/>
    </row>
    <row r="1199" spans="1:2" x14ac:dyDescent="0.2">
      <c r="A1199" s="57"/>
      <c r="B1199" s="57"/>
    </row>
    <row r="1200" spans="1:2" x14ac:dyDescent="0.2">
      <c r="A1200" s="57"/>
      <c r="B1200" s="57"/>
    </row>
    <row r="1201" spans="1:2" x14ac:dyDescent="0.2">
      <c r="A1201" s="57"/>
      <c r="B1201" s="57"/>
    </row>
    <row r="1202" spans="1:2" x14ac:dyDescent="0.2">
      <c r="A1202" s="57"/>
      <c r="B1202" s="57"/>
    </row>
    <row r="1203" spans="1:2" x14ac:dyDescent="0.2">
      <c r="A1203" s="57"/>
      <c r="B1203" s="57"/>
    </row>
    <row r="1204" spans="1:2" x14ac:dyDescent="0.2">
      <c r="A1204" s="57"/>
      <c r="B1204" s="57"/>
    </row>
    <row r="1205" spans="1:2" x14ac:dyDescent="0.2">
      <c r="A1205" s="57"/>
      <c r="B1205" s="57"/>
    </row>
    <row r="1206" spans="1:2" x14ac:dyDescent="0.2">
      <c r="A1206" s="57"/>
      <c r="B1206" s="57"/>
    </row>
    <row r="1207" spans="1:2" x14ac:dyDescent="0.2">
      <c r="A1207" s="57"/>
      <c r="B1207" s="57"/>
    </row>
    <row r="1208" spans="1:2" x14ac:dyDescent="0.2">
      <c r="A1208" s="57"/>
      <c r="B1208" s="57"/>
    </row>
    <row r="1209" spans="1:2" x14ac:dyDescent="0.2">
      <c r="A1209" s="57"/>
      <c r="B1209" s="57"/>
    </row>
    <row r="1210" spans="1:2" x14ac:dyDescent="0.2">
      <c r="A1210" s="57"/>
      <c r="B1210" s="57"/>
    </row>
    <row r="1211" spans="1:2" x14ac:dyDescent="0.2">
      <c r="A1211" s="57"/>
      <c r="B1211" s="57"/>
    </row>
    <row r="1212" spans="1:2" x14ac:dyDescent="0.2">
      <c r="A1212" s="57"/>
      <c r="B1212" s="57"/>
    </row>
    <row r="1213" spans="1:2" x14ac:dyDescent="0.2">
      <c r="A1213" s="57"/>
      <c r="B1213" s="57"/>
    </row>
    <row r="1214" spans="1:2" x14ac:dyDescent="0.2">
      <c r="A1214" s="57"/>
      <c r="B1214" s="57"/>
    </row>
    <row r="1215" spans="1:2" x14ac:dyDescent="0.2">
      <c r="A1215" s="57"/>
      <c r="B1215" s="57"/>
    </row>
    <row r="1216" spans="1:2" x14ac:dyDescent="0.2">
      <c r="A1216" s="57"/>
      <c r="B1216" s="57"/>
    </row>
    <row r="1217" spans="1:2" x14ac:dyDescent="0.2">
      <c r="A1217" s="57"/>
      <c r="B1217" s="57"/>
    </row>
    <row r="1218" spans="1:2" x14ac:dyDescent="0.2">
      <c r="A1218" s="57"/>
      <c r="B1218" s="57"/>
    </row>
    <row r="1219" spans="1:2" x14ac:dyDescent="0.2">
      <c r="A1219" s="57"/>
      <c r="B1219" s="57"/>
    </row>
    <row r="1220" spans="1:2" x14ac:dyDescent="0.2">
      <c r="A1220" s="57"/>
      <c r="B1220" s="57"/>
    </row>
    <row r="1221" spans="1:2" x14ac:dyDescent="0.2">
      <c r="A1221" s="57"/>
      <c r="B1221" s="57"/>
    </row>
    <row r="1222" spans="1:2" x14ac:dyDescent="0.2">
      <c r="A1222" s="57"/>
      <c r="B1222" s="57"/>
    </row>
    <row r="1223" spans="1:2" x14ac:dyDescent="0.2">
      <c r="A1223" s="57"/>
      <c r="B1223" s="57"/>
    </row>
    <row r="1224" spans="1:2" x14ac:dyDescent="0.2">
      <c r="A1224" s="57"/>
      <c r="B1224" s="57"/>
    </row>
    <row r="1225" spans="1:2" x14ac:dyDescent="0.2">
      <c r="A1225" s="57"/>
      <c r="B1225" s="57"/>
    </row>
    <row r="1226" spans="1:2" x14ac:dyDescent="0.2">
      <c r="A1226" s="57"/>
      <c r="B1226" s="57"/>
    </row>
    <row r="1227" spans="1:2" x14ac:dyDescent="0.2">
      <c r="A1227" s="57"/>
      <c r="B1227" s="57"/>
    </row>
    <row r="1228" spans="1:2" x14ac:dyDescent="0.2">
      <c r="A1228" s="57"/>
      <c r="B1228" s="57"/>
    </row>
    <row r="1229" spans="1:2" x14ac:dyDescent="0.2">
      <c r="A1229" s="57"/>
      <c r="B1229" s="57"/>
    </row>
    <row r="1230" spans="1:2" x14ac:dyDescent="0.2">
      <c r="A1230" s="57"/>
      <c r="B1230" s="57"/>
    </row>
    <row r="1231" spans="1:2" x14ac:dyDescent="0.2">
      <c r="A1231" s="57"/>
      <c r="B1231" s="57"/>
    </row>
    <row r="1232" spans="1:2" x14ac:dyDescent="0.2">
      <c r="A1232" s="57"/>
      <c r="B1232" s="57"/>
    </row>
    <row r="1233" spans="1:2" x14ac:dyDescent="0.2">
      <c r="A1233" s="57"/>
      <c r="B1233" s="57"/>
    </row>
    <row r="1234" spans="1:2" x14ac:dyDescent="0.2">
      <c r="A1234" s="57"/>
      <c r="B1234" s="57"/>
    </row>
    <row r="1235" spans="1:2" x14ac:dyDescent="0.2">
      <c r="A1235" s="57"/>
      <c r="B1235" s="57"/>
    </row>
    <row r="1236" spans="1:2" x14ac:dyDescent="0.2">
      <c r="A1236" s="57"/>
      <c r="B1236" s="57"/>
    </row>
    <row r="1237" spans="1:2" x14ac:dyDescent="0.2">
      <c r="A1237" s="57"/>
      <c r="B1237" s="57"/>
    </row>
    <row r="1238" spans="1:2" x14ac:dyDescent="0.2">
      <c r="A1238" s="57"/>
      <c r="B1238" s="57"/>
    </row>
    <row r="1239" spans="1:2" x14ac:dyDescent="0.2">
      <c r="A1239" s="57"/>
      <c r="B1239" s="57"/>
    </row>
    <row r="1240" spans="1:2" x14ac:dyDescent="0.2">
      <c r="A1240" s="57"/>
      <c r="B1240" s="57"/>
    </row>
    <row r="1241" spans="1:2" x14ac:dyDescent="0.2">
      <c r="A1241" s="57"/>
      <c r="B1241" s="57"/>
    </row>
    <row r="1242" spans="1:2" x14ac:dyDescent="0.2">
      <c r="A1242" s="57"/>
      <c r="B1242" s="57"/>
    </row>
    <row r="1243" spans="1:2" x14ac:dyDescent="0.2">
      <c r="A1243" s="57"/>
      <c r="B1243" s="57"/>
    </row>
    <row r="1244" spans="1:2" x14ac:dyDescent="0.2">
      <c r="A1244" s="57"/>
      <c r="B1244" s="57"/>
    </row>
    <row r="1245" spans="1:2" x14ac:dyDescent="0.2">
      <c r="A1245" s="57"/>
      <c r="B1245" s="57"/>
    </row>
    <row r="1246" spans="1:2" x14ac:dyDescent="0.2">
      <c r="A1246" s="57"/>
      <c r="B1246" s="57"/>
    </row>
    <row r="1247" spans="1:2" x14ac:dyDescent="0.2">
      <c r="A1247" s="57"/>
      <c r="B1247" s="57"/>
    </row>
    <row r="1248" spans="1:2" x14ac:dyDescent="0.2">
      <c r="A1248" s="57"/>
      <c r="B1248" s="57"/>
    </row>
    <row r="1249" spans="1:2" x14ac:dyDescent="0.2">
      <c r="A1249" s="57"/>
      <c r="B1249" s="57"/>
    </row>
    <row r="1250" spans="1:2" x14ac:dyDescent="0.2">
      <c r="A1250" s="57"/>
      <c r="B1250" s="57"/>
    </row>
    <row r="1251" spans="1:2" x14ac:dyDescent="0.2">
      <c r="A1251" s="57"/>
      <c r="B1251" s="57"/>
    </row>
    <row r="1252" spans="1:2" x14ac:dyDescent="0.2">
      <c r="A1252" s="57"/>
      <c r="B1252" s="57"/>
    </row>
    <row r="1253" spans="1:2" x14ac:dyDescent="0.2">
      <c r="A1253" s="57"/>
      <c r="B1253" s="57"/>
    </row>
    <row r="1254" spans="1:2" x14ac:dyDescent="0.2">
      <c r="A1254" s="57"/>
      <c r="B1254" s="57"/>
    </row>
    <row r="1255" spans="1:2" x14ac:dyDescent="0.2">
      <c r="A1255" s="57"/>
      <c r="B1255" s="57"/>
    </row>
    <row r="1256" spans="1:2" x14ac:dyDescent="0.2">
      <c r="A1256" s="57"/>
      <c r="B1256" s="57"/>
    </row>
    <row r="1257" spans="1:2" x14ac:dyDescent="0.2">
      <c r="A1257" s="57"/>
      <c r="B1257" s="57"/>
    </row>
    <row r="1258" spans="1:2" x14ac:dyDescent="0.2">
      <c r="A1258" s="57"/>
      <c r="B1258" s="57"/>
    </row>
    <row r="1259" spans="1:2" x14ac:dyDescent="0.2">
      <c r="A1259" s="57"/>
      <c r="B1259" s="57"/>
    </row>
    <row r="1260" spans="1:2" x14ac:dyDescent="0.2">
      <c r="A1260" s="57"/>
      <c r="B1260" s="57"/>
    </row>
    <row r="1261" spans="1:2" x14ac:dyDescent="0.2">
      <c r="A1261" s="57"/>
      <c r="B1261" s="57"/>
    </row>
    <row r="1262" spans="1:2" x14ac:dyDescent="0.2">
      <c r="A1262" s="57"/>
      <c r="B1262" s="57"/>
    </row>
    <row r="1263" spans="1:2" x14ac:dyDescent="0.2">
      <c r="A1263" s="57"/>
      <c r="B1263" s="57"/>
    </row>
    <row r="1264" spans="1:2" x14ac:dyDescent="0.2">
      <c r="A1264" s="57"/>
      <c r="B1264" s="57"/>
    </row>
    <row r="1265" spans="1:2" x14ac:dyDescent="0.2">
      <c r="A1265" s="57"/>
      <c r="B1265" s="57"/>
    </row>
    <row r="1266" spans="1:2" x14ac:dyDescent="0.2">
      <c r="A1266" s="57"/>
      <c r="B1266" s="57"/>
    </row>
    <row r="1267" spans="1:2" x14ac:dyDescent="0.2">
      <c r="A1267" s="57"/>
      <c r="B1267" s="57"/>
    </row>
    <row r="1268" spans="1:2" x14ac:dyDescent="0.2">
      <c r="A1268" s="57"/>
      <c r="B1268" s="57"/>
    </row>
    <row r="1269" spans="1:2" x14ac:dyDescent="0.2">
      <c r="A1269" s="57"/>
      <c r="B1269" s="57"/>
    </row>
    <row r="1270" spans="1:2" x14ac:dyDescent="0.2">
      <c r="A1270" s="57"/>
      <c r="B1270" s="57"/>
    </row>
    <row r="1271" spans="1:2" x14ac:dyDescent="0.2">
      <c r="A1271" s="57"/>
      <c r="B1271" s="57"/>
    </row>
    <row r="1272" spans="1:2" x14ac:dyDescent="0.2">
      <c r="A1272" s="57"/>
      <c r="B1272" s="57"/>
    </row>
    <row r="1273" spans="1:2" x14ac:dyDescent="0.2">
      <c r="A1273" s="57"/>
      <c r="B1273" s="57"/>
    </row>
    <row r="1274" spans="1:2" x14ac:dyDescent="0.2">
      <c r="A1274" s="57"/>
      <c r="B1274" s="57"/>
    </row>
    <row r="1275" spans="1:2" x14ac:dyDescent="0.2">
      <c r="A1275" s="57"/>
      <c r="B1275" s="57"/>
    </row>
    <row r="1276" spans="1:2" x14ac:dyDescent="0.2">
      <c r="A1276" s="57"/>
      <c r="B1276" s="57"/>
    </row>
    <row r="1277" spans="1:2" x14ac:dyDescent="0.2">
      <c r="A1277" s="57"/>
      <c r="B1277" s="57"/>
    </row>
    <row r="1278" spans="1:2" x14ac:dyDescent="0.2">
      <c r="A1278" s="57"/>
      <c r="B1278" s="57"/>
    </row>
    <row r="1279" spans="1:2" x14ac:dyDescent="0.2">
      <c r="A1279" s="57"/>
      <c r="B1279" s="57"/>
    </row>
    <row r="1280" spans="1:2" x14ac:dyDescent="0.2">
      <c r="A1280" s="57"/>
      <c r="B1280" s="57"/>
    </row>
    <row r="1281" spans="1:2" x14ac:dyDescent="0.2">
      <c r="A1281" s="57"/>
      <c r="B1281" s="57"/>
    </row>
    <row r="1282" spans="1:2" x14ac:dyDescent="0.2">
      <c r="A1282" s="57"/>
      <c r="B1282" s="57"/>
    </row>
    <row r="1283" spans="1:2" x14ac:dyDescent="0.2">
      <c r="A1283" s="57"/>
      <c r="B1283" s="57"/>
    </row>
    <row r="1284" spans="1:2" x14ac:dyDescent="0.2">
      <c r="A1284" s="57"/>
      <c r="B1284" s="57"/>
    </row>
    <row r="1285" spans="1:2" x14ac:dyDescent="0.2">
      <c r="A1285" s="57"/>
      <c r="B1285" s="57"/>
    </row>
    <row r="1286" spans="1:2" x14ac:dyDescent="0.2">
      <c r="A1286" s="57"/>
      <c r="B1286" s="57"/>
    </row>
    <row r="1287" spans="1:2" x14ac:dyDescent="0.2">
      <c r="A1287" s="57"/>
      <c r="B1287" s="57"/>
    </row>
    <row r="1288" spans="1:2" x14ac:dyDescent="0.2">
      <c r="A1288" s="57"/>
      <c r="B1288" s="57"/>
    </row>
    <row r="1289" spans="1:2" x14ac:dyDescent="0.2">
      <c r="A1289" s="57"/>
      <c r="B1289" s="57"/>
    </row>
    <row r="1290" spans="1:2" x14ac:dyDescent="0.2">
      <c r="A1290" s="57"/>
      <c r="B1290" s="57"/>
    </row>
    <row r="1291" spans="1:2" x14ac:dyDescent="0.2">
      <c r="A1291" s="57"/>
      <c r="B1291" s="57"/>
    </row>
    <row r="1292" spans="1:2" x14ac:dyDescent="0.2">
      <c r="A1292" s="57"/>
      <c r="B1292" s="57"/>
    </row>
    <row r="1293" spans="1:2" x14ac:dyDescent="0.2">
      <c r="A1293" s="57"/>
      <c r="B1293" s="57"/>
    </row>
    <row r="1294" spans="1:2" x14ac:dyDescent="0.2">
      <c r="A1294" s="57"/>
      <c r="B1294" s="57"/>
    </row>
    <row r="1295" spans="1:2" x14ac:dyDescent="0.2">
      <c r="A1295" s="57"/>
      <c r="B1295" s="57"/>
    </row>
    <row r="1296" spans="1:2" x14ac:dyDescent="0.2">
      <c r="A1296" s="57"/>
      <c r="B1296" s="57"/>
    </row>
    <row r="1297" spans="1:2" x14ac:dyDescent="0.2">
      <c r="A1297" s="57"/>
      <c r="B1297" s="57"/>
    </row>
    <row r="1298" spans="1:2" x14ac:dyDescent="0.2">
      <c r="A1298" s="57"/>
      <c r="B1298" s="57"/>
    </row>
    <row r="1299" spans="1:2" x14ac:dyDescent="0.2">
      <c r="A1299" s="57"/>
      <c r="B1299" s="57"/>
    </row>
    <row r="1300" spans="1:2" x14ac:dyDescent="0.2">
      <c r="A1300" s="57"/>
      <c r="B1300" s="57"/>
    </row>
    <row r="1301" spans="1:2" x14ac:dyDescent="0.2">
      <c r="A1301" s="57"/>
      <c r="B1301" s="57"/>
    </row>
    <row r="1302" spans="1:2" x14ac:dyDescent="0.2">
      <c r="A1302" s="57"/>
      <c r="B1302" s="57"/>
    </row>
    <row r="1303" spans="1:2" x14ac:dyDescent="0.2">
      <c r="A1303" s="57"/>
      <c r="B1303" s="57"/>
    </row>
    <row r="1304" spans="1:2" x14ac:dyDescent="0.2">
      <c r="A1304" s="57"/>
      <c r="B1304" s="57"/>
    </row>
    <row r="1305" spans="1:2" x14ac:dyDescent="0.2">
      <c r="A1305" s="57"/>
      <c r="B1305" s="57"/>
    </row>
    <row r="1306" spans="1:2" x14ac:dyDescent="0.2">
      <c r="A1306" s="57"/>
      <c r="B1306" s="57"/>
    </row>
    <row r="1307" spans="1:2" x14ac:dyDescent="0.2">
      <c r="A1307" s="57"/>
      <c r="B1307" s="57"/>
    </row>
    <row r="1308" spans="1:2" x14ac:dyDescent="0.2">
      <c r="A1308" s="57"/>
      <c r="B1308" s="57"/>
    </row>
    <row r="1309" spans="1:2" x14ac:dyDescent="0.2">
      <c r="A1309" s="57"/>
      <c r="B1309" s="57"/>
    </row>
    <row r="1310" spans="1:2" x14ac:dyDescent="0.2">
      <c r="A1310" s="57"/>
      <c r="B1310" s="57"/>
    </row>
    <row r="1311" spans="1:2" x14ac:dyDescent="0.2">
      <c r="A1311" s="57"/>
      <c r="B1311" s="57"/>
    </row>
    <row r="1312" spans="1:2" x14ac:dyDescent="0.2">
      <c r="A1312" s="57"/>
      <c r="B1312" s="57"/>
    </row>
    <row r="1313" spans="1:2" x14ac:dyDescent="0.2">
      <c r="A1313" s="57"/>
      <c r="B1313" s="57"/>
    </row>
    <row r="1314" spans="1:2" x14ac:dyDescent="0.2">
      <c r="A1314" s="57"/>
      <c r="B1314" s="57"/>
    </row>
    <row r="1315" spans="1:2" x14ac:dyDescent="0.2">
      <c r="A1315" s="57"/>
      <c r="B1315" s="57"/>
    </row>
    <row r="1316" spans="1:2" x14ac:dyDescent="0.2">
      <c r="A1316" s="57"/>
      <c r="B1316" s="57"/>
    </row>
    <row r="1317" spans="1:2" x14ac:dyDescent="0.2">
      <c r="A1317" s="57"/>
      <c r="B1317" s="57"/>
    </row>
    <row r="1318" spans="1:2" x14ac:dyDescent="0.2">
      <c r="A1318" s="57"/>
      <c r="B1318" s="57"/>
    </row>
    <row r="1319" spans="1:2" x14ac:dyDescent="0.2">
      <c r="A1319" s="57"/>
      <c r="B1319" s="57"/>
    </row>
    <row r="1320" spans="1:2" x14ac:dyDescent="0.2">
      <c r="A1320" s="57"/>
      <c r="B1320" s="57"/>
    </row>
    <row r="1321" spans="1:2" x14ac:dyDescent="0.2">
      <c r="A1321" s="57"/>
      <c r="B1321" s="57"/>
    </row>
    <row r="1322" spans="1:2" x14ac:dyDescent="0.2">
      <c r="A1322" s="57"/>
      <c r="B1322" s="57"/>
    </row>
    <row r="1323" spans="1:2" x14ac:dyDescent="0.2">
      <c r="A1323" s="57"/>
      <c r="B1323" s="57"/>
    </row>
    <row r="1324" spans="1:2" x14ac:dyDescent="0.2">
      <c r="A1324" s="57"/>
      <c r="B1324" s="57"/>
    </row>
    <row r="1325" spans="1:2" x14ac:dyDescent="0.2">
      <c r="A1325" s="57"/>
      <c r="B1325" s="57"/>
    </row>
    <row r="1326" spans="1:2" x14ac:dyDescent="0.2">
      <c r="A1326" s="57"/>
      <c r="B1326" s="57"/>
    </row>
    <row r="1327" spans="1:2" x14ac:dyDescent="0.2">
      <c r="A1327" s="57"/>
      <c r="B1327" s="57"/>
    </row>
    <row r="1328" spans="1:2" x14ac:dyDescent="0.2">
      <c r="A1328" s="57"/>
      <c r="B1328" s="57"/>
    </row>
    <row r="1329" spans="1:2" x14ac:dyDescent="0.2">
      <c r="A1329" s="57"/>
      <c r="B1329" s="57"/>
    </row>
    <row r="1330" spans="1:2" x14ac:dyDescent="0.2">
      <c r="A1330" s="57"/>
      <c r="B1330" s="57"/>
    </row>
    <row r="1331" spans="1:2" x14ac:dyDescent="0.2">
      <c r="A1331" s="57"/>
      <c r="B1331" s="57"/>
    </row>
    <row r="1332" spans="1:2" x14ac:dyDescent="0.2">
      <c r="A1332" s="57"/>
      <c r="B1332" s="57"/>
    </row>
    <row r="1333" spans="1:2" x14ac:dyDescent="0.2">
      <c r="A1333" s="57"/>
      <c r="B1333" s="57"/>
    </row>
    <row r="1334" spans="1:2" x14ac:dyDescent="0.2">
      <c r="A1334" s="57"/>
      <c r="B1334" s="57"/>
    </row>
    <row r="1335" spans="1:2" x14ac:dyDescent="0.2">
      <c r="A1335" s="57"/>
      <c r="B1335" s="57"/>
    </row>
    <row r="1336" spans="1:2" x14ac:dyDescent="0.2">
      <c r="A1336" s="57"/>
      <c r="B1336" s="57"/>
    </row>
    <row r="1337" spans="1:2" x14ac:dyDescent="0.2">
      <c r="A1337" s="57"/>
      <c r="B1337" s="57"/>
    </row>
    <row r="1338" spans="1:2" x14ac:dyDescent="0.2">
      <c r="A1338" s="57"/>
      <c r="B1338" s="57"/>
    </row>
    <row r="1339" spans="1:2" x14ac:dyDescent="0.2">
      <c r="A1339" s="57"/>
      <c r="B1339" s="57"/>
    </row>
    <row r="1340" spans="1:2" x14ac:dyDescent="0.2">
      <c r="A1340" s="57"/>
      <c r="B1340" s="57"/>
    </row>
    <row r="1341" spans="1:2" x14ac:dyDescent="0.2">
      <c r="A1341" s="57"/>
      <c r="B1341" s="57"/>
    </row>
    <row r="1342" spans="1:2" x14ac:dyDescent="0.2">
      <c r="A1342" s="57"/>
      <c r="B1342" s="57"/>
    </row>
    <row r="1343" spans="1:2" x14ac:dyDescent="0.2">
      <c r="A1343" s="57"/>
      <c r="B1343" s="57"/>
    </row>
    <row r="1344" spans="1:2" x14ac:dyDescent="0.2">
      <c r="A1344" s="57"/>
      <c r="B1344" s="57"/>
    </row>
    <row r="1345" spans="1:2" x14ac:dyDescent="0.2">
      <c r="A1345" s="57"/>
      <c r="B1345" s="57"/>
    </row>
    <row r="1346" spans="1:2" x14ac:dyDescent="0.2">
      <c r="A1346" s="57"/>
      <c r="B1346" s="57"/>
    </row>
    <row r="1347" spans="1:2" x14ac:dyDescent="0.2">
      <c r="A1347" s="57"/>
      <c r="B1347" s="57"/>
    </row>
    <row r="1348" spans="1:2" x14ac:dyDescent="0.2">
      <c r="A1348" s="57"/>
      <c r="B1348" s="57"/>
    </row>
    <row r="1349" spans="1:2" x14ac:dyDescent="0.2">
      <c r="A1349" s="57"/>
      <c r="B1349" s="57"/>
    </row>
    <row r="1350" spans="1:2" x14ac:dyDescent="0.2">
      <c r="A1350" s="57"/>
      <c r="B1350" s="57"/>
    </row>
    <row r="1351" spans="1:2" x14ac:dyDescent="0.2">
      <c r="A1351" s="57"/>
      <c r="B1351" s="57"/>
    </row>
    <row r="1352" spans="1:2" x14ac:dyDescent="0.2">
      <c r="A1352" s="57"/>
      <c r="B1352" s="57"/>
    </row>
    <row r="1353" spans="1:2" x14ac:dyDescent="0.2">
      <c r="A1353" s="57"/>
      <c r="B1353" s="57"/>
    </row>
    <row r="1354" spans="1:2" x14ac:dyDescent="0.2">
      <c r="A1354" s="57"/>
      <c r="B1354" s="57"/>
    </row>
    <row r="1355" spans="1:2" x14ac:dyDescent="0.2">
      <c r="A1355" s="57"/>
      <c r="B1355" s="57"/>
    </row>
    <row r="1356" spans="1:2" x14ac:dyDescent="0.2">
      <c r="A1356" s="57"/>
      <c r="B1356" s="57"/>
    </row>
    <row r="1357" spans="1:2" x14ac:dyDescent="0.2">
      <c r="A1357" s="57"/>
      <c r="B1357" s="57"/>
    </row>
    <row r="1358" spans="1:2" x14ac:dyDescent="0.2">
      <c r="A1358" s="57"/>
      <c r="B1358" s="57"/>
    </row>
    <row r="1359" spans="1:2" x14ac:dyDescent="0.2">
      <c r="A1359" s="57"/>
      <c r="B1359" s="57"/>
    </row>
    <row r="1360" spans="1:2" x14ac:dyDescent="0.2">
      <c r="A1360" s="57"/>
      <c r="B1360" s="57"/>
    </row>
    <row r="1361" spans="1:2" x14ac:dyDescent="0.2">
      <c r="A1361" s="57"/>
      <c r="B1361" s="57"/>
    </row>
    <row r="1362" spans="1:2" x14ac:dyDescent="0.2">
      <c r="A1362" s="57"/>
      <c r="B1362" s="57"/>
    </row>
    <row r="1363" spans="1:2" x14ac:dyDescent="0.2">
      <c r="A1363" s="57"/>
      <c r="B1363" s="57"/>
    </row>
    <row r="1364" spans="1:2" x14ac:dyDescent="0.2">
      <c r="A1364" s="57"/>
      <c r="B1364" s="57"/>
    </row>
    <row r="1365" spans="1:2" x14ac:dyDescent="0.2">
      <c r="A1365" s="57"/>
      <c r="B1365" s="57"/>
    </row>
    <row r="1366" spans="1:2" x14ac:dyDescent="0.2">
      <c r="A1366" s="57"/>
      <c r="B1366" s="57"/>
    </row>
    <row r="1367" spans="1:2" x14ac:dyDescent="0.2">
      <c r="A1367" s="57"/>
      <c r="B1367" s="57"/>
    </row>
    <row r="1368" spans="1:2" x14ac:dyDescent="0.2">
      <c r="A1368" s="57"/>
      <c r="B1368" s="57"/>
    </row>
    <row r="1369" spans="1:2" x14ac:dyDescent="0.2">
      <c r="A1369" s="57"/>
      <c r="B1369" s="57"/>
    </row>
    <row r="1370" spans="1:2" x14ac:dyDescent="0.2">
      <c r="A1370" s="57"/>
      <c r="B1370" s="57"/>
    </row>
    <row r="1371" spans="1:2" x14ac:dyDescent="0.2">
      <c r="A1371" s="57"/>
      <c r="B1371" s="57"/>
    </row>
    <row r="1372" spans="1:2" x14ac:dyDescent="0.2">
      <c r="A1372" s="57"/>
      <c r="B1372" s="57"/>
    </row>
    <row r="1373" spans="1:2" x14ac:dyDescent="0.2">
      <c r="A1373" s="57"/>
      <c r="B1373" s="57"/>
    </row>
    <row r="1374" spans="1:2" x14ac:dyDescent="0.2">
      <c r="A1374" s="57"/>
      <c r="B1374" s="57"/>
    </row>
    <row r="1375" spans="1:2" x14ac:dyDescent="0.2">
      <c r="A1375" s="57"/>
      <c r="B1375" s="57"/>
    </row>
    <row r="1376" spans="1:2" x14ac:dyDescent="0.2">
      <c r="A1376" s="57"/>
      <c r="B1376" s="57"/>
    </row>
    <row r="1377" spans="1:2" x14ac:dyDescent="0.2">
      <c r="A1377" s="57"/>
      <c r="B1377" s="57"/>
    </row>
    <row r="1378" spans="1:2" x14ac:dyDescent="0.2">
      <c r="A1378" s="57"/>
      <c r="B1378" s="57"/>
    </row>
    <row r="1379" spans="1:2" x14ac:dyDescent="0.2">
      <c r="A1379" s="57"/>
      <c r="B1379" s="57"/>
    </row>
    <row r="1380" spans="1:2" x14ac:dyDescent="0.2">
      <c r="A1380" s="57"/>
      <c r="B1380" s="57"/>
    </row>
    <row r="1381" spans="1:2" x14ac:dyDescent="0.2">
      <c r="A1381" s="57"/>
      <c r="B1381" s="57"/>
    </row>
    <row r="1382" spans="1:2" x14ac:dyDescent="0.2">
      <c r="A1382" s="57"/>
      <c r="B1382" s="57"/>
    </row>
    <row r="1383" spans="1:2" x14ac:dyDescent="0.2">
      <c r="A1383" s="57"/>
      <c r="B1383" s="57"/>
    </row>
    <row r="1384" spans="1:2" x14ac:dyDescent="0.2">
      <c r="A1384" s="57"/>
      <c r="B1384" s="57"/>
    </row>
    <row r="1385" spans="1:2" x14ac:dyDescent="0.2">
      <c r="A1385" s="57"/>
      <c r="B1385" s="57"/>
    </row>
    <row r="1386" spans="1:2" x14ac:dyDescent="0.2">
      <c r="A1386" s="57"/>
      <c r="B1386" s="57"/>
    </row>
    <row r="1387" spans="1:2" x14ac:dyDescent="0.2">
      <c r="A1387" s="57"/>
      <c r="B1387" s="57"/>
    </row>
    <row r="1388" spans="1:2" x14ac:dyDescent="0.2">
      <c r="A1388" s="57"/>
      <c r="B1388" s="57"/>
    </row>
    <row r="1389" spans="1:2" x14ac:dyDescent="0.2">
      <c r="A1389" s="57"/>
      <c r="B1389" s="57"/>
    </row>
    <row r="1390" spans="1:2" x14ac:dyDescent="0.2">
      <c r="A1390" s="57"/>
      <c r="B1390" s="57"/>
    </row>
    <row r="1391" spans="1:2" x14ac:dyDescent="0.2">
      <c r="A1391" s="57"/>
      <c r="B1391" s="57"/>
    </row>
    <row r="1392" spans="1:2" x14ac:dyDescent="0.2">
      <c r="A1392" s="57"/>
      <c r="B1392" s="57"/>
    </row>
    <row r="1393" spans="1:2" x14ac:dyDescent="0.2">
      <c r="A1393" s="57"/>
      <c r="B1393" s="57"/>
    </row>
    <row r="1394" spans="1:2" x14ac:dyDescent="0.2">
      <c r="A1394" s="57"/>
      <c r="B1394" s="57"/>
    </row>
    <row r="1395" spans="1:2" x14ac:dyDescent="0.2">
      <c r="A1395" s="57"/>
      <c r="B1395" s="57"/>
    </row>
    <row r="1396" spans="1:2" x14ac:dyDescent="0.2">
      <c r="A1396" s="57"/>
      <c r="B1396" s="57"/>
    </row>
    <row r="1397" spans="1:2" x14ac:dyDescent="0.2">
      <c r="A1397" s="57"/>
      <c r="B1397" s="57"/>
    </row>
    <row r="1398" spans="1:2" x14ac:dyDescent="0.2">
      <c r="A1398" s="57"/>
      <c r="B1398" s="57"/>
    </row>
    <row r="1399" spans="1:2" x14ac:dyDescent="0.2">
      <c r="A1399" s="57"/>
      <c r="B1399" s="57"/>
    </row>
    <row r="1400" spans="1:2" x14ac:dyDescent="0.2">
      <c r="A1400" s="57"/>
      <c r="B1400" s="57"/>
    </row>
    <row r="1401" spans="1:2" x14ac:dyDescent="0.2">
      <c r="A1401" s="57"/>
      <c r="B1401" s="57"/>
    </row>
    <row r="1402" spans="1:2" x14ac:dyDescent="0.2">
      <c r="A1402" s="57"/>
      <c r="B1402" s="57"/>
    </row>
    <row r="1403" spans="1:2" x14ac:dyDescent="0.2">
      <c r="A1403" s="57"/>
      <c r="B1403" s="57"/>
    </row>
    <row r="1404" spans="1:2" x14ac:dyDescent="0.2">
      <c r="A1404" s="57"/>
      <c r="B1404" s="57"/>
    </row>
    <row r="1405" spans="1:2" x14ac:dyDescent="0.2">
      <c r="A1405" s="57"/>
      <c r="B1405" s="57"/>
    </row>
    <row r="1406" spans="1:2" x14ac:dyDescent="0.2">
      <c r="A1406" s="57"/>
      <c r="B1406" s="57"/>
    </row>
    <row r="1407" spans="1:2" x14ac:dyDescent="0.2">
      <c r="A1407" s="57"/>
      <c r="B1407" s="57"/>
    </row>
    <row r="1408" spans="1:2" x14ac:dyDescent="0.2">
      <c r="A1408" s="57"/>
      <c r="B1408" s="57"/>
    </row>
    <row r="1409" spans="1:2" x14ac:dyDescent="0.2">
      <c r="A1409" s="57"/>
      <c r="B1409" s="57"/>
    </row>
    <row r="1410" spans="1:2" x14ac:dyDescent="0.2">
      <c r="A1410" s="57"/>
      <c r="B1410" s="57"/>
    </row>
    <row r="1411" spans="1:2" x14ac:dyDescent="0.2">
      <c r="A1411" s="57"/>
      <c r="B1411" s="57"/>
    </row>
    <row r="1412" spans="1:2" x14ac:dyDescent="0.2">
      <c r="A1412" s="57"/>
      <c r="B1412" s="57"/>
    </row>
    <row r="1413" spans="1:2" x14ac:dyDescent="0.2">
      <c r="A1413" s="57"/>
      <c r="B1413" s="57"/>
    </row>
    <row r="1414" spans="1:2" x14ac:dyDescent="0.2">
      <c r="A1414" s="57"/>
      <c r="B1414" s="57"/>
    </row>
    <row r="1415" spans="1:2" x14ac:dyDescent="0.2">
      <c r="A1415" s="57"/>
      <c r="B1415" s="57"/>
    </row>
    <row r="1416" spans="1:2" x14ac:dyDescent="0.2">
      <c r="A1416" s="57"/>
      <c r="B1416" s="57"/>
    </row>
    <row r="1417" spans="1:2" x14ac:dyDescent="0.2">
      <c r="A1417" s="57"/>
      <c r="B1417" s="57"/>
    </row>
    <row r="1418" spans="1:2" x14ac:dyDescent="0.2">
      <c r="A1418" s="57"/>
      <c r="B1418" s="57"/>
    </row>
    <row r="1419" spans="1:2" x14ac:dyDescent="0.2">
      <c r="A1419" s="57"/>
      <c r="B1419" s="57"/>
    </row>
    <row r="1420" spans="1:2" x14ac:dyDescent="0.2">
      <c r="A1420" s="57"/>
      <c r="B1420" s="57"/>
    </row>
    <row r="1421" spans="1:2" x14ac:dyDescent="0.2">
      <c r="A1421" s="57"/>
      <c r="B1421" s="57"/>
    </row>
    <row r="1422" spans="1:2" x14ac:dyDescent="0.2">
      <c r="A1422" s="57"/>
      <c r="B1422" s="57"/>
    </row>
    <row r="1423" spans="1:2" x14ac:dyDescent="0.2">
      <c r="A1423" s="57"/>
      <c r="B1423" s="57"/>
    </row>
    <row r="1424" spans="1:2" x14ac:dyDescent="0.2">
      <c r="A1424" s="57"/>
      <c r="B1424" s="57"/>
    </row>
    <row r="1425" spans="1:2" x14ac:dyDescent="0.2">
      <c r="A1425" s="57"/>
      <c r="B1425" s="57"/>
    </row>
    <row r="1426" spans="1:2" x14ac:dyDescent="0.2">
      <c r="A1426" s="57"/>
      <c r="B1426" s="57"/>
    </row>
    <row r="1427" spans="1:2" x14ac:dyDescent="0.2">
      <c r="A1427" s="57"/>
      <c r="B1427" s="57"/>
    </row>
    <row r="1428" spans="1:2" x14ac:dyDescent="0.2">
      <c r="A1428" s="57"/>
      <c r="B1428" s="57"/>
    </row>
    <row r="1429" spans="1:2" x14ac:dyDescent="0.2">
      <c r="A1429" s="57"/>
      <c r="B1429" s="57"/>
    </row>
    <row r="1430" spans="1:2" x14ac:dyDescent="0.2">
      <c r="A1430" s="57"/>
      <c r="B1430" s="57"/>
    </row>
    <row r="1431" spans="1:2" x14ac:dyDescent="0.2">
      <c r="A1431" s="57"/>
      <c r="B1431" s="57"/>
    </row>
    <row r="1432" spans="1:2" x14ac:dyDescent="0.2">
      <c r="A1432" s="57"/>
      <c r="B1432" s="57"/>
    </row>
    <row r="1433" spans="1:2" x14ac:dyDescent="0.2">
      <c r="A1433" s="57"/>
      <c r="B1433" s="57"/>
    </row>
    <row r="1434" spans="1:2" x14ac:dyDescent="0.2">
      <c r="A1434" s="57"/>
      <c r="B1434" s="57"/>
    </row>
    <row r="1435" spans="1:2" x14ac:dyDescent="0.2">
      <c r="A1435" s="57"/>
      <c r="B1435" s="57"/>
    </row>
    <row r="1436" spans="1:2" x14ac:dyDescent="0.2">
      <c r="A1436" s="57"/>
      <c r="B1436" s="57"/>
    </row>
    <row r="1437" spans="1:2" x14ac:dyDescent="0.2">
      <c r="A1437" s="57"/>
      <c r="B1437" s="57"/>
    </row>
    <row r="1438" spans="1:2" x14ac:dyDescent="0.2">
      <c r="A1438" s="57"/>
      <c r="B1438" s="57"/>
    </row>
    <row r="1439" spans="1:2" x14ac:dyDescent="0.2">
      <c r="A1439" s="57"/>
      <c r="B1439" s="57"/>
    </row>
    <row r="1440" spans="1:2" x14ac:dyDescent="0.2">
      <c r="A1440" s="57"/>
      <c r="B1440" s="57"/>
    </row>
    <row r="1441" spans="1:2" x14ac:dyDescent="0.2">
      <c r="A1441" s="57"/>
      <c r="B1441" s="57"/>
    </row>
    <row r="1442" spans="1:2" x14ac:dyDescent="0.2">
      <c r="A1442" s="57"/>
      <c r="B1442" s="57"/>
    </row>
    <row r="1443" spans="1:2" x14ac:dyDescent="0.2">
      <c r="A1443" s="57"/>
      <c r="B1443" s="57"/>
    </row>
    <row r="1444" spans="1:2" x14ac:dyDescent="0.2">
      <c r="A1444" s="57"/>
      <c r="B1444" s="57"/>
    </row>
    <row r="1445" spans="1:2" x14ac:dyDescent="0.2">
      <c r="A1445" s="57"/>
      <c r="B1445" s="57"/>
    </row>
    <row r="1446" spans="1:2" x14ac:dyDescent="0.2">
      <c r="A1446" s="57"/>
      <c r="B1446" s="57"/>
    </row>
    <row r="1447" spans="1:2" x14ac:dyDescent="0.2">
      <c r="A1447" s="57"/>
      <c r="B1447" s="57"/>
    </row>
    <row r="1448" spans="1:2" x14ac:dyDescent="0.2">
      <c r="A1448" s="57"/>
      <c r="B1448" s="57"/>
    </row>
    <row r="1449" spans="1:2" x14ac:dyDescent="0.2">
      <c r="A1449" s="57"/>
      <c r="B1449" s="57"/>
    </row>
    <row r="1450" spans="1:2" x14ac:dyDescent="0.2">
      <c r="A1450" s="57"/>
      <c r="B1450" s="57"/>
    </row>
    <row r="1451" spans="1:2" x14ac:dyDescent="0.2">
      <c r="A1451" s="57"/>
      <c r="B1451" s="57"/>
    </row>
    <row r="1452" spans="1:2" x14ac:dyDescent="0.2">
      <c r="A1452" s="57"/>
      <c r="B1452" s="57"/>
    </row>
    <row r="1453" spans="1:2" x14ac:dyDescent="0.2">
      <c r="A1453" s="57"/>
      <c r="B1453" s="57"/>
    </row>
    <row r="1454" spans="1:2" x14ac:dyDescent="0.2">
      <c r="A1454" s="57"/>
      <c r="B1454" s="57"/>
    </row>
    <row r="1455" spans="1:2" x14ac:dyDescent="0.2">
      <c r="A1455" s="57"/>
      <c r="B1455" s="57"/>
    </row>
    <row r="1456" spans="1:2" x14ac:dyDescent="0.2">
      <c r="A1456" s="57"/>
      <c r="B1456" s="57"/>
    </row>
    <row r="1457" spans="1:2" x14ac:dyDescent="0.2">
      <c r="A1457" s="57"/>
      <c r="B1457" s="57"/>
    </row>
    <row r="1458" spans="1:2" x14ac:dyDescent="0.2">
      <c r="A1458" s="57"/>
      <c r="B1458" s="57"/>
    </row>
    <row r="1459" spans="1:2" x14ac:dyDescent="0.2">
      <c r="A1459" s="57"/>
      <c r="B1459" s="57"/>
    </row>
    <row r="1460" spans="1:2" x14ac:dyDescent="0.2">
      <c r="A1460" s="57"/>
      <c r="B1460" s="57"/>
    </row>
    <row r="1461" spans="1:2" x14ac:dyDescent="0.2">
      <c r="A1461" s="57"/>
      <c r="B1461" s="57"/>
    </row>
    <row r="1462" spans="1:2" x14ac:dyDescent="0.2">
      <c r="A1462" s="57"/>
      <c r="B1462" s="57"/>
    </row>
    <row r="1463" spans="1:2" x14ac:dyDescent="0.2">
      <c r="A1463" s="57"/>
      <c r="B1463" s="57"/>
    </row>
    <row r="1464" spans="1:2" x14ac:dyDescent="0.2">
      <c r="A1464" s="57"/>
      <c r="B1464" s="57"/>
    </row>
    <row r="1465" spans="1:2" x14ac:dyDescent="0.2">
      <c r="A1465" s="57"/>
      <c r="B1465" s="57"/>
    </row>
    <row r="1466" spans="1:2" x14ac:dyDescent="0.2">
      <c r="A1466" s="57"/>
      <c r="B1466" s="57"/>
    </row>
    <row r="1467" spans="1:2" x14ac:dyDescent="0.2">
      <c r="A1467" s="57"/>
      <c r="B1467" s="57"/>
    </row>
    <row r="1468" spans="1:2" x14ac:dyDescent="0.2">
      <c r="A1468" s="57"/>
      <c r="B1468" s="57"/>
    </row>
    <row r="1469" spans="1:2" x14ac:dyDescent="0.2">
      <c r="A1469" s="57"/>
      <c r="B1469" s="57"/>
    </row>
    <row r="1470" spans="1:2" x14ac:dyDescent="0.2">
      <c r="A1470" s="57"/>
      <c r="B1470" s="57"/>
    </row>
    <row r="1471" spans="1:2" x14ac:dyDescent="0.2">
      <c r="A1471" s="57"/>
      <c r="B1471" s="57"/>
    </row>
    <row r="1472" spans="1:2" x14ac:dyDescent="0.2">
      <c r="A1472" s="57"/>
      <c r="B1472" s="57"/>
    </row>
    <row r="1473" spans="1:2" x14ac:dyDescent="0.2">
      <c r="A1473" s="57"/>
      <c r="B1473" s="57"/>
    </row>
    <row r="1474" spans="1:2" x14ac:dyDescent="0.2">
      <c r="A1474" s="57"/>
      <c r="B1474" s="57"/>
    </row>
    <row r="1475" spans="1:2" x14ac:dyDescent="0.2">
      <c r="A1475" s="57"/>
      <c r="B1475" s="57"/>
    </row>
    <row r="1476" spans="1:2" x14ac:dyDescent="0.2">
      <c r="A1476" s="57"/>
      <c r="B1476" s="57"/>
    </row>
    <row r="1477" spans="1:2" x14ac:dyDescent="0.2">
      <c r="A1477" s="57"/>
      <c r="B1477" s="57"/>
    </row>
    <row r="1478" spans="1:2" x14ac:dyDescent="0.2">
      <c r="A1478" s="57"/>
      <c r="B1478" s="57"/>
    </row>
    <row r="1479" spans="1:2" x14ac:dyDescent="0.2">
      <c r="A1479" s="57"/>
      <c r="B1479" s="57"/>
    </row>
    <row r="1480" spans="1:2" x14ac:dyDescent="0.2">
      <c r="A1480" s="57"/>
      <c r="B1480" s="57"/>
    </row>
    <row r="1481" spans="1:2" x14ac:dyDescent="0.2">
      <c r="A1481" s="57"/>
      <c r="B1481" s="57"/>
    </row>
    <row r="1482" spans="1:2" x14ac:dyDescent="0.2">
      <c r="A1482" s="57"/>
      <c r="B1482" s="57"/>
    </row>
    <row r="1483" spans="1:2" x14ac:dyDescent="0.2">
      <c r="A1483" s="57"/>
      <c r="B1483" s="57"/>
    </row>
    <row r="1484" spans="1:2" x14ac:dyDescent="0.2">
      <c r="A1484" s="57"/>
      <c r="B1484" s="57"/>
    </row>
    <row r="1485" spans="1:2" x14ac:dyDescent="0.2">
      <c r="A1485" s="57"/>
      <c r="B1485" s="57"/>
    </row>
    <row r="1486" spans="1:2" x14ac:dyDescent="0.2">
      <c r="A1486" s="57"/>
      <c r="B1486" s="57"/>
    </row>
    <row r="1487" spans="1:2" x14ac:dyDescent="0.2">
      <c r="A1487" s="57"/>
      <c r="B1487" s="57"/>
    </row>
    <row r="1488" spans="1:2" x14ac:dyDescent="0.2">
      <c r="A1488" s="57"/>
      <c r="B1488" s="57"/>
    </row>
    <row r="1489" spans="1:2" x14ac:dyDescent="0.2">
      <c r="A1489" s="57"/>
      <c r="B1489" s="57"/>
    </row>
    <row r="1490" spans="1:2" x14ac:dyDescent="0.2">
      <c r="A1490" s="57"/>
      <c r="B1490" s="57"/>
    </row>
    <row r="1491" spans="1:2" x14ac:dyDescent="0.2">
      <c r="A1491" s="57"/>
      <c r="B1491" s="57"/>
    </row>
    <row r="1492" spans="1:2" x14ac:dyDescent="0.2">
      <c r="A1492" s="57"/>
      <c r="B1492" s="57"/>
    </row>
    <row r="1493" spans="1:2" x14ac:dyDescent="0.2">
      <c r="A1493" s="57"/>
      <c r="B1493" s="57"/>
    </row>
    <row r="1494" spans="1:2" x14ac:dyDescent="0.2">
      <c r="A1494" s="57"/>
      <c r="B1494" s="57"/>
    </row>
    <row r="1495" spans="1:2" x14ac:dyDescent="0.2">
      <c r="A1495" s="57"/>
      <c r="B1495" s="57"/>
    </row>
    <row r="1496" spans="1:2" x14ac:dyDescent="0.2">
      <c r="A1496" s="57"/>
      <c r="B1496" s="57"/>
    </row>
    <row r="1497" spans="1:2" x14ac:dyDescent="0.2">
      <c r="A1497" s="57"/>
      <c r="B1497" s="57"/>
    </row>
    <row r="1498" spans="1:2" x14ac:dyDescent="0.2">
      <c r="A1498" s="57"/>
      <c r="B1498" s="57"/>
    </row>
    <row r="1499" spans="1:2" x14ac:dyDescent="0.2">
      <c r="A1499" s="57"/>
      <c r="B1499" s="57"/>
    </row>
    <row r="1500" spans="1:2" x14ac:dyDescent="0.2">
      <c r="A1500" s="57"/>
      <c r="B1500" s="57"/>
    </row>
    <row r="1501" spans="1:2" x14ac:dyDescent="0.2">
      <c r="A1501" s="57"/>
      <c r="B1501" s="57"/>
    </row>
    <row r="1502" spans="1:2" x14ac:dyDescent="0.2">
      <c r="A1502" s="57"/>
      <c r="B1502" s="57"/>
    </row>
    <row r="1503" spans="1:2" x14ac:dyDescent="0.2">
      <c r="A1503" s="57"/>
      <c r="B1503" s="57"/>
    </row>
    <row r="1504" spans="1:2" x14ac:dyDescent="0.2">
      <c r="A1504" s="57"/>
      <c r="B1504" s="57"/>
    </row>
    <row r="1505" spans="1:2" x14ac:dyDescent="0.2">
      <c r="A1505" s="57"/>
      <c r="B1505" s="57"/>
    </row>
    <row r="1506" spans="1:2" x14ac:dyDescent="0.2">
      <c r="A1506" s="57"/>
      <c r="B1506" s="57"/>
    </row>
    <row r="1507" spans="1:2" x14ac:dyDescent="0.2">
      <c r="A1507" s="57"/>
      <c r="B1507" s="57"/>
    </row>
    <row r="1508" spans="1:2" x14ac:dyDescent="0.2">
      <c r="A1508" s="57"/>
      <c r="B1508" s="57"/>
    </row>
    <row r="1509" spans="1:2" x14ac:dyDescent="0.2">
      <c r="A1509" s="57"/>
      <c r="B1509" s="57"/>
    </row>
    <row r="1510" spans="1:2" x14ac:dyDescent="0.2">
      <c r="A1510" s="57"/>
      <c r="B1510" s="57"/>
    </row>
    <row r="1511" spans="1:2" x14ac:dyDescent="0.2">
      <c r="A1511" s="57"/>
      <c r="B1511" s="57"/>
    </row>
    <row r="1512" spans="1:2" x14ac:dyDescent="0.2">
      <c r="A1512" s="57"/>
      <c r="B1512" s="57"/>
    </row>
    <row r="1513" spans="1:2" x14ac:dyDescent="0.2">
      <c r="A1513" s="57"/>
      <c r="B1513" s="57"/>
    </row>
    <row r="1514" spans="1:2" x14ac:dyDescent="0.2">
      <c r="A1514" s="57"/>
      <c r="B1514" s="57"/>
    </row>
    <row r="1515" spans="1:2" x14ac:dyDescent="0.2">
      <c r="A1515" s="57"/>
      <c r="B1515" s="57"/>
    </row>
    <row r="1516" spans="1:2" x14ac:dyDescent="0.2">
      <c r="A1516" s="57"/>
      <c r="B1516" s="57"/>
    </row>
    <row r="1517" spans="1:2" x14ac:dyDescent="0.2">
      <c r="A1517" s="57"/>
      <c r="B1517" s="57"/>
    </row>
    <row r="1518" spans="1:2" x14ac:dyDescent="0.2">
      <c r="A1518" s="57"/>
      <c r="B1518" s="57"/>
    </row>
    <row r="1519" spans="1:2" x14ac:dyDescent="0.2">
      <c r="A1519" s="57"/>
      <c r="B1519" s="57"/>
    </row>
    <row r="1520" spans="1:2" x14ac:dyDescent="0.2">
      <c r="A1520" s="57"/>
      <c r="B1520" s="57"/>
    </row>
    <row r="1521" spans="1:2" x14ac:dyDescent="0.2">
      <c r="A1521" s="57"/>
      <c r="B1521" s="57"/>
    </row>
    <row r="1522" spans="1:2" x14ac:dyDescent="0.2">
      <c r="A1522" s="57"/>
      <c r="B1522" s="57"/>
    </row>
    <row r="1523" spans="1:2" x14ac:dyDescent="0.2">
      <c r="A1523" s="57"/>
      <c r="B1523" s="57"/>
    </row>
    <row r="1524" spans="1:2" x14ac:dyDescent="0.2">
      <c r="A1524" s="57"/>
      <c r="B1524" s="57"/>
    </row>
    <row r="1525" spans="1:2" x14ac:dyDescent="0.2">
      <c r="A1525" s="57"/>
      <c r="B1525" s="57"/>
    </row>
    <row r="1526" spans="1:2" x14ac:dyDescent="0.2">
      <c r="A1526" s="57"/>
      <c r="B1526" s="57"/>
    </row>
    <row r="1527" spans="1:2" x14ac:dyDescent="0.2">
      <c r="A1527" s="57"/>
      <c r="B1527" s="57"/>
    </row>
    <row r="1528" spans="1:2" x14ac:dyDescent="0.2">
      <c r="A1528" s="57"/>
      <c r="B1528" s="57"/>
    </row>
    <row r="1529" spans="1:2" x14ac:dyDescent="0.2">
      <c r="A1529" s="57"/>
      <c r="B1529" s="57"/>
    </row>
    <row r="1530" spans="1:2" x14ac:dyDescent="0.2">
      <c r="A1530" s="57"/>
      <c r="B1530" s="57"/>
    </row>
    <row r="1531" spans="1:2" x14ac:dyDescent="0.2">
      <c r="A1531" s="57"/>
      <c r="B1531" s="57"/>
    </row>
    <row r="1532" spans="1:2" x14ac:dyDescent="0.2">
      <c r="A1532" s="57"/>
      <c r="B1532" s="57"/>
    </row>
    <row r="1533" spans="1:2" x14ac:dyDescent="0.2">
      <c r="A1533" s="57"/>
      <c r="B1533" s="57"/>
    </row>
    <row r="1534" spans="1:2" x14ac:dyDescent="0.2">
      <c r="A1534" s="57"/>
      <c r="B1534" s="57"/>
    </row>
    <row r="1535" spans="1:2" x14ac:dyDescent="0.2">
      <c r="A1535" s="57"/>
      <c r="B1535" s="57"/>
    </row>
    <row r="1536" spans="1:2" x14ac:dyDescent="0.2">
      <c r="A1536" s="57"/>
      <c r="B1536" s="57"/>
    </row>
    <row r="1537" spans="1:2" x14ac:dyDescent="0.2">
      <c r="A1537" s="57"/>
      <c r="B1537" s="57"/>
    </row>
    <row r="1538" spans="1:2" x14ac:dyDescent="0.2">
      <c r="A1538" s="57"/>
      <c r="B1538" s="57"/>
    </row>
    <row r="1539" spans="1:2" x14ac:dyDescent="0.2">
      <c r="A1539" s="57"/>
      <c r="B1539" s="57"/>
    </row>
    <row r="1540" spans="1:2" x14ac:dyDescent="0.2">
      <c r="A1540" s="57"/>
      <c r="B1540" s="57"/>
    </row>
    <row r="1541" spans="1:2" x14ac:dyDescent="0.2">
      <c r="A1541" s="57"/>
      <c r="B1541" s="57"/>
    </row>
    <row r="1542" spans="1:2" x14ac:dyDescent="0.2">
      <c r="A1542" s="57"/>
      <c r="B1542" s="57"/>
    </row>
    <row r="1543" spans="1:2" x14ac:dyDescent="0.2">
      <c r="A1543" s="57"/>
      <c r="B1543" s="57"/>
    </row>
    <row r="1544" spans="1:2" x14ac:dyDescent="0.2">
      <c r="A1544" s="57"/>
      <c r="B1544" s="57"/>
    </row>
    <row r="1545" spans="1:2" x14ac:dyDescent="0.2">
      <c r="A1545" s="57"/>
      <c r="B1545" s="57"/>
    </row>
    <row r="1546" spans="1:2" x14ac:dyDescent="0.2">
      <c r="A1546" s="57"/>
      <c r="B1546" s="57"/>
    </row>
    <row r="1547" spans="1:2" x14ac:dyDescent="0.2">
      <c r="A1547" s="57"/>
      <c r="B1547" s="57"/>
    </row>
    <row r="1548" spans="1:2" x14ac:dyDescent="0.2">
      <c r="A1548" s="57"/>
      <c r="B1548" s="57"/>
    </row>
    <row r="1549" spans="1:2" x14ac:dyDescent="0.2">
      <c r="A1549" s="57"/>
      <c r="B1549" s="57"/>
    </row>
    <row r="1550" spans="1:2" x14ac:dyDescent="0.2">
      <c r="A1550" s="57"/>
      <c r="B1550" s="57"/>
    </row>
    <row r="1551" spans="1:2" x14ac:dyDescent="0.2">
      <c r="A1551" s="57"/>
      <c r="B1551" s="57"/>
    </row>
    <row r="1552" spans="1:2" x14ac:dyDescent="0.2">
      <c r="A1552" s="57"/>
      <c r="B1552" s="57"/>
    </row>
    <row r="1553" spans="1:2" x14ac:dyDescent="0.2">
      <c r="A1553" s="57"/>
      <c r="B1553" s="57"/>
    </row>
    <row r="1554" spans="1:2" x14ac:dyDescent="0.2">
      <c r="A1554" s="57"/>
      <c r="B1554" s="57"/>
    </row>
    <row r="1555" spans="1:2" x14ac:dyDescent="0.2">
      <c r="A1555" s="57"/>
      <c r="B1555" s="57"/>
    </row>
    <row r="1556" spans="1:2" x14ac:dyDescent="0.2">
      <c r="A1556" s="57"/>
      <c r="B1556" s="57"/>
    </row>
    <row r="1557" spans="1:2" x14ac:dyDescent="0.2">
      <c r="A1557" s="57"/>
      <c r="B1557" s="57"/>
    </row>
    <row r="1558" spans="1:2" x14ac:dyDescent="0.2">
      <c r="A1558" s="57"/>
      <c r="B1558" s="57"/>
    </row>
    <row r="1559" spans="1:2" x14ac:dyDescent="0.2">
      <c r="A1559" s="57"/>
      <c r="B1559" s="57"/>
    </row>
    <row r="1560" spans="1:2" x14ac:dyDescent="0.2">
      <c r="A1560" s="57"/>
      <c r="B1560" s="57"/>
    </row>
    <row r="1561" spans="1:2" x14ac:dyDescent="0.2">
      <c r="A1561" s="57"/>
      <c r="B1561" s="57"/>
    </row>
    <row r="1562" spans="1:2" x14ac:dyDescent="0.2">
      <c r="A1562" s="57"/>
      <c r="B1562" s="57"/>
    </row>
    <row r="1563" spans="1:2" x14ac:dyDescent="0.2">
      <c r="A1563" s="57"/>
      <c r="B1563" s="57"/>
    </row>
    <row r="1564" spans="1:2" x14ac:dyDescent="0.2">
      <c r="A1564" s="57"/>
      <c r="B1564" s="57"/>
    </row>
    <row r="1565" spans="1:2" x14ac:dyDescent="0.2">
      <c r="A1565" s="57"/>
      <c r="B1565" s="57"/>
    </row>
    <row r="1566" spans="1:2" x14ac:dyDescent="0.2">
      <c r="A1566" s="57"/>
      <c r="B1566" s="57"/>
    </row>
    <row r="1567" spans="1:2" x14ac:dyDescent="0.2">
      <c r="A1567" s="57"/>
      <c r="B1567" s="57"/>
    </row>
    <row r="1568" spans="1:2" x14ac:dyDescent="0.2">
      <c r="A1568" s="57"/>
      <c r="B1568" s="57"/>
    </row>
    <row r="1569" spans="1:2" x14ac:dyDescent="0.2">
      <c r="A1569" s="57"/>
      <c r="B1569" s="57"/>
    </row>
    <row r="1570" spans="1:2" x14ac:dyDescent="0.2">
      <c r="A1570" s="57"/>
      <c r="B1570" s="57"/>
    </row>
    <row r="1571" spans="1:2" x14ac:dyDescent="0.2">
      <c r="A1571" s="57"/>
      <c r="B1571" s="57"/>
    </row>
    <row r="1572" spans="1:2" x14ac:dyDescent="0.2">
      <c r="A1572" s="57"/>
      <c r="B1572" s="57"/>
    </row>
    <row r="1573" spans="1:2" x14ac:dyDescent="0.2">
      <c r="A1573" s="57"/>
      <c r="B1573" s="57"/>
    </row>
    <row r="1574" spans="1:2" x14ac:dyDescent="0.2">
      <c r="A1574" s="57"/>
      <c r="B1574" s="57"/>
    </row>
    <row r="1575" spans="1:2" x14ac:dyDescent="0.2">
      <c r="A1575" s="57"/>
      <c r="B1575" s="57"/>
    </row>
    <row r="1576" spans="1:2" x14ac:dyDescent="0.2">
      <c r="A1576" s="57"/>
      <c r="B1576" s="57"/>
    </row>
    <row r="1577" spans="1:2" x14ac:dyDescent="0.2">
      <c r="A1577" s="57"/>
      <c r="B1577" s="57"/>
    </row>
    <row r="1578" spans="1:2" x14ac:dyDescent="0.2">
      <c r="A1578" s="57"/>
      <c r="B1578" s="57"/>
    </row>
    <row r="1579" spans="1:2" x14ac:dyDescent="0.2">
      <c r="A1579" s="57"/>
      <c r="B1579" s="57"/>
    </row>
    <row r="1580" spans="1:2" x14ac:dyDescent="0.2">
      <c r="A1580" s="57"/>
      <c r="B1580" s="57"/>
    </row>
    <row r="1581" spans="1:2" x14ac:dyDescent="0.2">
      <c r="A1581" s="57"/>
      <c r="B1581" s="57"/>
    </row>
    <row r="1582" spans="1:2" x14ac:dyDescent="0.2">
      <c r="A1582" s="57"/>
      <c r="B1582" s="57"/>
    </row>
    <row r="1583" spans="1:2" x14ac:dyDescent="0.2">
      <c r="A1583" s="57"/>
      <c r="B1583" s="57"/>
    </row>
    <row r="1584" spans="1:2" x14ac:dyDescent="0.2">
      <c r="A1584" s="57"/>
      <c r="B1584" s="57"/>
    </row>
    <row r="1585" spans="1:2" x14ac:dyDescent="0.2">
      <c r="A1585" s="57"/>
      <c r="B1585" s="57"/>
    </row>
    <row r="1586" spans="1:2" x14ac:dyDescent="0.2">
      <c r="A1586" s="57"/>
      <c r="B1586" s="57"/>
    </row>
    <row r="1587" spans="1:2" x14ac:dyDescent="0.2">
      <c r="A1587" s="57"/>
      <c r="B1587" s="57"/>
    </row>
    <row r="1588" spans="1:2" x14ac:dyDescent="0.2">
      <c r="A1588" s="57"/>
      <c r="B1588" s="57"/>
    </row>
    <row r="1589" spans="1:2" x14ac:dyDescent="0.2">
      <c r="A1589" s="57"/>
      <c r="B1589" s="57"/>
    </row>
    <row r="1590" spans="1:2" x14ac:dyDescent="0.2">
      <c r="A1590" s="57"/>
      <c r="B1590" s="57"/>
    </row>
    <row r="1591" spans="1:2" x14ac:dyDescent="0.2">
      <c r="A1591" s="57"/>
      <c r="B1591" s="57"/>
    </row>
    <row r="1592" spans="1:2" x14ac:dyDescent="0.2">
      <c r="A1592" s="57"/>
      <c r="B1592" s="57"/>
    </row>
    <row r="1593" spans="1:2" x14ac:dyDescent="0.2">
      <c r="A1593" s="57"/>
      <c r="B1593" s="57"/>
    </row>
    <row r="1594" spans="1:2" x14ac:dyDescent="0.2">
      <c r="A1594" s="57"/>
      <c r="B1594" s="57"/>
    </row>
    <row r="1595" spans="1:2" x14ac:dyDescent="0.2">
      <c r="A1595" s="57"/>
      <c r="B1595" s="57"/>
    </row>
    <row r="1596" spans="1:2" x14ac:dyDescent="0.2">
      <c r="A1596" s="57"/>
      <c r="B1596" s="57"/>
    </row>
    <row r="1597" spans="1:2" x14ac:dyDescent="0.2">
      <c r="A1597" s="57"/>
      <c r="B1597" s="57"/>
    </row>
    <row r="1598" spans="1:2" x14ac:dyDescent="0.2">
      <c r="A1598" s="57"/>
      <c r="B1598" s="57"/>
    </row>
    <row r="1599" spans="1:2" x14ac:dyDescent="0.2">
      <c r="A1599" s="57"/>
      <c r="B1599" s="57"/>
    </row>
    <row r="1600" spans="1:2" x14ac:dyDescent="0.2">
      <c r="A1600" s="57"/>
      <c r="B1600" s="57"/>
    </row>
    <row r="1601" spans="1:2" x14ac:dyDescent="0.2">
      <c r="A1601" s="57"/>
      <c r="B1601" s="57"/>
    </row>
    <row r="1602" spans="1:2" x14ac:dyDescent="0.2">
      <c r="A1602" s="57"/>
      <c r="B1602" s="57"/>
    </row>
    <row r="1603" spans="1:2" x14ac:dyDescent="0.2">
      <c r="A1603" s="57"/>
      <c r="B1603" s="57"/>
    </row>
    <row r="1604" spans="1:2" x14ac:dyDescent="0.2">
      <c r="A1604" s="57"/>
      <c r="B1604" s="57"/>
    </row>
    <row r="1605" spans="1:2" x14ac:dyDescent="0.2">
      <c r="A1605" s="57"/>
      <c r="B1605" s="57"/>
    </row>
    <row r="1606" spans="1:2" x14ac:dyDescent="0.2">
      <c r="A1606" s="57"/>
      <c r="B1606" s="57"/>
    </row>
    <row r="1607" spans="1:2" x14ac:dyDescent="0.2">
      <c r="A1607" s="57"/>
      <c r="B1607" s="57"/>
    </row>
    <row r="1608" spans="1:2" x14ac:dyDescent="0.2">
      <c r="A1608" s="57"/>
      <c r="B1608" s="57"/>
    </row>
    <row r="1609" spans="1:2" x14ac:dyDescent="0.2">
      <c r="A1609" s="57"/>
      <c r="B1609" s="57"/>
    </row>
    <row r="1610" spans="1:2" x14ac:dyDescent="0.2">
      <c r="A1610" s="57"/>
      <c r="B1610" s="57"/>
    </row>
    <row r="1611" spans="1:2" x14ac:dyDescent="0.2">
      <c r="A1611" s="57"/>
      <c r="B1611" s="57"/>
    </row>
    <row r="1612" spans="1:2" x14ac:dyDescent="0.2">
      <c r="A1612" s="57"/>
      <c r="B1612" s="57"/>
    </row>
    <row r="1613" spans="1:2" x14ac:dyDescent="0.2">
      <c r="A1613" s="57"/>
      <c r="B1613" s="57"/>
    </row>
    <row r="1614" spans="1:2" x14ac:dyDescent="0.2">
      <c r="A1614" s="57"/>
      <c r="B1614" s="57"/>
    </row>
    <row r="1615" spans="1:2" x14ac:dyDescent="0.2">
      <c r="A1615" s="57"/>
      <c r="B1615" s="57"/>
    </row>
    <row r="1616" spans="1:2" x14ac:dyDescent="0.2">
      <c r="A1616" s="57"/>
      <c r="B1616" s="57"/>
    </row>
    <row r="1617" spans="1:2" x14ac:dyDescent="0.2">
      <c r="A1617" s="57"/>
      <c r="B1617" s="57"/>
    </row>
    <row r="1618" spans="1:2" x14ac:dyDescent="0.2">
      <c r="A1618" s="57"/>
      <c r="B1618" s="57"/>
    </row>
    <row r="1619" spans="1:2" x14ac:dyDescent="0.2">
      <c r="A1619" s="57"/>
      <c r="B1619" s="57"/>
    </row>
    <row r="1620" spans="1:2" x14ac:dyDescent="0.2">
      <c r="A1620" s="57"/>
      <c r="B1620" s="57"/>
    </row>
    <row r="1621" spans="1:2" x14ac:dyDescent="0.2">
      <c r="A1621" s="57"/>
      <c r="B1621" s="57"/>
    </row>
    <row r="1622" spans="1:2" x14ac:dyDescent="0.2">
      <c r="A1622" s="57"/>
      <c r="B1622" s="57"/>
    </row>
    <row r="1623" spans="1:2" x14ac:dyDescent="0.2">
      <c r="A1623" s="57"/>
      <c r="B1623" s="57"/>
    </row>
    <row r="1624" spans="1:2" x14ac:dyDescent="0.2">
      <c r="A1624" s="57"/>
      <c r="B1624" s="57"/>
    </row>
    <row r="1625" spans="1:2" x14ac:dyDescent="0.2">
      <c r="A1625" s="57"/>
      <c r="B1625" s="57"/>
    </row>
    <row r="1626" spans="1:2" x14ac:dyDescent="0.2">
      <c r="A1626" s="57"/>
      <c r="B1626" s="57"/>
    </row>
    <row r="1627" spans="1:2" x14ac:dyDescent="0.2">
      <c r="A1627" s="57"/>
      <c r="B1627" s="57"/>
    </row>
    <row r="1628" spans="1:2" x14ac:dyDescent="0.2">
      <c r="A1628" s="57"/>
      <c r="B1628" s="57"/>
    </row>
    <row r="1629" spans="1:2" x14ac:dyDescent="0.2">
      <c r="A1629" s="57"/>
      <c r="B1629" s="57"/>
    </row>
    <row r="1630" spans="1:2" x14ac:dyDescent="0.2">
      <c r="A1630" s="57"/>
      <c r="B1630" s="57"/>
    </row>
    <row r="1631" spans="1:2" x14ac:dyDescent="0.2">
      <c r="A1631" s="57"/>
      <c r="B1631" s="57"/>
    </row>
    <row r="1632" spans="1:2" x14ac:dyDescent="0.2">
      <c r="A1632" s="57"/>
      <c r="B1632" s="57"/>
    </row>
    <row r="1633" spans="1:2" x14ac:dyDescent="0.2">
      <c r="A1633" s="57"/>
      <c r="B1633" s="57"/>
    </row>
    <row r="1634" spans="1:2" x14ac:dyDescent="0.2">
      <c r="A1634" s="57"/>
      <c r="B1634" s="57"/>
    </row>
    <row r="1635" spans="1:2" x14ac:dyDescent="0.2">
      <c r="A1635" s="57"/>
      <c r="B1635" s="57"/>
    </row>
    <row r="1636" spans="1:2" x14ac:dyDescent="0.2">
      <c r="A1636" s="57"/>
      <c r="B1636" s="57"/>
    </row>
    <row r="1637" spans="1:2" x14ac:dyDescent="0.2">
      <c r="A1637" s="57"/>
      <c r="B1637" s="57"/>
    </row>
    <row r="1638" spans="1:2" x14ac:dyDescent="0.2">
      <c r="A1638" s="57"/>
      <c r="B1638" s="57"/>
    </row>
    <row r="1639" spans="1:2" x14ac:dyDescent="0.2">
      <c r="A1639" s="57"/>
      <c r="B1639" s="57"/>
    </row>
    <row r="1640" spans="1:2" x14ac:dyDescent="0.2">
      <c r="A1640" s="57"/>
      <c r="B1640" s="57"/>
    </row>
    <row r="1641" spans="1:2" x14ac:dyDescent="0.2">
      <c r="A1641" s="57"/>
      <c r="B1641" s="57"/>
    </row>
    <row r="1642" spans="1:2" x14ac:dyDescent="0.2">
      <c r="A1642" s="57"/>
      <c r="B1642" s="57"/>
    </row>
    <row r="1643" spans="1:2" x14ac:dyDescent="0.2">
      <c r="A1643" s="57"/>
      <c r="B1643" s="57"/>
    </row>
    <row r="1644" spans="1:2" x14ac:dyDescent="0.2">
      <c r="A1644" s="57"/>
      <c r="B1644" s="57"/>
    </row>
    <row r="1645" spans="1:2" x14ac:dyDescent="0.2">
      <c r="A1645" s="57"/>
      <c r="B1645" s="57"/>
    </row>
    <row r="1646" spans="1:2" x14ac:dyDescent="0.2">
      <c r="A1646" s="57"/>
      <c r="B1646" s="57"/>
    </row>
    <row r="1647" spans="1:2" x14ac:dyDescent="0.2">
      <c r="A1647" s="57"/>
      <c r="B1647" s="57"/>
    </row>
    <row r="1648" spans="1:2" x14ac:dyDescent="0.2">
      <c r="A1648" s="57"/>
      <c r="B1648" s="57"/>
    </row>
    <row r="1649" spans="1:2" x14ac:dyDescent="0.2">
      <c r="A1649" s="57"/>
      <c r="B1649" s="57"/>
    </row>
    <row r="1650" spans="1:2" x14ac:dyDescent="0.2">
      <c r="A1650" s="57"/>
      <c r="B1650" s="57"/>
    </row>
    <row r="1651" spans="1:2" x14ac:dyDescent="0.2">
      <c r="A1651" s="57"/>
      <c r="B1651" s="57"/>
    </row>
    <row r="1652" spans="1:2" x14ac:dyDescent="0.2">
      <c r="A1652" s="57"/>
      <c r="B1652" s="57"/>
    </row>
    <row r="1653" spans="1:2" x14ac:dyDescent="0.2">
      <c r="A1653" s="57"/>
      <c r="B1653" s="57"/>
    </row>
    <row r="1654" spans="1:2" x14ac:dyDescent="0.2">
      <c r="A1654" s="57"/>
      <c r="B1654" s="57"/>
    </row>
    <row r="1655" spans="1:2" x14ac:dyDescent="0.2">
      <c r="A1655" s="57"/>
      <c r="B1655" s="57"/>
    </row>
    <row r="1656" spans="1:2" x14ac:dyDescent="0.2">
      <c r="A1656" s="57"/>
      <c r="B1656" s="57"/>
    </row>
    <row r="1657" spans="1:2" x14ac:dyDescent="0.2">
      <c r="A1657" s="57"/>
      <c r="B1657" s="57"/>
    </row>
    <row r="1658" spans="1:2" x14ac:dyDescent="0.2">
      <c r="A1658" s="57"/>
      <c r="B1658" s="57"/>
    </row>
    <row r="1659" spans="1:2" x14ac:dyDescent="0.2">
      <c r="A1659" s="57"/>
      <c r="B1659" s="57"/>
    </row>
    <row r="1660" spans="1:2" x14ac:dyDescent="0.2">
      <c r="A1660" s="57"/>
      <c r="B1660" s="57"/>
    </row>
    <row r="1661" spans="1:2" x14ac:dyDescent="0.2">
      <c r="A1661" s="57"/>
      <c r="B1661" s="57"/>
    </row>
    <row r="1662" spans="1:2" x14ac:dyDescent="0.2">
      <c r="A1662" s="57"/>
      <c r="B1662" s="57"/>
    </row>
    <row r="1663" spans="1:2" x14ac:dyDescent="0.2">
      <c r="A1663" s="57"/>
      <c r="B1663" s="57"/>
    </row>
    <row r="1664" spans="1:2" x14ac:dyDescent="0.2">
      <c r="A1664" s="57"/>
      <c r="B1664" s="57"/>
    </row>
    <row r="1665" spans="1:2" x14ac:dyDescent="0.2">
      <c r="A1665" s="57"/>
      <c r="B1665" s="57"/>
    </row>
    <row r="1666" spans="1:2" x14ac:dyDescent="0.2">
      <c r="A1666" s="57"/>
      <c r="B1666" s="57"/>
    </row>
    <row r="1667" spans="1:2" x14ac:dyDescent="0.2">
      <c r="A1667" s="57"/>
      <c r="B1667" s="57"/>
    </row>
    <row r="1668" spans="1:2" x14ac:dyDescent="0.2">
      <c r="A1668" s="57"/>
      <c r="B1668" s="57"/>
    </row>
    <row r="1669" spans="1:2" x14ac:dyDescent="0.2">
      <c r="A1669" s="57"/>
      <c r="B1669" s="57"/>
    </row>
    <row r="1670" spans="1:2" x14ac:dyDescent="0.2">
      <c r="A1670" s="57"/>
      <c r="B1670" s="57"/>
    </row>
    <row r="1671" spans="1:2" x14ac:dyDescent="0.2">
      <c r="A1671" s="57"/>
      <c r="B1671" s="57"/>
    </row>
    <row r="1672" spans="1:2" x14ac:dyDescent="0.2">
      <c r="A1672" s="57"/>
      <c r="B1672" s="57"/>
    </row>
    <row r="1673" spans="1:2" x14ac:dyDescent="0.2">
      <c r="A1673" s="57"/>
      <c r="B1673" s="57"/>
    </row>
    <row r="1674" spans="1:2" x14ac:dyDescent="0.2">
      <c r="A1674" s="57"/>
      <c r="B1674" s="57"/>
    </row>
    <row r="1675" spans="1:2" x14ac:dyDescent="0.2">
      <c r="A1675" s="57"/>
      <c r="B1675" s="57"/>
    </row>
    <row r="1676" spans="1:2" x14ac:dyDescent="0.2">
      <c r="A1676" s="57"/>
      <c r="B1676" s="57"/>
    </row>
    <row r="1677" spans="1:2" x14ac:dyDescent="0.2">
      <c r="A1677" s="57"/>
      <c r="B1677" s="57"/>
    </row>
    <row r="1678" spans="1:2" x14ac:dyDescent="0.2">
      <c r="A1678" s="57"/>
      <c r="B1678" s="57"/>
    </row>
    <row r="1679" spans="1:2" x14ac:dyDescent="0.2">
      <c r="A1679" s="57"/>
      <c r="B1679" s="57"/>
    </row>
    <row r="1680" spans="1:2" x14ac:dyDescent="0.2">
      <c r="A1680" s="57"/>
      <c r="B1680" s="57"/>
    </row>
    <row r="1681" spans="1:2" x14ac:dyDescent="0.2">
      <c r="A1681" s="57"/>
      <c r="B1681" s="57"/>
    </row>
    <row r="1682" spans="1:2" x14ac:dyDescent="0.2">
      <c r="A1682" s="57"/>
      <c r="B1682" s="57"/>
    </row>
    <row r="1683" spans="1:2" x14ac:dyDescent="0.2">
      <c r="A1683" s="57"/>
      <c r="B1683" s="57"/>
    </row>
    <row r="1684" spans="1:2" x14ac:dyDescent="0.2">
      <c r="A1684" s="57"/>
      <c r="B1684" s="57"/>
    </row>
    <row r="1685" spans="1:2" x14ac:dyDescent="0.2">
      <c r="A1685" s="57"/>
      <c r="B1685" s="57"/>
    </row>
    <row r="1686" spans="1:2" x14ac:dyDescent="0.2">
      <c r="A1686" s="57"/>
      <c r="B1686" s="57"/>
    </row>
    <row r="1687" spans="1:2" x14ac:dyDescent="0.2">
      <c r="A1687" s="57"/>
      <c r="B1687" s="57"/>
    </row>
    <row r="1688" spans="1:2" x14ac:dyDescent="0.2">
      <c r="A1688" s="57"/>
      <c r="B1688" s="57"/>
    </row>
    <row r="1689" spans="1:2" x14ac:dyDescent="0.2">
      <c r="A1689" s="57"/>
      <c r="B1689" s="57"/>
    </row>
    <row r="1690" spans="1:2" x14ac:dyDescent="0.2">
      <c r="A1690" s="57"/>
      <c r="B1690" s="57"/>
    </row>
    <row r="1691" spans="1:2" x14ac:dyDescent="0.2">
      <c r="A1691" s="57"/>
      <c r="B1691" s="57"/>
    </row>
    <row r="1692" spans="1:2" x14ac:dyDescent="0.2">
      <c r="A1692" s="57"/>
      <c r="B1692" s="57"/>
    </row>
    <row r="1693" spans="1:2" x14ac:dyDescent="0.2">
      <c r="A1693" s="57"/>
      <c r="B1693" s="57"/>
    </row>
    <row r="1694" spans="1:2" x14ac:dyDescent="0.2">
      <c r="A1694" s="57"/>
      <c r="B1694" s="57"/>
    </row>
    <row r="1695" spans="1:2" x14ac:dyDescent="0.2">
      <c r="A1695" s="57"/>
      <c r="B1695" s="57"/>
    </row>
    <row r="1696" spans="1:2" x14ac:dyDescent="0.2">
      <c r="A1696" s="57"/>
      <c r="B1696" s="57"/>
    </row>
    <row r="1697" spans="1:2" x14ac:dyDescent="0.2">
      <c r="A1697" s="57"/>
      <c r="B1697" s="57"/>
    </row>
    <row r="1698" spans="1:2" x14ac:dyDescent="0.2">
      <c r="A1698" s="57"/>
      <c r="B1698" s="57"/>
    </row>
    <row r="1699" spans="1:2" x14ac:dyDescent="0.2">
      <c r="A1699" s="57"/>
      <c r="B1699" s="57"/>
    </row>
    <row r="1700" spans="1:2" x14ac:dyDescent="0.2">
      <c r="A1700" s="57"/>
      <c r="B1700" s="57"/>
    </row>
    <row r="1701" spans="1:2" x14ac:dyDescent="0.2">
      <c r="A1701" s="57"/>
      <c r="B1701" s="57"/>
    </row>
    <row r="1702" spans="1:2" x14ac:dyDescent="0.2">
      <c r="A1702" s="57"/>
      <c r="B1702" s="57"/>
    </row>
    <row r="1703" spans="1:2" x14ac:dyDescent="0.2">
      <c r="A1703" s="57"/>
      <c r="B1703" s="57"/>
    </row>
    <row r="1704" spans="1:2" x14ac:dyDescent="0.2">
      <c r="A1704" s="57"/>
      <c r="B1704" s="57"/>
    </row>
    <row r="1705" spans="1:2" x14ac:dyDescent="0.2">
      <c r="A1705" s="57"/>
      <c r="B1705" s="57"/>
    </row>
    <row r="1706" spans="1:2" x14ac:dyDescent="0.2">
      <c r="A1706" s="57"/>
      <c r="B1706" s="57"/>
    </row>
    <row r="1707" spans="1:2" x14ac:dyDescent="0.2">
      <c r="A1707" s="57"/>
      <c r="B1707" s="57"/>
    </row>
    <row r="1708" spans="1:2" x14ac:dyDescent="0.2">
      <c r="A1708" s="57"/>
      <c r="B1708" s="57"/>
    </row>
    <row r="1709" spans="1:2" x14ac:dyDescent="0.2">
      <c r="A1709" s="57"/>
      <c r="B1709" s="57"/>
    </row>
    <row r="1710" spans="1:2" x14ac:dyDescent="0.2">
      <c r="A1710" s="57"/>
      <c r="B1710" s="57"/>
    </row>
    <row r="1711" spans="1:2" x14ac:dyDescent="0.2">
      <c r="A1711" s="57"/>
      <c r="B1711" s="57"/>
    </row>
    <row r="1712" spans="1:2" x14ac:dyDescent="0.2">
      <c r="A1712" s="57"/>
      <c r="B1712" s="57"/>
    </row>
    <row r="1713" spans="1:2" x14ac:dyDescent="0.2">
      <c r="A1713" s="57"/>
      <c r="B1713" s="57"/>
    </row>
    <row r="1714" spans="1:2" x14ac:dyDescent="0.2">
      <c r="A1714" s="57"/>
      <c r="B1714" s="57"/>
    </row>
    <row r="1715" spans="1:2" x14ac:dyDescent="0.2">
      <c r="A1715" s="57"/>
      <c r="B1715" s="57"/>
    </row>
    <row r="1716" spans="1:2" x14ac:dyDescent="0.2">
      <c r="A1716" s="57"/>
      <c r="B1716" s="57"/>
    </row>
    <row r="1717" spans="1:2" x14ac:dyDescent="0.2">
      <c r="A1717" s="57"/>
      <c r="B1717" s="57"/>
    </row>
    <row r="1718" spans="1:2" x14ac:dyDescent="0.2">
      <c r="A1718" s="57"/>
      <c r="B1718" s="57"/>
    </row>
    <row r="1719" spans="1:2" x14ac:dyDescent="0.2">
      <c r="A1719" s="57"/>
      <c r="B1719" s="57"/>
    </row>
    <row r="1720" spans="1:2" x14ac:dyDescent="0.2">
      <c r="A1720" s="57"/>
      <c r="B1720" s="57"/>
    </row>
    <row r="1721" spans="1:2" x14ac:dyDescent="0.2">
      <c r="A1721" s="57"/>
      <c r="B1721" s="57"/>
    </row>
    <row r="1722" spans="1:2" x14ac:dyDescent="0.2">
      <c r="A1722" s="57"/>
      <c r="B1722" s="57"/>
    </row>
    <row r="1723" spans="1:2" x14ac:dyDescent="0.2">
      <c r="A1723" s="57"/>
      <c r="B1723" s="57"/>
    </row>
    <row r="1724" spans="1:2" x14ac:dyDescent="0.2">
      <c r="A1724" s="57"/>
      <c r="B1724" s="57"/>
    </row>
    <row r="1725" spans="1:2" x14ac:dyDescent="0.2">
      <c r="A1725" s="57"/>
      <c r="B1725" s="57"/>
    </row>
    <row r="1726" spans="1:2" x14ac:dyDescent="0.2">
      <c r="A1726" s="57"/>
      <c r="B1726" s="57"/>
    </row>
    <row r="1727" spans="1:2" x14ac:dyDescent="0.2">
      <c r="A1727" s="57"/>
      <c r="B1727" s="57"/>
    </row>
    <row r="1728" spans="1:2" x14ac:dyDescent="0.2">
      <c r="A1728" s="57"/>
      <c r="B1728" s="57"/>
    </row>
    <row r="1729" spans="1:2" x14ac:dyDescent="0.2">
      <c r="A1729" s="57"/>
      <c r="B1729" s="57"/>
    </row>
    <row r="1730" spans="1:2" x14ac:dyDescent="0.2">
      <c r="A1730" s="57"/>
      <c r="B1730" s="57"/>
    </row>
    <row r="1731" spans="1:2" x14ac:dyDescent="0.2">
      <c r="A1731" s="57"/>
      <c r="B1731" s="57"/>
    </row>
    <row r="1732" spans="1:2" x14ac:dyDescent="0.2">
      <c r="A1732" s="57"/>
      <c r="B1732" s="57"/>
    </row>
    <row r="1733" spans="1:2" x14ac:dyDescent="0.2">
      <c r="A1733" s="57"/>
      <c r="B1733" s="57"/>
    </row>
    <row r="1734" spans="1:2" x14ac:dyDescent="0.2">
      <c r="A1734" s="57"/>
      <c r="B1734" s="57"/>
    </row>
    <row r="1735" spans="1:2" x14ac:dyDescent="0.2">
      <c r="A1735" s="57"/>
      <c r="B1735" s="57"/>
    </row>
    <row r="1736" spans="1:2" x14ac:dyDescent="0.2">
      <c r="A1736" s="57"/>
      <c r="B1736" s="57"/>
    </row>
    <row r="1737" spans="1:2" x14ac:dyDescent="0.2">
      <c r="A1737" s="57"/>
      <c r="B1737" s="57"/>
    </row>
    <row r="1738" spans="1:2" x14ac:dyDescent="0.2">
      <c r="A1738" s="57"/>
      <c r="B1738" s="57"/>
    </row>
    <row r="1739" spans="1:2" x14ac:dyDescent="0.2">
      <c r="A1739" s="57"/>
      <c r="B1739" s="57"/>
    </row>
    <row r="1740" spans="1:2" x14ac:dyDescent="0.2">
      <c r="A1740" s="57"/>
      <c r="B1740" s="57"/>
    </row>
    <row r="1741" spans="1:2" x14ac:dyDescent="0.2">
      <c r="A1741" s="57"/>
      <c r="B1741" s="57"/>
    </row>
    <row r="1742" spans="1:2" x14ac:dyDescent="0.2">
      <c r="A1742" s="57"/>
      <c r="B1742" s="57"/>
    </row>
    <row r="1743" spans="1:2" x14ac:dyDescent="0.2">
      <c r="A1743" s="57"/>
      <c r="B1743" s="57"/>
    </row>
    <row r="1744" spans="1:2" x14ac:dyDescent="0.2">
      <c r="A1744" s="57"/>
      <c r="B1744" s="57"/>
    </row>
    <row r="1745" spans="1:2" x14ac:dyDescent="0.2">
      <c r="A1745" s="57"/>
      <c r="B1745" s="57"/>
    </row>
    <row r="1746" spans="1:2" x14ac:dyDescent="0.2">
      <c r="A1746" s="57"/>
      <c r="B1746" s="57"/>
    </row>
    <row r="1747" spans="1:2" x14ac:dyDescent="0.2">
      <c r="A1747" s="57"/>
      <c r="B1747" s="57"/>
    </row>
    <row r="1748" spans="1:2" x14ac:dyDescent="0.2">
      <c r="A1748" s="57"/>
      <c r="B1748" s="57"/>
    </row>
    <row r="1749" spans="1:2" x14ac:dyDescent="0.2">
      <c r="A1749" s="57"/>
      <c r="B1749" s="57"/>
    </row>
    <row r="1750" spans="1:2" x14ac:dyDescent="0.2">
      <c r="A1750" s="57"/>
      <c r="B1750" s="57"/>
    </row>
    <row r="1751" spans="1:2" x14ac:dyDescent="0.2">
      <c r="A1751" s="57"/>
      <c r="B1751" s="57"/>
    </row>
    <row r="1752" spans="1:2" x14ac:dyDescent="0.2">
      <c r="A1752" s="57"/>
      <c r="B1752" s="57"/>
    </row>
    <row r="1753" spans="1:2" x14ac:dyDescent="0.2">
      <c r="A1753" s="57"/>
      <c r="B1753" s="57"/>
    </row>
    <row r="1754" spans="1:2" x14ac:dyDescent="0.2">
      <c r="A1754" s="57"/>
      <c r="B1754" s="57"/>
    </row>
    <row r="1755" spans="1:2" x14ac:dyDescent="0.2">
      <c r="A1755" s="57"/>
      <c r="B1755" s="57"/>
    </row>
    <row r="1756" spans="1:2" x14ac:dyDescent="0.2">
      <c r="A1756" s="57"/>
      <c r="B1756" s="57"/>
    </row>
    <row r="1757" spans="1:2" x14ac:dyDescent="0.2">
      <c r="A1757" s="57"/>
      <c r="B1757" s="57"/>
    </row>
    <row r="1758" spans="1:2" x14ac:dyDescent="0.2">
      <c r="A1758" s="57"/>
      <c r="B1758" s="57"/>
    </row>
    <row r="1759" spans="1:2" x14ac:dyDescent="0.2">
      <c r="A1759" s="57"/>
      <c r="B1759" s="57"/>
    </row>
    <row r="1760" spans="1:2" x14ac:dyDescent="0.2">
      <c r="A1760" s="57"/>
      <c r="B1760" s="57"/>
    </row>
    <row r="1761" spans="1:2" x14ac:dyDescent="0.2">
      <c r="A1761" s="57"/>
      <c r="B1761" s="57"/>
    </row>
    <row r="1762" spans="1:2" x14ac:dyDescent="0.2">
      <c r="A1762" s="57"/>
      <c r="B1762" s="57"/>
    </row>
    <row r="1763" spans="1:2" x14ac:dyDescent="0.2">
      <c r="A1763" s="57"/>
      <c r="B1763" s="57"/>
    </row>
    <row r="1764" spans="1:2" x14ac:dyDescent="0.2">
      <c r="A1764" s="57"/>
      <c r="B1764" s="57"/>
    </row>
    <row r="1765" spans="1:2" x14ac:dyDescent="0.2">
      <c r="A1765" s="57"/>
      <c r="B1765" s="57"/>
    </row>
    <row r="1766" spans="1:2" x14ac:dyDescent="0.2">
      <c r="A1766" s="57"/>
      <c r="B1766" s="57"/>
    </row>
    <row r="1767" spans="1:2" x14ac:dyDescent="0.2">
      <c r="A1767" s="57"/>
      <c r="B1767" s="57"/>
    </row>
    <row r="1768" spans="1:2" x14ac:dyDescent="0.2">
      <c r="A1768" s="57"/>
      <c r="B1768" s="57"/>
    </row>
    <row r="1769" spans="1:2" x14ac:dyDescent="0.2">
      <c r="A1769" s="57"/>
      <c r="B1769" s="57"/>
    </row>
    <row r="1770" spans="1:2" x14ac:dyDescent="0.2">
      <c r="A1770" s="57"/>
      <c r="B1770" s="57"/>
    </row>
    <row r="1771" spans="1:2" x14ac:dyDescent="0.2">
      <c r="A1771" s="57"/>
      <c r="B1771" s="57"/>
    </row>
    <row r="1772" spans="1:2" x14ac:dyDescent="0.2">
      <c r="A1772" s="57"/>
      <c r="B1772" s="57"/>
    </row>
    <row r="1773" spans="1:2" x14ac:dyDescent="0.2">
      <c r="A1773" s="57"/>
      <c r="B1773" s="57"/>
    </row>
    <row r="1774" spans="1:2" x14ac:dyDescent="0.2">
      <c r="A1774" s="57"/>
      <c r="B1774" s="57"/>
    </row>
    <row r="1775" spans="1:2" x14ac:dyDescent="0.2">
      <c r="A1775" s="57"/>
      <c r="B1775" s="57"/>
    </row>
    <row r="1776" spans="1:2" x14ac:dyDescent="0.2">
      <c r="A1776" s="57"/>
      <c r="B1776" s="57"/>
    </row>
    <row r="1777" spans="1:2" x14ac:dyDescent="0.2">
      <c r="A1777" s="57"/>
      <c r="B1777" s="57"/>
    </row>
    <row r="1778" spans="1:2" x14ac:dyDescent="0.2">
      <c r="A1778" s="57"/>
      <c r="B1778" s="57"/>
    </row>
    <row r="1779" spans="1:2" x14ac:dyDescent="0.2">
      <c r="A1779" s="57"/>
      <c r="B1779" s="57"/>
    </row>
    <row r="1780" spans="1:2" x14ac:dyDescent="0.2">
      <c r="A1780" s="57"/>
      <c r="B1780" s="57"/>
    </row>
    <row r="1781" spans="1:2" x14ac:dyDescent="0.2">
      <c r="A1781" s="57"/>
      <c r="B1781" s="57"/>
    </row>
    <row r="1782" spans="1:2" x14ac:dyDescent="0.2">
      <c r="A1782" s="57"/>
      <c r="B1782" s="57"/>
    </row>
    <row r="1783" spans="1:2" x14ac:dyDescent="0.2">
      <c r="A1783" s="57"/>
      <c r="B1783" s="57"/>
    </row>
    <row r="1784" spans="1:2" x14ac:dyDescent="0.2">
      <c r="A1784" s="57"/>
      <c r="B1784" s="57"/>
    </row>
    <row r="1785" spans="1:2" x14ac:dyDescent="0.2">
      <c r="A1785" s="57"/>
      <c r="B1785" s="57"/>
    </row>
    <row r="1786" spans="1:2" x14ac:dyDescent="0.2">
      <c r="A1786" s="57"/>
      <c r="B1786" s="57"/>
    </row>
    <row r="1787" spans="1:2" x14ac:dyDescent="0.2">
      <c r="A1787" s="57"/>
      <c r="B1787" s="57"/>
    </row>
    <row r="1788" spans="1:2" x14ac:dyDescent="0.2">
      <c r="A1788" s="57"/>
      <c r="B1788" s="57"/>
    </row>
    <row r="1789" spans="1:2" x14ac:dyDescent="0.2">
      <c r="A1789" s="57"/>
      <c r="B1789" s="57"/>
    </row>
    <row r="1790" spans="1:2" x14ac:dyDescent="0.2">
      <c r="A1790" s="57"/>
      <c r="B1790" s="57"/>
    </row>
    <row r="1791" spans="1:2" x14ac:dyDescent="0.2">
      <c r="A1791" s="57"/>
      <c r="B1791" s="57"/>
    </row>
    <row r="1792" spans="1:2" x14ac:dyDescent="0.2">
      <c r="A1792" s="57"/>
      <c r="B1792" s="57"/>
    </row>
    <row r="1793" spans="1:2" x14ac:dyDescent="0.2">
      <c r="A1793" s="57"/>
      <c r="B1793" s="57"/>
    </row>
    <row r="1794" spans="1:2" x14ac:dyDescent="0.2">
      <c r="A1794" s="57"/>
      <c r="B1794" s="57"/>
    </row>
    <row r="1795" spans="1:2" x14ac:dyDescent="0.2">
      <c r="A1795" s="57"/>
      <c r="B1795" s="57"/>
    </row>
    <row r="1796" spans="1:2" x14ac:dyDescent="0.2">
      <c r="A1796" s="57"/>
      <c r="B1796" s="57"/>
    </row>
    <row r="1797" spans="1:2" x14ac:dyDescent="0.2">
      <c r="A1797" s="57"/>
      <c r="B1797" s="57"/>
    </row>
    <row r="1798" spans="1:2" x14ac:dyDescent="0.2">
      <c r="A1798" s="57"/>
      <c r="B1798" s="57"/>
    </row>
    <row r="1799" spans="1:2" x14ac:dyDescent="0.2">
      <c r="A1799" s="57"/>
      <c r="B1799" s="57"/>
    </row>
    <row r="1800" spans="1:2" x14ac:dyDescent="0.2">
      <c r="A1800" s="57"/>
      <c r="B1800" s="57"/>
    </row>
    <row r="1801" spans="1:2" x14ac:dyDescent="0.2">
      <c r="A1801" s="57"/>
      <c r="B1801" s="57"/>
    </row>
    <row r="1802" spans="1:2" x14ac:dyDescent="0.2">
      <c r="A1802" s="57"/>
      <c r="B1802" s="57"/>
    </row>
    <row r="1803" spans="1:2" x14ac:dyDescent="0.2">
      <c r="A1803" s="57"/>
      <c r="B1803" s="57"/>
    </row>
    <row r="1804" spans="1:2" x14ac:dyDescent="0.2">
      <c r="A1804" s="57"/>
      <c r="B1804" s="57"/>
    </row>
    <row r="1805" spans="1:2" x14ac:dyDescent="0.2">
      <c r="A1805" s="57"/>
      <c r="B1805" s="57"/>
    </row>
    <row r="1806" spans="1:2" x14ac:dyDescent="0.2">
      <c r="A1806" s="57"/>
      <c r="B1806" s="57"/>
    </row>
    <row r="1807" spans="1:2" x14ac:dyDescent="0.2">
      <c r="A1807" s="57"/>
      <c r="B1807" s="57"/>
    </row>
    <row r="1808" spans="1:2" x14ac:dyDescent="0.2">
      <c r="A1808" s="57"/>
      <c r="B1808" s="57"/>
    </row>
    <row r="1809" spans="1:2" x14ac:dyDescent="0.2">
      <c r="A1809" s="57"/>
      <c r="B1809" s="57"/>
    </row>
    <row r="1810" spans="1:2" x14ac:dyDescent="0.2">
      <c r="A1810" s="57"/>
      <c r="B1810" s="57"/>
    </row>
    <row r="1811" spans="1:2" x14ac:dyDescent="0.2">
      <c r="A1811" s="57"/>
      <c r="B1811" s="57"/>
    </row>
    <row r="1812" spans="1:2" x14ac:dyDescent="0.2">
      <c r="A1812" s="57"/>
      <c r="B1812" s="57"/>
    </row>
    <row r="1813" spans="1:2" x14ac:dyDescent="0.2">
      <c r="A1813" s="57"/>
      <c r="B1813" s="57"/>
    </row>
    <row r="1814" spans="1:2" x14ac:dyDescent="0.2">
      <c r="A1814" s="57"/>
      <c r="B1814" s="57"/>
    </row>
    <row r="1815" spans="1:2" x14ac:dyDescent="0.2">
      <c r="A1815" s="57"/>
      <c r="B1815" s="57"/>
    </row>
    <row r="1816" spans="1:2" x14ac:dyDescent="0.2">
      <c r="A1816" s="57"/>
      <c r="B1816" s="57"/>
    </row>
    <row r="1817" spans="1:2" x14ac:dyDescent="0.2">
      <c r="A1817" s="57"/>
      <c r="B1817" s="57"/>
    </row>
    <row r="1818" spans="1:2" x14ac:dyDescent="0.2">
      <c r="A1818" s="57"/>
      <c r="B1818" s="57"/>
    </row>
    <row r="1819" spans="1:2" x14ac:dyDescent="0.2">
      <c r="A1819" s="57"/>
      <c r="B1819" s="57"/>
    </row>
    <row r="1820" spans="1:2" x14ac:dyDescent="0.2">
      <c r="A1820" s="57"/>
      <c r="B1820" s="57"/>
    </row>
    <row r="1821" spans="1:2" x14ac:dyDescent="0.2">
      <c r="A1821" s="57"/>
      <c r="B1821" s="57"/>
    </row>
    <row r="1822" spans="1:2" x14ac:dyDescent="0.2">
      <c r="A1822" s="57"/>
      <c r="B1822" s="57"/>
    </row>
    <row r="1823" spans="1:2" x14ac:dyDescent="0.2">
      <c r="A1823" s="57"/>
      <c r="B1823" s="57"/>
    </row>
    <row r="1824" spans="1:2" x14ac:dyDescent="0.2">
      <c r="A1824" s="57"/>
      <c r="B1824" s="57"/>
    </row>
    <row r="1825" spans="1:2" x14ac:dyDescent="0.2">
      <c r="A1825" s="57"/>
      <c r="B1825" s="57"/>
    </row>
    <row r="1826" spans="1:2" x14ac:dyDescent="0.2">
      <c r="A1826" s="57"/>
      <c r="B1826" s="57"/>
    </row>
    <row r="1827" spans="1:2" x14ac:dyDescent="0.2">
      <c r="A1827" s="57"/>
      <c r="B1827" s="57"/>
    </row>
    <row r="1828" spans="1:2" x14ac:dyDescent="0.2">
      <c r="A1828" s="57"/>
      <c r="B1828" s="57"/>
    </row>
    <row r="1829" spans="1:2" x14ac:dyDescent="0.2">
      <c r="A1829" s="57"/>
      <c r="B1829" s="57"/>
    </row>
    <row r="1830" spans="1:2" x14ac:dyDescent="0.2">
      <c r="A1830" s="57"/>
      <c r="B1830" s="57"/>
    </row>
    <row r="1831" spans="1:2" x14ac:dyDescent="0.2">
      <c r="A1831" s="57"/>
      <c r="B1831" s="57"/>
    </row>
    <row r="1832" spans="1:2" x14ac:dyDescent="0.2">
      <c r="A1832" s="57"/>
      <c r="B1832" s="57"/>
    </row>
    <row r="1833" spans="1:2" x14ac:dyDescent="0.2">
      <c r="A1833" s="57"/>
      <c r="B1833" s="57"/>
    </row>
    <row r="1834" spans="1:2" x14ac:dyDescent="0.2">
      <c r="A1834" s="57"/>
      <c r="B1834" s="57"/>
    </row>
    <row r="1835" spans="1:2" x14ac:dyDescent="0.2">
      <c r="A1835" s="57"/>
      <c r="B1835" s="57"/>
    </row>
    <row r="1836" spans="1:2" x14ac:dyDescent="0.2">
      <c r="A1836" s="57"/>
      <c r="B1836" s="57"/>
    </row>
    <row r="1837" spans="1:2" x14ac:dyDescent="0.2">
      <c r="A1837" s="57"/>
      <c r="B1837" s="57"/>
    </row>
    <row r="1838" spans="1:2" x14ac:dyDescent="0.2">
      <c r="A1838" s="57"/>
      <c r="B1838" s="57"/>
    </row>
    <row r="1839" spans="1:2" x14ac:dyDescent="0.2">
      <c r="A1839" s="57"/>
      <c r="B1839" s="57"/>
    </row>
    <row r="1840" spans="1:2" x14ac:dyDescent="0.2">
      <c r="A1840" s="57"/>
      <c r="B1840" s="57"/>
    </row>
    <row r="1841" spans="1:2" x14ac:dyDescent="0.2">
      <c r="A1841" s="57"/>
      <c r="B1841" s="57"/>
    </row>
    <row r="1842" spans="1:2" x14ac:dyDescent="0.2">
      <c r="A1842" s="57"/>
      <c r="B1842" s="57"/>
    </row>
    <row r="1843" spans="1:2" x14ac:dyDescent="0.2">
      <c r="A1843" s="57"/>
      <c r="B1843" s="57"/>
    </row>
    <row r="1844" spans="1:2" x14ac:dyDescent="0.2">
      <c r="A1844" s="57"/>
      <c r="B1844" s="57"/>
    </row>
    <row r="1845" spans="1:2" x14ac:dyDescent="0.2">
      <c r="A1845" s="57"/>
      <c r="B1845" s="57"/>
    </row>
    <row r="1846" spans="1:2" x14ac:dyDescent="0.2">
      <c r="A1846" s="57"/>
      <c r="B1846" s="57"/>
    </row>
    <row r="1847" spans="1:2" x14ac:dyDescent="0.2">
      <c r="A1847" s="57"/>
      <c r="B1847" s="57"/>
    </row>
    <row r="1848" spans="1:2" x14ac:dyDescent="0.2">
      <c r="A1848" s="57"/>
      <c r="B1848" s="57"/>
    </row>
    <row r="1849" spans="1:2" x14ac:dyDescent="0.2">
      <c r="A1849" s="57"/>
      <c r="B1849" s="57"/>
    </row>
    <row r="1850" spans="1:2" x14ac:dyDescent="0.2">
      <c r="A1850" s="57"/>
      <c r="B1850" s="57"/>
    </row>
    <row r="1851" spans="1:2" x14ac:dyDescent="0.2">
      <c r="A1851" s="57"/>
      <c r="B1851" s="57"/>
    </row>
    <row r="1852" spans="1:2" x14ac:dyDescent="0.2">
      <c r="A1852" s="57"/>
      <c r="B1852" s="57"/>
    </row>
    <row r="1853" spans="1:2" x14ac:dyDescent="0.2">
      <c r="A1853" s="57"/>
      <c r="B1853" s="57"/>
    </row>
    <row r="1854" spans="1:2" x14ac:dyDescent="0.2">
      <c r="A1854" s="57"/>
      <c r="B1854" s="57"/>
    </row>
    <row r="1855" spans="1:2" x14ac:dyDescent="0.2">
      <c r="A1855" s="57"/>
      <c r="B1855" s="57"/>
    </row>
    <row r="1856" spans="1:2" x14ac:dyDescent="0.2">
      <c r="A1856" s="57"/>
      <c r="B1856" s="57"/>
    </row>
    <row r="1857" spans="1:2" x14ac:dyDescent="0.2">
      <c r="A1857" s="57"/>
      <c r="B1857" s="57"/>
    </row>
    <row r="1858" spans="1:2" x14ac:dyDescent="0.2">
      <c r="A1858" s="57"/>
      <c r="B1858" s="57"/>
    </row>
    <row r="1859" spans="1:2" x14ac:dyDescent="0.2">
      <c r="A1859" s="57"/>
      <c r="B1859" s="57"/>
    </row>
    <row r="1860" spans="1:2" x14ac:dyDescent="0.2">
      <c r="A1860" s="57"/>
      <c r="B1860" s="57"/>
    </row>
    <row r="1861" spans="1:2" x14ac:dyDescent="0.2">
      <c r="A1861" s="57"/>
      <c r="B1861" s="57"/>
    </row>
    <row r="1862" spans="1:2" x14ac:dyDescent="0.2">
      <c r="A1862" s="57"/>
      <c r="B1862" s="57"/>
    </row>
    <row r="1863" spans="1:2" x14ac:dyDescent="0.2">
      <c r="A1863" s="57"/>
      <c r="B1863" s="57"/>
    </row>
    <row r="1864" spans="1:2" x14ac:dyDescent="0.2">
      <c r="A1864" s="57"/>
      <c r="B1864" s="57"/>
    </row>
    <row r="1865" spans="1:2" x14ac:dyDescent="0.2">
      <c r="A1865" s="57"/>
      <c r="B1865" s="57"/>
    </row>
    <row r="1866" spans="1:2" x14ac:dyDescent="0.2">
      <c r="A1866" s="57"/>
      <c r="B1866" s="57"/>
    </row>
    <row r="1867" spans="1:2" x14ac:dyDescent="0.2">
      <c r="A1867" s="57"/>
      <c r="B1867" s="57"/>
    </row>
    <row r="1868" spans="1:2" x14ac:dyDescent="0.2">
      <c r="A1868" s="57"/>
      <c r="B1868" s="57"/>
    </row>
    <row r="1869" spans="1:2" x14ac:dyDescent="0.2">
      <c r="A1869" s="57"/>
      <c r="B1869" s="57"/>
    </row>
    <row r="1870" spans="1:2" x14ac:dyDescent="0.2">
      <c r="A1870" s="57"/>
      <c r="B1870" s="57"/>
    </row>
    <row r="1871" spans="1:2" x14ac:dyDescent="0.2">
      <c r="A1871" s="57"/>
      <c r="B1871" s="57"/>
    </row>
    <row r="1872" spans="1:2" x14ac:dyDescent="0.2">
      <c r="A1872" s="57"/>
      <c r="B1872" s="57"/>
    </row>
    <row r="1873" spans="1:2" x14ac:dyDescent="0.2">
      <c r="A1873" s="57"/>
      <c r="B1873" s="57"/>
    </row>
    <row r="1874" spans="1:2" x14ac:dyDescent="0.2">
      <c r="A1874" s="57"/>
      <c r="B1874" s="57"/>
    </row>
    <row r="1875" spans="1:2" x14ac:dyDescent="0.2">
      <c r="A1875" s="57"/>
      <c r="B1875" s="57"/>
    </row>
    <row r="1876" spans="1:2" x14ac:dyDescent="0.2">
      <c r="A1876" s="57"/>
      <c r="B1876" s="57"/>
    </row>
    <row r="1877" spans="1:2" x14ac:dyDescent="0.2">
      <c r="A1877" s="57"/>
      <c r="B1877" s="57"/>
    </row>
    <row r="1878" spans="1:2" x14ac:dyDescent="0.2">
      <c r="A1878" s="57"/>
      <c r="B1878" s="57"/>
    </row>
    <row r="1879" spans="1:2" x14ac:dyDescent="0.2">
      <c r="A1879" s="57"/>
      <c r="B1879" s="57"/>
    </row>
    <row r="1880" spans="1:2" x14ac:dyDescent="0.2">
      <c r="A1880" s="57"/>
      <c r="B1880" s="57"/>
    </row>
    <row r="1881" spans="1:2" x14ac:dyDescent="0.2">
      <c r="A1881" s="57"/>
      <c r="B1881" s="57"/>
    </row>
    <row r="1882" spans="1:2" x14ac:dyDescent="0.2">
      <c r="A1882" s="57"/>
      <c r="B1882" s="57"/>
    </row>
    <row r="1883" spans="1:2" x14ac:dyDescent="0.2">
      <c r="A1883" s="57"/>
      <c r="B1883" s="57"/>
    </row>
    <row r="1884" spans="1:2" x14ac:dyDescent="0.2">
      <c r="A1884" s="57"/>
      <c r="B1884" s="57"/>
    </row>
    <row r="1885" spans="1:2" x14ac:dyDescent="0.2">
      <c r="A1885" s="57"/>
      <c r="B1885" s="57"/>
    </row>
    <row r="1886" spans="1:2" x14ac:dyDescent="0.2">
      <c r="A1886" s="57"/>
      <c r="B1886" s="57"/>
    </row>
    <row r="1887" spans="1:2" x14ac:dyDescent="0.2">
      <c r="A1887" s="57"/>
      <c r="B1887" s="57"/>
    </row>
    <row r="1888" spans="1:2" x14ac:dyDescent="0.2">
      <c r="A1888" s="57"/>
      <c r="B1888" s="57"/>
    </row>
    <row r="1889" spans="1:2" x14ac:dyDescent="0.2">
      <c r="A1889" s="57"/>
      <c r="B1889" s="57"/>
    </row>
    <row r="1890" spans="1:2" x14ac:dyDescent="0.2">
      <c r="A1890" s="57"/>
      <c r="B1890" s="57"/>
    </row>
    <row r="1891" spans="1:2" x14ac:dyDescent="0.2">
      <c r="A1891" s="57"/>
      <c r="B1891" s="57"/>
    </row>
    <row r="1892" spans="1:2" x14ac:dyDescent="0.2">
      <c r="A1892" s="57"/>
      <c r="B1892" s="57"/>
    </row>
    <row r="1893" spans="1:2" x14ac:dyDescent="0.2">
      <c r="A1893" s="57"/>
      <c r="B1893" s="57"/>
    </row>
    <row r="1894" spans="1:2" x14ac:dyDescent="0.2">
      <c r="A1894" s="57"/>
      <c r="B1894" s="57"/>
    </row>
    <row r="1895" spans="1:2" x14ac:dyDescent="0.2">
      <c r="A1895" s="57"/>
      <c r="B1895" s="57"/>
    </row>
    <row r="1896" spans="1:2" x14ac:dyDescent="0.2">
      <c r="A1896" s="57"/>
      <c r="B1896" s="57"/>
    </row>
    <row r="1897" spans="1:2" x14ac:dyDescent="0.2">
      <c r="A1897" s="57"/>
      <c r="B1897" s="57"/>
    </row>
    <row r="1898" spans="1:2" x14ac:dyDescent="0.2">
      <c r="A1898" s="57"/>
      <c r="B1898" s="57"/>
    </row>
    <row r="1899" spans="1:2" x14ac:dyDescent="0.2">
      <c r="A1899" s="57"/>
      <c r="B1899" s="57"/>
    </row>
    <row r="1900" spans="1:2" x14ac:dyDescent="0.2">
      <c r="A1900" s="57"/>
      <c r="B1900" s="57"/>
    </row>
    <row r="1901" spans="1:2" x14ac:dyDescent="0.2">
      <c r="A1901" s="57"/>
      <c r="B1901" s="57"/>
    </row>
    <row r="1902" spans="1:2" x14ac:dyDescent="0.2">
      <c r="A1902" s="57"/>
      <c r="B1902" s="57"/>
    </row>
    <row r="1903" spans="1:2" x14ac:dyDescent="0.2">
      <c r="A1903" s="57"/>
      <c r="B1903" s="57"/>
    </row>
    <row r="1904" spans="1:2" x14ac:dyDescent="0.2">
      <c r="A1904" s="57"/>
      <c r="B1904" s="57"/>
    </row>
    <row r="1905" spans="1:2" x14ac:dyDescent="0.2">
      <c r="A1905" s="57"/>
      <c r="B1905" s="57"/>
    </row>
    <row r="1906" spans="1:2" x14ac:dyDescent="0.2">
      <c r="A1906" s="57"/>
      <c r="B1906" s="57"/>
    </row>
    <row r="1907" spans="1:2" x14ac:dyDescent="0.2">
      <c r="A1907" s="57"/>
      <c r="B1907" s="57"/>
    </row>
    <row r="1908" spans="1:2" x14ac:dyDescent="0.2">
      <c r="A1908" s="57"/>
      <c r="B1908" s="57"/>
    </row>
    <row r="1909" spans="1:2" x14ac:dyDescent="0.2">
      <c r="A1909" s="57"/>
      <c r="B1909" s="57"/>
    </row>
    <row r="1910" spans="1:2" x14ac:dyDescent="0.2">
      <c r="A1910" s="57"/>
      <c r="B1910" s="57"/>
    </row>
    <row r="1911" spans="1:2" x14ac:dyDescent="0.2">
      <c r="A1911" s="57"/>
      <c r="B1911" s="57"/>
    </row>
    <row r="1912" spans="1:2" x14ac:dyDescent="0.2">
      <c r="A1912" s="57"/>
      <c r="B1912" s="57"/>
    </row>
    <row r="1913" spans="1:2" x14ac:dyDescent="0.2">
      <c r="A1913" s="57"/>
      <c r="B1913" s="57"/>
    </row>
    <row r="1914" spans="1:2" x14ac:dyDescent="0.2">
      <c r="A1914" s="57"/>
      <c r="B1914" s="57"/>
    </row>
    <row r="1915" spans="1:2" x14ac:dyDescent="0.2">
      <c r="A1915" s="57"/>
      <c r="B1915" s="57"/>
    </row>
    <row r="1916" spans="1:2" x14ac:dyDescent="0.2">
      <c r="A1916" s="57"/>
      <c r="B1916" s="57"/>
    </row>
    <row r="1917" spans="1:2" x14ac:dyDescent="0.2">
      <c r="A1917" s="57"/>
      <c r="B1917" s="57"/>
    </row>
    <row r="1918" spans="1:2" x14ac:dyDescent="0.2">
      <c r="A1918" s="57"/>
      <c r="B1918" s="57"/>
    </row>
    <row r="1919" spans="1:2" x14ac:dyDescent="0.2">
      <c r="A1919" s="57"/>
      <c r="B1919" s="57"/>
    </row>
    <row r="1920" spans="1:2" x14ac:dyDescent="0.2">
      <c r="A1920" s="57"/>
      <c r="B1920" s="57"/>
    </row>
    <row r="1921" spans="1:2" x14ac:dyDescent="0.2">
      <c r="A1921" s="57"/>
      <c r="B1921" s="57"/>
    </row>
    <row r="1922" spans="1:2" x14ac:dyDescent="0.2">
      <c r="A1922" s="57"/>
      <c r="B1922" s="57"/>
    </row>
    <row r="1923" spans="1:2" x14ac:dyDescent="0.2">
      <c r="A1923" s="57"/>
      <c r="B1923" s="57"/>
    </row>
    <row r="1924" spans="1:2" x14ac:dyDescent="0.2">
      <c r="A1924" s="57"/>
      <c r="B1924" s="57"/>
    </row>
    <row r="1925" spans="1:2" x14ac:dyDescent="0.2">
      <c r="A1925" s="57"/>
      <c r="B1925" s="57"/>
    </row>
    <row r="1926" spans="1:2" x14ac:dyDescent="0.2">
      <c r="A1926" s="57"/>
      <c r="B1926" s="57"/>
    </row>
    <row r="1927" spans="1:2" x14ac:dyDescent="0.2">
      <c r="A1927" s="57"/>
      <c r="B1927" s="57"/>
    </row>
    <row r="1928" spans="1:2" x14ac:dyDescent="0.2">
      <c r="A1928" s="57"/>
      <c r="B1928" s="57"/>
    </row>
    <row r="1929" spans="1:2" x14ac:dyDescent="0.2">
      <c r="A1929" s="57"/>
      <c r="B1929" s="57"/>
    </row>
    <row r="1930" spans="1:2" x14ac:dyDescent="0.2">
      <c r="A1930" s="57"/>
      <c r="B1930" s="57"/>
    </row>
    <row r="1931" spans="1:2" x14ac:dyDescent="0.2">
      <c r="A1931" s="57"/>
      <c r="B1931" s="57"/>
    </row>
    <row r="1932" spans="1:2" x14ac:dyDescent="0.2">
      <c r="A1932" s="57"/>
      <c r="B1932" s="57"/>
    </row>
    <row r="1933" spans="1:2" x14ac:dyDescent="0.2">
      <c r="A1933" s="57"/>
      <c r="B1933" s="57"/>
    </row>
    <row r="1934" spans="1:2" x14ac:dyDescent="0.2">
      <c r="A1934" s="57"/>
      <c r="B1934" s="57"/>
    </row>
    <row r="1935" spans="1:2" x14ac:dyDescent="0.2">
      <c r="A1935" s="57"/>
      <c r="B1935" s="57"/>
    </row>
    <row r="1936" spans="1:2" x14ac:dyDescent="0.2">
      <c r="A1936" s="57"/>
      <c r="B1936" s="57"/>
    </row>
    <row r="1937" spans="1:2" x14ac:dyDescent="0.2">
      <c r="A1937" s="57"/>
      <c r="B1937" s="57"/>
    </row>
    <row r="1938" spans="1:2" x14ac:dyDescent="0.2">
      <c r="A1938" s="57"/>
      <c r="B1938" s="57"/>
    </row>
    <row r="1939" spans="1:2" x14ac:dyDescent="0.2">
      <c r="A1939" s="57"/>
      <c r="B1939" s="57"/>
    </row>
    <row r="1940" spans="1:2" x14ac:dyDescent="0.2">
      <c r="A1940" s="57"/>
      <c r="B1940" s="57"/>
    </row>
    <row r="1941" spans="1:2" x14ac:dyDescent="0.2">
      <c r="A1941" s="57"/>
      <c r="B1941" s="57"/>
    </row>
    <row r="1942" spans="1:2" x14ac:dyDescent="0.2">
      <c r="A1942" s="57"/>
      <c r="B1942" s="57"/>
    </row>
    <row r="1943" spans="1:2" x14ac:dyDescent="0.2">
      <c r="A1943" s="57"/>
      <c r="B1943" s="57"/>
    </row>
    <row r="1944" spans="1:2" x14ac:dyDescent="0.2">
      <c r="A1944" s="57"/>
      <c r="B1944" s="57"/>
    </row>
    <row r="1945" spans="1:2" x14ac:dyDescent="0.2">
      <c r="A1945" s="57"/>
      <c r="B1945" s="57"/>
    </row>
    <row r="1946" spans="1:2" x14ac:dyDescent="0.2">
      <c r="A1946" s="57"/>
      <c r="B1946" s="57"/>
    </row>
    <row r="1947" spans="1:2" x14ac:dyDescent="0.2">
      <c r="A1947" s="57"/>
      <c r="B1947" s="57"/>
    </row>
    <row r="1948" spans="1:2" x14ac:dyDescent="0.2">
      <c r="A1948" s="57"/>
      <c r="B1948" s="57"/>
    </row>
    <row r="1949" spans="1:2" x14ac:dyDescent="0.2">
      <c r="A1949" s="57"/>
      <c r="B1949" s="57"/>
    </row>
    <row r="1950" spans="1:2" x14ac:dyDescent="0.2">
      <c r="A1950" s="57"/>
      <c r="B1950" s="57"/>
    </row>
    <row r="1951" spans="1:2" x14ac:dyDescent="0.2">
      <c r="A1951" s="57"/>
      <c r="B1951" s="57"/>
    </row>
    <row r="1952" spans="1:2" x14ac:dyDescent="0.2">
      <c r="A1952" s="57"/>
      <c r="B1952" s="57"/>
    </row>
    <row r="1953" spans="1:2" x14ac:dyDescent="0.2">
      <c r="A1953" s="57"/>
      <c r="B1953" s="57"/>
    </row>
    <row r="1954" spans="1:2" x14ac:dyDescent="0.2">
      <c r="A1954" s="57"/>
      <c r="B1954" s="57"/>
    </row>
    <row r="1955" spans="1:2" x14ac:dyDescent="0.2">
      <c r="A1955" s="57"/>
      <c r="B1955" s="57"/>
    </row>
    <row r="1956" spans="1:2" x14ac:dyDescent="0.2">
      <c r="A1956" s="57"/>
      <c r="B1956" s="57"/>
    </row>
    <row r="1957" spans="1:2" x14ac:dyDescent="0.2">
      <c r="A1957" s="57"/>
      <c r="B1957" s="57"/>
    </row>
    <row r="1958" spans="1:2" x14ac:dyDescent="0.2">
      <c r="A1958" s="57"/>
      <c r="B1958" s="57"/>
    </row>
    <row r="1959" spans="1:2" x14ac:dyDescent="0.2">
      <c r="A1959" s="57"/>
      <c r="B1959" s="57"/>
    </row>
    <row r="1960" spans="1:2" x14ac:dyDescent="0.2">
      <c r="A1960" s="57"/>
      <c r="B1960" s="57"/>
    </row>
    <row r="1961" spans="1:2" x14ac:dyDescent="0.2">
      <c r="A1961" s="57"/>
      <c r="B1961" s="57"/>
    </row>
    <row r="1962" spans="1:2" x14ac:dyDescent="0.2">
      <c r="A1962" s="57"/>
      <c r="B1962" s="57"/>
    </row>
    <row r="1963" spans="1:2" x14ac:dyDescent="0.2">
      <c r="A1963" s="57"/>
      <c r="B1963" s="57"/>
    </row>
    <row r="1964" spans="1:2" x14ac:dyDescent="0.2">
      <c r="A1964" s="57"/>
      <c r="B1964" s="57"/>
    </row>
    <row r="1965" spans="1:2" x14ac:dyDescent="0.2">
      <c r="A1965" s="57"/>
      <c r="B1965" s="57"/>
    </row>
    <row r="1966" spans="1:2" x14ac:dyDescent="0.2">
      <c r="A1966" s="57"/>
      <c r="B1966" s="57"/>
    </row>
    <row r="1967" spans="1:2" x14ac:dyDescent="0.2">
      <c r="A1967" s="57"/>
      <c r="B1967" s="57"/>
    </row>
    <row r="1968" spans="1:2" x14ac:dyDescent="0.2">
      <c r="A1968" s="57"/>
      <c r="B1968" s="57"/>
    </row>
    <row r="1969" spans="1:2" x14ac:dyDescent="0.2">
      <c r="A1969" s="57"/>
      <c r="B1969" s="57"/>
    </row>
    <row r="1970" spans="1:2" x14ac:dyDescent="0.2">
      <c r="A1970" s="57"/>
      <c r="B1970" s="57"/>
    </row>
    <row r="1971" spans="1:2" x14ac:dyDescent="0.2">
      <c r="A1971" s="57"/>
      <c r="B1971" s="57"/>
    </row>
    <row r="1972" spans="1:2" x14ac:dyDescent="0.2">
      <c r="A1972" s="57"/>
      <c r="B1972" s="57"/>
    </row>
    <row r="1973" spans="1:2" x14ac:dyDescent="0.2">
      <c r="A1973" s="57"/>
      <c r="B1973" s="57"/>
    </row>
    <row r="1974" spans="1:2" x14ac:dyDescent="0.2">
      <c r="A1974" s="57"/>
      <c r="B1974" s="57"/>
    </row>
    <row r="1975" spans="1:2" x14ac:dyDescent="0.2">
      <c r="A1975" s="57"/>
      <c r="B1975" s="57"/>
    </row>
    <row r="1976" spans="1:2" x14ac:dyDescent="0.2">
      <c r="A1976" s="57"/>
      <c r="B1976" s="57"/>
    </row>
    <row r="1977" spans="1:2" x14ac:dyDescent="0.2">
      <c r="A1977" s="57"/>
      <c r="B1977" s="57"/>
    </row>
    <row r="1978" spans="1:2" x14ac:dyDescent="0.2">
      <c r="A1978" s="57"/>
      <c r="B1978" s="57"/>
    </row>
    <row r="1979" spans="1:2" x14ac:dyDescent="0.2">
      <c r="A1979" s="57"/>
      <c r="B1979" s="57"/>
    </row>
    <row r="1980" spans="1:2" x14ac:dyDescent="0.2">
      <c r="A1980" s="57"/>
      <c r="B1980" s="57"/>
    </row>
    <row r="1981" spans="1:2" x14ac:dyDescent="0.2">
      <c r="A1981" s="57"/>
      <c r="B1981" s="57"/>
    </row>
    <row r="1982" spans="1:2" x14ac:dyDescent="0.2">
      <c r="A1982" s="57"/>
      <c r="B1982" s="57"/>
    </row>
    <row r="1983" spans="1:2" x14ac:dyDescent="0.2">
      <c r="A1983" s="57"/>
      <c r="B1983" s="57"/>
    </row>
    <row r="1984" spans="1:2" x14ac:dyDescent="0.2">
      <c r="A1984" s="57"/>
      <c r="B1984" s="57"/>
    </row>
    <row r="1985" spans="1:2" x14ac:dyDescent="0.2">
      <c r="A1985" s="57"/>
      <c r="B1985" s="57"/>
    </row>
    <row r="1986" spans="1:2" x14ac:dyDescent="0.2">
      <c r="A1986" s="57"/>
      <c r="B1986" s="57"/>
    </row>
    <row r="1987" spans="1:2" x14ac:dyDescent="0.2">
      <c r="A1987" s="57"/>
      <c r="B1987" s="57"/>
    </row>
    <row r="1988" spans="1:2" x14ac:dyDescent="0.2">
      <c r="A1988" s="57"/>
      <c r="B1988" s="57"/>
    </row>
    <row r="1989" spans="1:2" x14ac:dyDescent="0.2">
      <c r="A1989" s="57"/>
      <c r="B1989" s="57"/>
    </row>
    <row r="1990" spans="1:2" x14ac:dyDescent="0.2">
      <c r="A1990" s="57"/>
      <c r="B1990" s="57"/>
    </row>
    <row r="1991" spans="1:2" x14ac:dyDescent="0.2">
      <c r="A1991" s="57"/>
      <c r="B1991" s="57"/>
    </row>
    <row r="1992" spans="1:2" x14ac:dyDescent="0.2">
      <c r="A1992" s="57"/>
      <c r="B1992" s="57"/>
    </row>
    <row r="1993" spans="1:2" x14ac:dyDescent="0.2">
      <c r="A1993" s="57"/>
      <c r="B1993" s="57"/>
    </row>
    <row r="1994" spans="1:2" x14ac:dyDescent="0.2">
      <c r="A1994" s="57"/>
      <c r="B1994" s="57"/>
    </row>
    <row r="1995" spans="1:2" x14ac:dyDescent="0.2">
      <c r="A1995" s="57"/>
      <c r="B1995" s="57"/>
    </row>
    <row r="1996" spans="1:2" x14ac:dyDescent="0.2">
      <c r="A1996" s="57"/>
      <c r="B1996" s="57"/>
    </row>
    <row r="1997" spans="1:2" x14ac:dyDescent="0.2">
      <c r="A1997" s="57"/>
      <c r="B1997" s="57"/>
    </row>
    <row r="1998" spans="1:2" x14ac:dyDescent="0.2">
      <c r="A1998" s="57"/>
      <c r="B1998" s="57"/>
    </row>
    <row r="1999" spans="1:2" x14ac:dyDescent="0.2">
      <c r="A1999" s="57"/>
      <c r="B1999" s="57"/>
    </row>
    <row r="2000" spans="1:2" x14ac:dyDescent="0.2">
      <c r="A2000" s="57"/>
      <c r="B2000" s="57"/>
    </row>
    <row r="2001" spans="1:2" x14ac:dyDescent="0.2">
      <c r="A2001" s="57"/>
      <c r="B2001" s="57"/>
    </row>
    <row r="2002" spans="1:2" x14ac:dyDescent="0.2">
      <c r="A2002" s="57"/>
      <c r="B2002" s="57"/>
    </row>
    <row r="2003" spans="1:2" x14ac:dyDescent="0.2">
      <c r="A2003" s="57"/>
      <c r="B2003" s="57"/>
    </row>
    <row r="2004" spans="1:2" x14ac:dyDescent="0.2">
      <c r="A2004" s="57"/>
      <c r="B2004" s="57"/>
    </row>
    <row r="2005" spans="1:2" x14ac:dyDescent="0.2">
      <c r="A2005" s="57"/>
      <c r="B2005" s="57"/>
    </row>
    <row r="2006" spans="1:2" x14ac:dyDescent="0.2">
      <c r="A2006" s="57"/>
      <c r="B2006" s="57"/>
    </row>
    <row r="2007" spans="1:2" x14ac:dyDescent="0.2">
      <c r="A2007" s="57"/>
      <c r="B2007" s="57"/>
    </row>
    <row r="2008" spans="1:2" x14ac:dyDescent="0.2">
      <c r="A2008" s="57"/>
      <c r="B2008" s="57"/>
    </row>
    <row r="2009" spans="1:2" x14ac:dyDescent="0.2">
      <c r="A2009" s="57"/>
      <c r="B2009" s="57"/>
    </row>
    <row r="2010" spans="1:2" x14ac:dyDescent="0.2">
      <c r="A2010" s="57"/>
      <c r="B2010" s="57"/>
    </row>
    <row r="2011" spans="1:2" x14ac:dyDescent="0.2">
      <c r="A2011" s="57"/>
      <c r="B2011" s="57"/>
    </row>
    <row r="2012" spans="1:2" x14ac:dyDescent="0.2">
      <c r="A2012" s="57"/>
      <c r="B2012" s="57"/>
    </row>
    <row r="2013" spans="1:2" x14ac:dyDescent="0.2">
      <c r="A2013" s="57"/>
      <c r="B2013" s="57"/>
    </row>
    <row r="2014" spans="1:2" x14ac:dyDescent="0.2">
      <c r="A2014" s="57"/>
      <c r="B2014" s="57"/>
    </row>
    <row r="2015" spans="1:2" x14ac:dyDescent="0.2">
      <c r="A2015" s="57"/>
      <c r="B2015" s="57"/>
    </row>
    <row r="2016" spans="1:2" x14ac:dyDescent="0.2">
      <c r="A2016" s="57"/>
      <c r="B2016" s="57"/>
    </row>
    <row r="2017" spans="1:2" x14ac:dyDescent="0.2">
      <c r="A2017" s="57"/>
      <c r="B2017" s="57"/>
    </row>
    <row r="2018" spans="1:2" x14ac:dyDescent="0.2">
      <c r="A2018" s="57"/>
      <c r="B2018" s="57"/>
    </row>
    <row r="2019" spans="1:2" x14ac:dyDescent="0.2">
      <c r="A2019" s="57"/>
      <c r="B2019" s="57"/>
    </row>
    <row r="2020" spans="1:2" x14ac:dyDescent="0.2">
      <c r="A2020" s="57"/>
      <c r="B2020" s="57"/>
    </row>
    <row r="2021" spans="1:2" x14ac:dyDescent="0.2">
      <c r="A2021" s="57"/>
      <c r="B2021" s="57"/>
    </row>
    <row r="2022" spans="1:2" x14ac:dyDescent="0.2">
      <c r="A2022" s="57"/>
      <c r="B2022" s="57"/>
    </row>
    <row r="2023" spans="1:2" x14ac:dyDescent="0.2">
      <c r="A2023" s="57"/>
      <c r="B2023" s="57"/>
    </row>
    <row r="2024" spans="1:2" x14ac:dyDescent="0.2">
      <c r="A2024" s="57"/>
      <c r="B2024" s="57"/>
    </row>
    <row r="2025" spans="1:2" x14ac:dyDescent="0.2">
      <c r="A2025" s="57"/>
      <c r="B2025" s="57"/>
    </row>
    <row r="2026" spans="1:2" x14ac:dyDescent="0.2">
      <c r="A2026" s="57"/>
      <c r="B2026" s="57"/>
    </row>
    <row r="2027" spans="1:2" x14ac:dyDescent="0.2">
      <c r="A2027" s="57"/>
      <c r="B2027" s="57"/>
    </row>
    <row r="2028" spans="1:2" x14ac:dyDescent="0.2">
      <c r="A2028" s="57"/>
      <c r="B2028" s="57"/>
    </row>
    <row r="2029" spans="1:2" x14ac:dyDescent="0.2">
      <c r="A2029" s="57"/>
      <c r="B2029" s="57"/>
    </row>
    <row r="2030" spans="1:2" x14ac:dyDescent="0.2">
      <c r="A2030" s="57"/>
      <c r="B2030" s="57"/>
    </row>
    <row r="2031" spans="1:2" x14ac:dyDescent="0.2">
      <c r="A2031" s="57"/>
      <c r="B2031" s="57"/>
    </row>
    <row r="2032" spans="1:2" x14ac:dyDescent="0.2">
      <c r="A2032" s="57"/>
      <c r="B2032" s="57"/>
    </row>
    <row r="2033" spans="1:2" x14ac:dyDescent="0.2">
      <c r="A2033" s="57"/>
      <c r="B2033" s="57"/>
    </row>
    <row r="2034" spans="1:2" x14ac:dyDescent="0.2">
      <c r="A2034" s="57"/>
      <c r="B2034" s="57"/>
    </row>
    <row r="2035" spans="1:2" x14ac:dyDescent="0.2">
      <c r="A2035" s="57"/>
      <c r="B2035" s="57"/>
    </row>
    <row r="2036" spans="1:2" x14ac:dyDescent="0.2">
      <c r="A2036" s="57"/>
      <c r="B2036" s="57"/>
    </row>
    <row r="2037" spans="1:2" x14ac:dyDescent="0.2">
      <c r="A2037" s="57"/>
      <c r="B2037" s="57"/>
    </row>
    <row r="2038" spans="1:2" x14ac:dyDescent="0.2">
      <c r="A2038" s="57"/>
      <c r="B2038" s="57"/>
    </row>
    <row r="2039" spans="1:2" x14ac:dyDescent="0.2">
      <c r="A2039" s="57"/>
      <c r="B2039" s="57"/>
    </row>
    <row r="2040" spans="1:2" x14ac:dyDescent="0.2">
      <c r="A2040" s="57"/>
      <c r="B2040" s="57"/>
    </row>
    <row r="2041" spans="1:2" x14ac:dyDescent="0.2">
      <c r="A2041" s="57"/>
      <c r="B2041" s="57"/>
    </row>
    <row r="2042" spans="1:2" x14ac:dyDescent="0.2">
      <c r="A2042" s="57"/>
      <c r="B2042" s="57"/>
    </row>
    <row r="2043" spans="1:2" x14ac:dyDescent="0.2">
      <c r="A2043" s="57"/>
      <c r="B2043" s="57"/>
    </row>
    <row r="2044" spans="1:2" x14ac:dyDescent="0.2">
      <c r="A2044" s="57"/>
      <c r="B2044" s="57"/>
    </row>
    <row r="2045" spans="1:2" x14ac:dyDescent="0.2">
      <c r="A2045" s="57"/>
      <c r="B2045" s="57"/>
    </row>
    <row r="2046" spans="1:2" x14ac:dyDescent="0.2">
      <c r="A2046" s="57"/>
      <c r="B2046" s="57"/>
    </row>
    <row r="2047" spans="1:2" x14ac:dyDescent="0.2">
      <c r="A2047" s="57"/>
      <c r="B2047" s="57"/>
    </row>
    <row r="2048" spans="1:2" x14ac:dyDescent="0.2">
      <c r="A2048" s="57"/>
      <c r="B2048" s="57"/>
    </row>
    <row r="2049" spans="1:2" x14ac:dyDescent="0.2">
      <c r="A2049" s="57"/>
      <c r="B2049" s="57"/>
    </row>
    <row r="2050" spans="1:2" x14ac:dyDescent="0.2">
      <c r="A2050" s="57"/>
      <c r="B2050" s="57"/>
    </row>
    <row r="2051" spans="1:2" x14ac:dyDescent="0.2">
      <c r="A2051" s="57"/>
      <c r="B2051" s="57"/>
    </row>
    <row r="2052" spans="1:2" x14ac:dyDescent="0.2">
      <c r="A2052" s="57"/>
      <c r="B2052" s="57"/>
    </row>
    <row r="2053" spans="1:2" x14ac:dyDescent="0.2">
      <c r="A2053" s="57"/>
      <c r="B2053" s="57"/>
    </row>
    <row r="2054" spans="1:2" x14ac:dyDescent="0.2">
      <c r="A2054" s="57"/>
      <c r="B2054" s="57"/>
    </row>
    <row r="2055" spans="1:2" x14ac:dyDescent="0.2">
      <c r="A2055" s="57"/>
      <c r="B2055" s="57"/>
    </row>
    <row r="2056" spans="1:2" x14ac:dyDescent="0.2">
      <c r="A2056" s="57"/>
      <c r="B2056" s="57"/>
    </row>
    <row r="2057" spans="1:2" x14ac:dyDescent="0.2">
      <c r="A2057" s="57"/>
      <c r="B2057" s="57"/>
    </row>
    <row r="2058" spans="1:2" x14ac:dyDescent="0.2">
      <c r="A2058" s="57"/>
      <c r="B2058" s="57"/>
    </row>
    <row r="2059" spans="1:2" x14ac:dyDescent="0.2">
      <c r="A2059" s="57"/>
      <c r="B2059" s="57"/>
    </row>
    <row r="2060" spans="1:2" x14ac:dyDescent="0.2">
      <c r="A2060" s="57"/>
      <c r="B2060" s="57"/>
    </row>
    <row r="2061" spans="1:2" x14ac:dyDescent="0.2">
      <c r="A2061" s="57"/>
      <c r="B2061" s="57"/>
    </row>
    <row r="2062" spans="1:2" x14ac:dyDescent="0.2">
      <c r="A2062" s="57"/>
      <c r="B2062" s="57"/>
    </row>
    <row r="2063" spans="1:2" x14ac:dyDescent="0.2">
      <c r="A2063" s="57"/>
      <c r="B2063" s="57"/>
    </row>
    <row r="2064" spans="1:2" x14ac:dyDescent="0.2">
      <c r="A2064" s="57"/>
      <c r="B2064" s="57"/>
    </row>
    <row r="2065" spans="1:2" x14ac:dyDescent="0.2">
      <c r="A2065" s="57"/>
      <c r="B2065" s="57"/>
    </row>
    <row r="2066" spans="1:2" x14ac:dyDescent="0.2">
      <c r="A2066" s="57"/>
      <c r="B2066" s="57"/>
    </row>
    <row r="2067" spans="1:2" x14ac:dyDescent="0.2">
      <c r="A2067" s="57"/>
      <c r="B2067" s="57"/>
    </row>
    <row r="2068" spans="1:2" x14ac:dyDescent="0.2">
      <c r="A2068" s="57"/>
      <c r="B2068" s="57"/>
    </row>
    <row r="2069" spans="1:2" x14ac:dyDescent="0.2">
      <c r="A2069" s="57"/>
      <c r="B2069" s="57"/>
    </row>
    <row r="2070" spans="1:2" x14ac:dyDescent="0.2">
      <c r="A2070" s="57"/>
      <c r="B2070" s="57"/>
    </row>
    <row r="2071" spans="1:2" x14ac:dyDescent="0.2">
      <c r="A2071" s="57"/>
      <c r="B2071" s="57"/>
    </row>
    <row r="2072" spans="1:2" x14ac:dyDescent="0.2">
      <c r="A2072" s="57"/>
      <c r="B2072" s="57"/>
    </row>
    <row r="2073" spans="1:2" x14ac:dyDescent="0.2">
      <c r="A2073" s="57"/>
      <c r="B2073" s="57"/>
    </row>
    <row r="2074" spans="1:2" x14ac:dyDescent="0.2">
      <c r="A2074" s="57"/>
      <c r="B2074" s="57"/>
    </row>
    <row r="2075" spans="1:2" x14ac:dyDescent="0.2">
      <c r="A2075" s="57"/>
      <c r="B2075" s="57"/>
    </row>
    <row r="2076" spans="1:2" x14ac:dyDescent="0.2">
      <c r="A2076" s="57"/>
      <c r="B2076" s="57"/>
    </row>
    <row r="2077" spans="1:2" x14ac:dyDescent="0.2">
      <c r="A2077" s="57"/>
      <c r="B2077" s="57"/>
    </row>
    <row r="2078" spans="1:2" x14ac:dyDescent="0.2">
      <c r="A2078" s="57"/>
      <c r="B2078" s="57"/>
    </row>
    <row r="2079" spans="1:2" x14ac:dyDescent="0.2">
      <c r="A2079" s="57"/>
      <c r="B2079" s="57"/>
    </row>
    <row r="2080" spans="1:2" x14ac:dyDescent="0.2">
      <c r="A2080" s="57"/>
      <c r="B2080" s="57"/>
    </row>
    <row r="2081" spans="1:2" x14ac:dyDescent="0.2">
      <c r="A2081" s="57"/>
      <c r="B2081" s="57"/>
    </row>
    <row r="2082" spans="1:2" x14ac:dyDescent="0.2">
      <c r="A2082" s="57"/>
      <c r="B2082" s="57"/>
    </row>
    <row r="2083" spans="1:2" x14ac:dyDescent="0.2">
      <c r="A2083" s="57"/>
      <c r="B2083" s="57"/>
    </row>
    <row r="2084" spans="1:2" x14ac:dyDescent="0.2">
      <c r="A2084" s="57"/>
      <c r="B2084" s="57"/>
    </row>
    <row r="2085" spans="1:2" x14ac:dyDescent="0.2">
      <c r="A2085" s="57"/>
      <c r="B2085" s="57"/>
    </row>
    <row r="2086" spans="1:2" x14ac:dyDescent="0.2">
      <c r="A2086" s="57"/>
      <c r="B2086" s="57"/>
    </row>
    <row r="2087" spans="1:2" x14ac:dyDescent="0.2">
      <c r="A2087" s="57"/>
      <c r="B2087" s="57"/>
    </row>
    <row r="2088" spans="1:2" x14ac:dyDescent="0.2">
      <c r="A2088" s="57"/>
      <c r="B2088" s="57"/>
    </row>
    <row r="2089" spans="1:2" x14ac:dyDescent="0.2">
      <c r="A2089" s="57"/>
      <c r="B2089" s="57"/>
    </row>
    <row r="2090" spans="1:2" x14ac:dyDescent="0.2">
      <c r="A2090" s="57"/>
      <c r="B2090" s="57"/>
    </row>
    <row r="2091" spans="1:2" x14ac:dyDescent="0.2">
      <c r="A2091" s="57"/>
      <c r="B2091" s="57"/>
    </row>
    <row r="2092" spans="1:2" x14ac:dyDescent="0.2">
      <c r="A2092" s="57"/>
      <c r="B2092" s="57"/>
    </row>
    <row r="2093" spans="1:2" x14ac:dyDescent="0.2">
      <c r="A2093" s="57"/>
      <c r="B2093" s="57"/>
    </row>
    <row r="2094" spans="1:2" x14ac:dyDescent="0.2">
      <c r="A2094" s="57"/>
      <c r="B2094" s="57"/>
    </row>
    <row r="2095" spans="1:2" x14ac:dyDescent="0.2">
      <c r="A2095" s="57"/>
      <c r="B2095" s="57"/>
    </row>
    <row r="2096" spans="1:2" x14ac:dyDescent="0.2">
      <c r="A2096" s="57"/>
      <c r="B2096" s="57"/>
    </row>
    <row r="2097" spans="1:2" x14ac:dyDescent="0.2">
      <c r="A2097" s="57"/>
      <c r="B2097" s="57"/>
    </row>
    <row r="2098" spans="1:2" x14ac:dyDescent="0.2">
      <c r="A2098" s="57"/>
      <c r="B2098" s="57"/>
    </row>
    <row r="2099" spans="1:2" x14ac:dyDescent="0.2">
      <c r="A2099" s="57"/>
      <c r="B2099" s="57"/>
    </row>
    <row r="2100" spans="1:2" x14ac:dyDescent="0.2">
      <c r="A2100" s="57"/>
      <c r="B2100" s="57"/>
    </row>
    <row r="2101" spans="1:2" x14ac:dyDescent="0.2">
      <c r="A2101" s="57"/>
      <c r="B2101" s="57"/>
    </row>
    <row r="2102" spans="1:2" x14ac:dyDescent="0.2">
      <c r="A2102" s="57"/>
      <c r="B2102" s="57"/>
    </row>
    <row r="2103" spans="1:2" x14ac:dyDescent="0.2">
      <c r="A2103" s="57"/>
      <c r="B2103" s="57"/>
    </row>
    <row r="2104" spans="1:2" x14ac:dyDescent="0.2">
      <c r="A2104" s="57"/>
      <c r="B2104" s="57"/>
    </row>
    <row r="2105" spans="1:2" x14ac:dyDescent="0.2">
      <c r="A2105" s="57"/>
      <c r="B2105" s="57"/>
    </row>
    <row r="2106" spans="1:2" x14ac:dyDescent="0.2">
      <c r="A2106" s="57"/>
      <c r="B2106" s="57"/>
    </row>
    <row r="2107" spans="1:2" x14ac:dyDescent="0.2">
      <c r="A2107" s="57"/>
      <c r="B2107" s="57"/>
    </row>
    <row r="2108" spans="1:2" x14ac:dyDescent="0.2">
      <c r="A2108" s="57"/>
      <c r="B2108" s="57"/>
    </row>
    <row r="2109" spans="1:2" x14ac:dyDescent="0.2">
      <c r="A2109" s="57"/>
      <c r="B2109" s="57"/>
    </row>
    <row r="2110" spans="1:2" x14ac:dyDescent="0.2">
      <c r="A2110" s="57"/>
      <c r="B2110" s="57"/>
    </row>
    <row r="2111" spans="1:2" x14ac:dyDescent="0.2">
      <c r="A2111" s="57"/>
      <c r="B2111" s="57"/>
    </row>
    <row r="2112" spans="1:2" x14ac:dyDescent="0.2">
      <c r="A2112" s="57"/>
      <c r="B2112" s="57"/>
    </row>
    <row r="2113" spans="1:2" x14ac:dyDescent="0.2">
      <c r="A2113" s="57"/>
      <c r="B2113" s="57"/>
    </row>
    <row r="2114" spans="1:2" x14ac:dyDescent="0.2">
      <c r="A2114" s="57"/>
      <c r="B2114" s="57"/>
    </row>
    <row r="2115" spans="1:2" x14ac:dyDescent="0.2">
      <c r="A2115" s="57"/>
      <c r="B2115" s="57"/>
    </row>
    <row r="2116" spans="1:2" x14ac:dyDescent="0.2">
      <c r="A2116" s="57"/>
      <c r="B2116" s="57"/>
    </row>
    <row r="2117" spans="1:2" x14ac:dyDescent="0.2">
      <c r="A2117" s="57"/>
      <c r="B2117" s="57"/>
    </row>
    <row r="2118" spans="1:2" x14ac:dyDescent="0.2">
      <c r="A2118" s="57"/>
      <c r="B2118" s="57"/>
    </row>
    <row r="2119" spans="1:2" x14ac:dyDescent="0.2">
      <c r="A2119" s="57"/>
      <c r="B2119" s="57"/>
    </row>
    <row r="2120" spans="1:2" x14ac:dyDescent="0.2">
      <c r="A2120" s="57"/>
      <c r="B2120" s="57"/>
    </row>
    <row r="2121" spans="1:2" x14ac:dyDescent="0.2">
      <c r="A2121" s="57"/>
      <c r="B2121" s="57"/>
    </row>
    <row r="2122" spans="1:2" x14ac:dyDescent="0.2">
      <c r="A2122" s="57"/>
      <c r="B2122" s="57"/>
    </row>
    <row r="2123" spans="1:2" x14ac:dyDescent="0.2">
      <c r="A2123" s="57"/>
      <c r="B2123" s="57"/>
    </row>
    <row r="2124" spans="1:2" x14ac:dyDescent="0.2">
      <c r="A2124" s="57"/>
      <c r="B2124" s="57"/>
    </row>
    <row r="2125" spans="1:2" x14ac:dyDescent="0.2">
      <c r="A2125" s="57"/>
      <c r="B2125" s="57"/>
    </row>
    <row r="2126" spans="1:2" x14ac:dyDescent="0.2">
      <c r="A2126" s="57"/>
      <c r="B2126" s="57"/>
    </row>
    <row r="2127" spans="1:2" x14ac:dyDescent="0.2">
      <c r="A2127" s="57"/>
      <c r="B2127" s="57"/>
    </row>
    <row r="2128" spans="1:2" x14ac:dyDescent="0.2">
      <c r="A2128" s="57"/>
      <c r="B2128" s="57"/>
    </row>
    <row r="2129" spans="1:2" x14ac:dyDescent="0.2">
      <c r="A2129" s="57"/>
      <c r="B2129" s="57"/>
    </row>
    <row r="2130" spans="1:2" x14ac:dyDescent="0.2">
      <c r="A2130" s="57"/>
      <c r="B2130" s="57"/>
    </row>
    <row r="2131" spans="1:2" x14ac:dyDescent="0.2">
      <c r="A2131" s="57"/>
      <c r="B2131" s="57"/>
    </row>
    <row r="2132" spans="1:2" x14ac:dyDescent="0.2">
      <c r="A2132" s="57"/>
      <c r="B2132" s="57"/>
    </row>
    <row r="2133" spans="1:2" x14ac:dyDescent="0.2">
      <c r="A2133" s="57"/>
      <c r="B2133" s="57"/>
    </row>
    <row r="2134" spans="1:2" x14ac:dyDescent="0.2">
      <c r="A2134" s="57"/>
      <c r="B2134" s="57"/>
    </row>
    <row r="2135" spans="1:2" x14ac:dyDescent="0.2">
      <c r="A2135" s="57"/>
      <c r="B2135" s="57"/>
    </row>
    <row r="2136" spans="1:2" x14ac:dyDescent="0.2">
      <c r="A2136" s="57"/>
      <c r="B2136" s="57"/>
    </row>
    <row r="2137" spans="1:2" x14ac:dyDescent="0.2">
      <c r="A2137" s="57"/>
      <c r="B2137" s="57"/>
    </row>
    <row r="2138" spans="1:2" x14ac:dyDescent="0.2">
      <c r="A2138" s="57"/>
      <c r="B2138" s="57"/>
    </row>
    <row r="2139" spans="1:2" x14ac:dyDescent="0.2">
      <c r="A2139" s="57"/>
      <c r="B2139" s="57"/>
    </row>
    <row r="2140" spans="1:2" x14ac:dyDescent="0.2">
      <c r="A2140" s="57"/>
      <c r="B2140" s="57"/>
    </row>
    <row r="2141" spans="1:2" x14ac:dyDescent="0.2">
      <c r="A2141" s="57"/>
      <c r="B2141" s="57"/>
    </row>
    <row r="2142" spans="1:2" x14ac:dyDescent="0.2">
      <c r="A2142" s="57"/>
      <c r="B2142" s="57"/>
    </row>
    <row r="2143" spans="1:2" x14ac:dyDescent="0.2">
      <c r="A2143" s="57"/>
      <c r="B2143" s="57"/>
    </row>
    <row r="2144" spans="1:2" x14ac:dyDescent="0.2">
      <c r="A2144" s="57"/>
      <c r="B2144" s="57"/>
    </row>
    <row r="2145" spans="1:2" x14ac:dyDescent="0.2">
      <c r="A2145" s="57"/>
      <c r="B2145" s="57"/>
    </row>
    <row r="2146" spans="1:2" x14ac:dyDescent="0.2">
      <c r="A2146" s="57"/>
      <c r="B2146" s="57"/>
    </row>
    <row r="2147" spans="1:2" x14ac:dyDescent="0.2">
      <c r="A2147" s="57"/>
      <c r="B2147" s="57"/>
    </row>
    <row r="2148" spans="1:2" x14ac:dyDescent="0.2">
      <c r="A2148" s="57"/>
      <c r="B2148" s="57"/>
    </row>
    <row r="2149" spans="1:2" x14ac:dyDescent="0.2">
      <c r="A2149" s="57"/>
      <c r="B2149" s="57"/>
    </row>
    <row r="2150" spans="1:2" x14ac:dyDescent="0.2">
      <c r="A2150" s="57"/>
      <c r="B2150" s="57"/>
    </row>
    <row r="2151" spans="1:2" x14ac:dyDescent="0.2">
      <c r="A2151" s="57"/>
      <c r="B2151" s="57"/>
    </row>
    <row r="2152" spans="1:2" x14ac:dyDescent="0.2">
      <c r="A2152" s="57"/>
      <c r="B2152" s="57"/>
    </row>
    <row r="2153" spans="1:2" x14ac:dyDescent="0.2">
      <c r="A2153" s="57"/>
      <c r="B2153" s="57"/>
    </row>
    <row r="2154" spans="1:2" x14ac:dyDescent="0.2">
      <c r="A2154" s="57"/>
      <c r="B2154" s="57"/>
    </row>
    <row r="2155" spans="1:2" x14ac:dyDescent="0.2">
      <c r="A2155" s="57"/>
      <c r="B2155" s="57"/>
    </row>
    <row r="2156" spans="1:2" x14ac:dyDescent="0.2">
      <c r="A2156" s="57"/>
      <c r="B2156" s="57"/>
    </row>
    <row r="2157" spans="1:2" x14ac:dyDescent="0.2">
      <c r="A2157" s="57"/>
      <c r="B2157" s="57"/>
    </row>
    <row r="2158" spans="1:2" x14ac:dyDescent="0.2">
      <c r="A2158" s="57"/>
      <c r="B2158" s="57"/>
    </row>
    <row r="2159" spans="1:2" x14ac:dyDescent="0.2">
      <c r="A2159" s="57"/>
      <c r="B2159" s="57"/>
    </row>
    <row r="2160" spans="1:2" x14ac:dyDescent="0.2">
      <c r="A2160" s="57"/>
      <c r="B2160" s="57"/>
    </row>
    <row r="2161" spans="1:2" x14ac:dyDescent="0.2">
      <c r="A2161" s="57"/>
      <c r="B2161" s="57"/>
    </row>
    <row r="2162" spans="1:2" x14ac:dyDescent="0.2">
      <c r="A2162" s="57"/>
      <c r="B2162" s="57"/>
    </row>
    <row r="2163" spans="1:2" x14ac:dyDescent="0.2">
      <c r="A2163" s="57"/>
      <c r="B2163" s="57"/>
    </row>
    <row r="2164" spans="1:2" x14ac:dyDescent="0.2">
      <c r="A2164" s="57"/>
      <c r="B2164" s="57"/>
    </row>
    <row r="2165" spans="1:2" x14ac:dyDescent="0.2">
      <c r="A2165" s="57"/>
      <c r="B2165" s="57"/>
    </row>
    <row r="2166" spans="1:2" x14ac:dyDescent="0.2">
      <c r="A2166" s="57"/>
      <c r="B2166" s="57"/>
    </row>
    <row r="2167" spans="1:2" x14ac:dyDescent="0.2">
      <c r="A2167" s="57"/>
      <c r="B2167" s="57"/>
    </row>
    <row r="2168" spans="1:2" x14ac:dyDescent="0.2">
      <c r="A2168" s="57"/>
      <c r="B2168" s="57"/>
    </row>
    <row r="2169" spans="1:2" x14ac:dyDescent="0.2">
      <c r="A2169" s="57"/>
      <c r="B2169" s="57"/>
    </row>
    <row r="2170" spans="1:2" x14ac:dyDescent="0.2">
      <c r="A2170" s="57"/>
      <c r="B2170" s="57"/>
    </row>
    <row r="2171" spans="1:2" x14ac:dyDescent="0.2">
      <c r="A2171" s="57"/>
      <c r="B2171" s="57"/>
    </row>
    <row r="2172" spans="1:2" x14ac:dyDescent="0.2">
      <c r="A2172" s="57"/>
      <c r="B2172" s="57"/>
    </row>
    <row r="2173" spans="1:2" x14ac:dyDescent="0.2">
      <c r="A2173" s="57"/>
      <c r="B2173" s="57"/>
    </row>
    <row r="2174" spans="1:2" x14ac:dyDescent="0.2">
      <c r="A2174" s="57"/>
      <c r="B2174" s="57"/>
    </row>
    <row r="2175" spans="1:2" x14ac:dyDescent="0.2">
      <c r="A2175" s="57"/>
      <c r="B2175" s="57"/>
    </row>
    <row r="2176" spans="1:2" x14ac:dyDescent="0.2">
      <c r="A2176" s="57"/>
      <c r="B2176" s="57"/>
    </row>
    <row r="2177" spans="1:2" x14ac:dyDescent="0.2">
      <c r="A2177" s="57"/>
      <c r="B2177" s="57"/>
    </row>
    <row r="2178" spans="1:2" x14ac:dyDescent="0.2">
      <c r="A2178" s="57"/>
      <c r="B2178" s="57"/>
    </row>
    <row r="2179" spans="1:2" x14ac:dyDescent="0.2">
      <c r="A2179" s="57"/>
      <c r="B2179" s="57"/>
    </row>
    <row r="2180" spans="1:2" x14ac:dyDescent="0.2">
      <c r="A2180" s="57"/>
      <c r="B2180" s="57"/>
    </row>
    <row r="2181" spans="1:2" x14ac:dyDescent="0.2">
      <c r="A2181" s="57"/>
      <c r="B2181" s="57"/>
    </row>
    <row r="2182" spans="1:2" x14ac:dyDescent="0.2">
      <c r="A2182" s="57"/>
      <c r="B2182" s="57"/>
    </row>
    <row r="2183" spans="1:2" x14ac:dyDescent="0.2">
      <c r="A2183" s="57"/>
      <c r="B2183" s="57"/>
    </row>
    <row r="2184" spans="1:2" x14ac:dyDescent="0.2">
      <c r="A2184" s="57"/>
      <c r="B2184" s="57"/>
    </row>
    <row r="2185" spans="1:2" x14ac:dyDescent="0.2">
      <c r="A2185" s="57"/>
      <c r="B2185" s="57"/>
    </row>
    <row r="2186" spans="1:2" x14ac:dyDescent="0.2">
      <c r="A2186" s="57"/>
      <c r="B2186" s="57"/>
    </row>
    <row r="2187" spans="1:2" x14ac:dyDescent="0.2">
      <c r="A2187" s="57"/>
      <c r="B2187" s="57"/>
    </row>
    <row r="2188" spans="1:2" x14ac:dyDescent="0.2">
      <c r="A2188" s="57"/>
      <c r="B2188" s="57"/>
    </row>
    <row r="2189" spans="1:2" x14ac:dyDescent="0.2">
      <c r="A2189" s="57"/>
      <c r="B2189" s="57"/>
    </row>
    <row r="2190" spans="1:2" x14ac:dyDescent="0.2">
      <c r="A2190" s="57"/>
      <c r="B2190" s="57"/>
    </row>
    <row r="2191" spans="1:2" x14ac:dyDescent="0.2">
      <c r="A2191" s="57"/>
      <c r="B2191" s="57"/>
    </row>
    <row r="2192" spans="1:2" x14ac:dyDescent="0.2">
      <c r="A2192" s="57"/>
      <c r="B2192" s="57"/>
    </row>
    <row r="2193" spans="1:2" x14ac:dyDescent="0.2">
      <c r="A2193" s="57"/>
      <c r="B2193" s="57"/>
    </row>
    <row r="2194" spans="1:2" x14ac:dyDescent="0.2">
      <c r="A2194" s="57"/>
      <c r="B2194" s="57"/>
    </row>
    <row r="2195" spans="1:2" x14ac:dyDescent="0.2">
      <c r="A2195" s="57"/>
      <c r="B2195" s="57"/>
    </row>
    <row r="2196" spans="1:2" x14ac:dyDescent="0.2">
      <c r="A2196" s="57"/>
      <c r="B2196" s="57"/>
    </row>
    <row r="2197" spans="1:2" x14ac:dyDescent="0.2">
      <c r="A2197" s="57"/>
      <c r="B2197" s="57"/>
    </row>
    <row r="2198" spans="1:2" x14ac:dyDescent="0.2">
      <c r="A2198" s="57"/>
      <c r="B2198" s="57"/>
    </row>
    <row r="2199" spans="1:2" x14ac:dyDescent="0.2">
      <c r="A2199" s="57"/>
      <c r="B2199" s="57"/>
    </row>
    <row r="2200" spans="1:2" x14ac:dyDescent="0.2">
      <c r="A2200" s="57"/>
      <c r="B2200" s="57"/>
    </row>
    <row r="2201" spans="1:2" x14ac:dyDescent="0.2">
      <c r="A2201" s="57"/>
      <c r="B2201" s="57"/>
    </row>
    <row r="2202" spans="1:2" x14ac:dyDescent="0.2">
      <c r="A2202" s="57"/>
      <c r="B2202" s="57"/>
    </row>
    <row r="2203" spans="1:2" x14ac:dyDescent="0.2">
      <c r="A2203" s="57"/>
      <c r="B2203" s="57"/>
    </row>
    <row r="2204" spans="1:2" x14ac:dyDescent="0.2">
      <c r="A2204" s="57"/>
      <c r="B2204" s="57"/>
    </row>
    <row r="2205" spans="1:2" x14ac:dyDescent="0.2">
      <c r="A2205" s="57"/>
      <c r="B2205" s="57"/>
    </row>
    <row r="2206" spans="1:2" x14ac:dyDescent="0.2">
      <c r="A2206" s="57"/>
      <c r="B2206" s="57"/>
    </row>
    <row r="2207" spans="1:2" x14ac:dyDescent="0.2">
      <c r="A2207" s="57"/>
      <c r="B2207" s="57"/>
    </row>
    <row r="2208" spans="1:2" x14ac:dyDescent="0.2">
      <c r="A2208" s="57"/>
      <c r="B2208" s="57"/>
    </row>
    <row r="2209" spans="1:2" x14ac:dyDescent="0.2">
      <c r="A2209" s="57"/>
      <c r="B2209" s="57"/>
    </row>
    <row r="2210" spans="1:2" x14ac:dyDescent="0.2">
      <c r="A2210" s="57"/>
      <c r="B2210" s="57"/>
    </row>
    <row r="2211" spans="1:2" x14ac:dyDescent="0.2">
      <c r="A2211" s="57"/>
      <c r="B2211" s="57"/>
    </row>
    <row r="2212" spans="1:2" x14ac:dyDescent="0.2">
      <c r="A2212" s="57"/>
      <c r="B2212" s="57"/>
    </row>
    <row r="2213" spans="1:2" x14ac:dyDescent="0.2">
      <c r="A2213" s="57"/>
      <c r="B2213" s="57"/>
    </row>
    <row r="2214" spans="1:2" x14ac:dyDescent="0.2">
      <c r="A2214" s="57"/>
      <c r="B2214" s="57"/>
    </row>
    <row r="2215" spans="1:2" x14ac:dyDescent="0.2">
      <c r="A2215" s="57"/>
      <c r="B2215" s="57"/>
    </row>
    <row r="2216" spans="1:2" x14ac:dyDescent="0.2">
      <c r="A2216" s="57"/>
      <c r="B2216" s="57"/>
    </row>
    <row r="2217" spans="1:2" x14ac:dyDescent="0.2">
      <c r="A2217" s="57"/>
      <c r="B2217" s="57"/>
    </row>
    <row r="2218" spans="1:2" x14ac:dyDescent="0.2">
      <c r="A2218" s="57"/>
      <c r="B2218" s="57"/>
    </row>
    <row r="2219" spans="1:2" x14ac:dyDescent="0.2">
      <c r="A2219" s="57"/>
      <c r="B2219" s="57"/>
    </row>
    <row r="2220" spans="1:2" x14ac:dyDescent="0.2">
      <c r="A2220" s="57"/>
      <c r="B2220" s="57"/>
    </row>
    <row r="2221" spans="1:2" x14ac:dyDescent="0.2">
      <c r="A2221" s="57"/>
      <c r="B2221" s="57"/>
    </row>
    <row r="2222" spans="1:2" x14ac:dyDescent="0.2">
      <c r="A2222" s="57"/>
      <c r="B2222" s="57"/>
    </row>
    <row r="2223" spans="1:2" x14ac:dyDescent="0.2">
      <c r="A2223" s="57"/>
      <c r="B2223" s="57"/>
    </row>
    <row r="2224" spans="1:2" x14ac:dyDescent="0.2">
      <c r="A2224" s="57"/>
      <c r="B2224" s="57"/>
    </row>
    <row r="2225" spans="1:2" x14ac:dyDescent="0.2">
      <c r="A2225" s="57"/>
      <c r="B2225" s="57"/>
    </row>
    <row r="2226" spans="1:2" x14ac:dyDescent="0.2">
      <c r="A2226" s="57"/>
      <c r="B2226" s="57"/>
    </row>
    <row r="2227" spans="1:2" x14ac:dyDescent="0.2">
      <c r="A2227" s="57"/>
      <c r="B2227" s="57"/>
    </row>
    <row r="2228" spans="1:2" x14ac:dyDescent="0.2">
      <c r="A2228" s="57"/>
      <c r="B2228" s="57"/>
    </row>
    <row r="2229" spans="1:2" x14ac:dyDescent="0.2">
      <c r="A2229" s="57"/>
      <c r="B2229" s="57"/>
    </row>
    <row r="2230" spans="1:2" x14ac:dyDescent="0.2">
      <c r="A2230" s="57"/>
      <c r="B2230" s="57"/>
    </row>
    <row r="2231" spans="1:2" x14ac:dyDescent="0.2">
      <c r="A2231" s="57"/>
      <c r="B2231" s="57"/>
    </row>
    <row r="2232" spans="1:2" x14ac:dyDescent="0.2">
      <c r="A2232" s="57"/>
      <c r="B2232" s="57"/>
    </row>
    <row r="2233" spans="1:2" x14ac:dyDescent="0.2">
      <c r="A2233" s="57"/>
      <c r="B2233" s="57"/>
    </row>
    <row r="2234" spans="1:2" x14ac:dyDescent="0.2">
      <c r="A2234" s="57"/>
      <c r="B2234" s="57"/>
    </row>
    <row r="2235" spans="1:2" x14ac:dyDescent="0.2">
      <c r="A2235" s="57"/>
      <c r="B2235" s="57"/>
    </row>
    <row r="2236" spans="1:2" x14ac:dyDescent="0.2">
      <c r="A2236" s="57"/>
      <c r="B2236" s="57"/>
    </row>
    <row r="2237" spans="1:2" x14ac:dyDescent="0.2">
      <c r="A2237" s="57"/>
      <c r="B2237" s="57"/>
    </row>
    <row r="2238" spans="1:2" x14ac:dyDescent="0.2">
      <c r="A2238" s="57"/>
      <c r="B2238" s="57"/>
    </row>
    <row r="2239" spans="1:2" x14ac:dyDescent="0.2">
      <c r="A2239" s="57"/>
      <c r="B2239" s="57"/>
    </row>
    <row r="2240" spans="1:2" x14ac:dyDescent="0.2">
      <c r="A2240" s="57"/>
      <c r="B2240" s="57"/>
    </row>
    <row r="2241" spans="1:2" x14ac:dyDescent="0.2">
      <c r="A2241" s="57"/>
      <c r="B2241" s="57"/>
    </row>
    <row r="2242" spans="1:2" x14ac:dyDescent="0.2">
      <c r="A2242" s="57"/>
      <c r="B2242" s="57"/>
    </row>
    <row r="2243" spans="1:2" x14ac:dyDescent="0.2">
      <c r="A2243" s="57"/>
      <c r="B2243" s="57"/>
    </row>
    <row r="2244" spans="1:2" x14ac:dyDescent="0.2">
      <c r="A2244" s="57"/>
      <c r="B2244" s="57"/>
    </row>
    <row r="2245" spans="1:2" x14ac:dyDescent="0.2">
      <c r="A2245" s="57"/>
      <c r="B2245" s="57"/>
    </row>
    <row r="2246" spans="1:2" x14ac:dyDescent="0.2">
      <c r="A2246" s="57"/>
      <c r="B2246" s="57"/>
    </row>
    <row r="2247" spans="1:2" x14ac:dyDescent="0.2">
      <c r="A2247" s="57"/>
      <c r="B2247" s="57"/>
    </row>
    <row r="2248" spans="1:2" x14ac:dyDescent="0.2">
      <c r="A2248" s="57"/>
      <c r="B2248" s="57"/>
    </row>
    <row r="2249" spans="1:2" x14ac:dyDescent="0.2">
      <c r="A2249" s="57"/>
      <c r="B2249" s="57"/>
    </row>
    <row r="2250" spans="1:2" x14ac:dyDescent="0.2">
      <c r="A2250" s="57"/>
      <c r="B2250" s="57"/>
    </row>
    <row r="2251" spans="1:2" x14ac:dyDescent="0.2">
      <c r="A2251" s="57"/>
      <c r="B2251" s="57"/>
    </row>
    <row r="2252" spans="1:2" x14ac:dyDescent="0.2">
      <c r="A2252" s="57"/>
      <c r="B2252" s="57"/>
    </row>
    <row r="2253" spans="1:2" x14ac:dyDescent="0.2">
      <c r="A2253" s="57"/>
      <c r="B2253" s="57"/>
    </row>
    <row r="2254" spans="1:2" x14ac:dyDescent="0.2">
      <c r="A2254" s="57"/>
      <c r="B2254" s="57"/>
    </row>
    <row r="2255" spans="1:2" x14ac:dyDescent="0.2">
      <c r="A2255" s="57"/>
      <c r="B2255" s="57"/>
    </row>
    <row r="2256" spans="1:2" x14ac:dyDescent="0.2">
      <c r="A2256" s="57"/>
      <c r="B2256" s="57"/>
    </row>
    <row r="2257" spans="1:2" x14ac:dyDescent="0.2">
      <c r="A2257" s="57"/>
      <c r="B2257" s="57"/>
    </row>
    <row r="2258" spans="1:2" x14ac:dyDescent="0.2">
      <c r="A2258" s="57"/>
      <c r="B2258" s="57"/>
    </row>
    <row r="2259" spans="1:2" x14ac:dyDescent="0.2">
      <c r="A2259" s="57"/>
      <c r="B2259" s="57"/>
    </row>
    <row r="2260" spans="1:2" x14ac:dyDescent="0.2">
      <c r="A2260" s="57"/>
      <c r="B2260" s="57"/>
    </row>
    <row r="2261" spans="1:2" x14ac:dyDescent="0.2">
      <c r="A2261" s="57"/>
      <c r="B2261" s="57"/>
    </row>
    <row r="2262" spans="1:2" x14ac:dyDescent="0.2">
      <c r="A2262" s="57"/>
      <c r="B2262" s="57"/>
    </row>
    <row r="2263" spans="1:2" x14ac:dyDescent="0.2">
      <c r="A2263" s="57"/>
      <c r="B2263" s="57"/>
    </row>
    <row r="2264" spans="1:2" x14ac:dyDescent="0.2">
      <c r="A2264" s="57"/>
      <c r="B2264" s="57"/>
    </row>
    <row r="2265" spans="1:2" x14ac:dyDescent="0.2">
      <c r="A2265" s="57"/>
      <c r="B2265" s="57"/>
    </row>
    <row r="2266" spans="1:2" x14ac:dyDescent="0.2">
      <c r="A2266" s="57"/>
      <c r="B2266" s="57"/>
    </row>
    <row r="2267" spans="1:2" x14ac:dyDescent="0.2">
      <c r="A2267" s="57"/>
      <c r="B2267" s="57"/>
    </row>
    <row r="2268" spans="1:2" x14ac:dyDescent="0.2">
      <c r="A2268" s="57"/>
      <c r="B2268" s="57"/>
    </row>
    <row r="2269" spans="1:2" x14ac:dyDescent="0.2">
      <c r="A2269" s="57"/>
      <c r="B2269" s="57"/>
    </row>
    <row r="2270" spans="1:2" x14ac:dyDescent="0.2">
      <c r="A2270" s="57"/>
      <c r="B2270" s="57"/>
    </row>
    <row r="2271" spans="1:2" x14ac:dyDescent="0.2">
      <c r="A2271" s="57"/>
      <c r="B2271" s="57"/>
    </row>
    <row r="2272" spans="1:2" x14ac:dyDescent="0.2">
      <c r="A2272" s="57"/>
      <c r="B2272" s="57"/>
    </row>
    <row r="2273" spans="1:2" x14ac:dyDescent="0.2">
      <c r="A2273" s="57"/>
      <c r="B2273" s="57"/>
    </row>
    <row r="2274" spans="1:2" x14ac:dyDescent="0.2">
      <c r="A2274" s="57"/>
      <c r="B2274" s="57"/>
    </row>
    <row r="2275" spans="1:2" x14ac:dyDescent="0.2">
      <c r="A2275" s="57"/>
      <c r="B2275" s="57"/>
    </row>
    <row r="2276" spans="1:2" x14ac:dyDescent="0.2">
      <c r="A2276" s="57"/>
      <c r="B2276" s="57"/>
    </row>
    <row r="2277" spans="1:2" x14ac:dyDescent="0.2">
      <c r="A2277" s="57"/>
      <c r="B2277" s="57"/>
    </row>
    <row r="2278" spans="1:2" x14ac:dyDescent="0.2">
      <c r="A2278" s="57"/>
      <c r="B2278" s="57"/>
    </row>
    <row r="2279" spans="1:2" x14ac:dyDescent="0.2">
      <c r="A2279" s="57"/>
      <c r="B2279" s="57"/>
    </row>
    <row r="2280" spans="1:2" x14ac:dyDescent="0.2">
      <c r="A2280" s="57"/>
      <c r="B2280" s="57"/>
    </row>
    <row r="2281" spans="1:2" x14ac:dyDescent="0.2">
      <c r="A2281" s="57"/>
      <c r="B2281" s="57"/>
    </row>
    <row r="2282" spans="1:2" x14ac:dyDescent="0.2">
      <c r="A2282" s="57"/>
      <c r="B2282" s="57"/>
    </row>
    <row r="2283" spans="1:2" x14ac:dyDescent="0.2">
      <c r="A2283" s="57"/>
      <c r="B2283" s="57"/>
    </row>
    <row r="2284" spans="1:2" x14ac:dyDescent="0.2">
      <c r="A2284" s="57"/>
      <c r="B2284" s="57"/>
    </row>
    <row r="2285" spans="1:2" x14ac:dyDescent="0.2">
      <c r="A2285" s="57"/>
      <c r="B2285" s="57"/>
    </row>
    <row r="2286" spans="1:2" x14ac:dyDescent="0.2">
      <c r="A2286" s="57"/>
      <c r="B2286" s="57"/>
    </row>
    <row r="2287" spans="1:2" x14ac:dyDescent="0.2">
      <c r="A2287" s="57"/>
      <c r="B2287" s="57"/>
    </row>
    <row r="2288" spans="1:2" x14ac:dyDescent="0.2">
      <c r="A2288" s="57"/>
      <c r="B2288" s="57"/>
    </row>
    <row r="2289" spans="1:2" x14ac:dyDescent="0.2">
      <c r="A2289" s="57"/>
      <c r="B2289" s="57"/>
    </row>
    <row r="2290" spans="1:2" x14ac:dyDescent="0.2">
      <c r="A2290" s="57"/>
      <c r="B2290" s="57"/>
    </row>
    <row r="2291" spans="1:2" x14ac:dyDescent="0.2">
      <c r="A2291" s="57"/>
      <c r="B2291" s="57"/>
    </row>
    <row r="2292" spans="1:2" x14ac:dyDescent="0.2">
      <c r="A2292" s="57"/>
      <c r="B2292" s="57"/>
    </row>
    <row r="2293" spans="1:2" x14ac:dyDescent="0.2">
      <c r="A2293" s="57"/>
      <c r="B2293" s="57"/>
    </row>
    <row r="2294" spans="1:2" x14ac:dyDescent="0.2">
      <c r="A2294" s="57"/>
      <c r="B2294" s="57"/>
    </row>
    <row r="2295" spans="1:2" x14ac:dyDescent="0.2">
      <c r="A2295" s="57"/>
      <c r="B2295" s="57"/>
    </row>
    <row r="2296" spans="1:2" x14ac:dyDescent="0.2">
      <c r="A2296" s="57"/>
      <c r="B2296" s="57"/>
    </row>
    <row r="2297" spans="1:2" x14ac:dyDescent="0.2">
      <c r="A2297" s="57"/>
      <c r="B2297" s="57"/>
    </row>
    <row r="2298" spans="1:2" x14ac:dyDescent="0.2">
      <c r="A2298" s="57"/>
      <c r="B2298" s="57"/>
    </row>
    <row r="2299" spans="1:2" x14ac:dyDescent="0.2">
      <c r="A2299" s="57"/>
      <c r="B2299" s="57"/>
    </row>
    <row r="2300" spans="1:2" x14ac:dyDescent="0.2">
      <c r="A2300" s="57"/>
      <c r="B2300" s="57"/>
    </row>
    <row r="2301" spans="1:2" x14ac:dyDescent="0.2">
      <c r="A2301" s="57"/>
      <c r="B2301" s="57"/>
    </row>
    <row r="2302" spans="1:2" x14ac:dyDescent="0.2">
      <c r="A2302" s="57"/>
      <c r="B2302" s="57"/>
    </row>
    <row r="2303" spans="1:2" x14ac:dyDescent="0.2">
      <c r="A2303" s="57"/>
      <c r="B2303" s="57"/>
    </row>
    <row r="2304" spans="1:2" x14ac:dyDescent="0.2">
      <c r="A2304" s="57"/>
      <c r="B2304" s="57"/>
    </row>
    <row r="2305" spans="1:2" x14ac:dyDescent="0.2">
      <c r="A2305" s="57"/>
      <c r="B2305" s="57"/>
    </row>
    <row r="2306" spans="1:2" x14ac:dyDescent="0.2">
      <c r="A2306" s="57"/>
      <c r="B2306" s="57"/>
    </row>
    <row r="2307" spans="1:2" x14ac:dyDescent="0.2">
      <c r="A2307" s="57"/>
      <c r="B2307" s="57"/>
    </row>
    <row r="2308" spans="1:2" x14ac:dyDescent="0.2">
      <c r="A2308" s="57"/>
      <c r="B2308" s="57"/>
    </row>
    <row r="2309" spans="1:2" x14ac:dyDescent="0.2">
      <c r="A2309" s="57"/>
      <c r="B2309" s="57"/>
    </row>
    <row r="2310" spans="1:2" x14ac:dyDescent="0.2">
      <c r="A2310" s="57"/>
      <c r="B2310" s="57"/>
    </row>
    <row r="2311" spans="1:2" x14ac:dyDescent="0.2">
      <c r="A2311" s="57"/>
      <c r="B2311" s="57"/>
    </row>
    <row r="2312" spans="1:2" x14ac:dyDescent="0.2">
      <c r="A2312" s="57"/>
      <c r="B2312" s="57"/>
    </row>
    <row r="2313" spans="1:2" x14ac:dyDescent="0.2">
      <c r="A2313" s="57"/>
      <c r="B2313" s="57"/>
    </row>
    <row r="2314" spans="1:2" x14ac:dyDescent="0.2">
      <c r="A2314" s="57"/>
      <c r="B2314" s="57"/>
    </row>
    <row r="2315" spans="1:2" x14ac:dyDescent="0.2">
      <c r="A2315" s="57"/>
      <c r="B2315" s="57"/>
    </row>
    <row r="2316" spans="1:2" x14ac:dyDescent="0.2">
      <c r="A2316" s="57"/>
      <c r="B2316" s="57"/>
    </row>
    <row r="2317" spans="1:2" x14ac:dyDescent="0.2">
      <c r="A2317" s="57"/>
      <c r="B2317" s="57"/>
    </row>
    <row r="2318" spans="1:2" x14ac:dyDescent="0.2">
      <c r="A2318" s="57"/>
      <c r="B2318" s="57"/>
    </row>
    <row r="2319" spans="1:2" x14ac:dyDescent="0.2">
      <c r="A2319" s="57"/>
      <c r="B2319" s="57"/>
    </row>
    <row r="2320" spans="1:2" x14ac:dyDescent="0.2">
      <c r="A2320" s="57"/>
      <c r="B2320" s="57"/>
    </row>
    <row r="2321" spans="1:2" x14ac:dyDescent="0.2">
      <c r="A2321" s="57"/>
      <c r="B2321" s="57"/>
    </row>
    <row r="2322" spans="1:2" x14ac:dyDescent="0.2">
      <c r="A2322" s="57"/>
      <c r="B2322" s="57"/>
    </row>
    <row r="2323" spans="1:2" x14ac:dyDescent="0.2">
      <c r="A2323" s="57"/>
      <c r="B2323" s="57"/>
    </row>
    <row r="2324" spans="1:2" x14ac:dyDescent="0.2">
      <c r="A2324" s="57"/>
      <c r="B2324" s="57"/>
    </row>
    <row r="2325" spans="1:2" x14ac:dyDescent="0.2">
      <c r="A2325" s="57"/>
      <c r="B2325" s="57"/>
    </row>
    <row r="2326" spans="1:2" x14ac:dyDescent="0.2">
      <c r="A2326" s="57"/>
      <c r="B2326" s="57"/>
    </row>
    <row r="2327" spans="1:2" x14ac:dyDescent="0.2">
      <c r="A2327" s="57"/>
      <c r="B2327" s="57"/>
    </row>
    <row r="2328" spans="1:2" x14ac:dyDescent="0.2">
      <c r="A2328" s="57"/>
      <c r="B2328" s="57"/>
    </row>
    <row r="2329" spans="1:2" x14ac:dyDescent="0.2">
      <c r="A2329" s="57"/>
      <c r="B2329" s="57"/>
    </row>
    <row r="2330" spans="1:2" x14ac:dyDescent="0.2">
      <c r="A2330" s="57"/>
      <c r="B2330" s="57"/>
    </row>
    <row r="2331" spans="1:2" x14ac:dyDescent="0.2">
      <c r="A2331" s="57"/>
      <c r="B2331" s="57"/>
    </row>
    <row r="2332" spans="1:2" x14ac:dyDescent="0.2">
      <c r="A2332" s="57"/>
      <c r="B2332" s="57"/>
    </row>
    <row r="2333" spans="1:2" x14ac:dyDescent="0.2">
      <c r="A2333" s="57"/>
      <c r="B2333" s="57"/>
    </row>
    <row r="2334" spans="1:2" x14ac:dyDescent="0.2">
      <c r="A2334" s="57"/>
      <c r="B2334" s="57"/>
    </row>
    <row r="2335" spans="1:2" x14ac:dyDescent="0.2">
      <c r="A2335" s="57"/>
      <c r="B2335" s="57"/>
    </row>
    <row r="2336" spans="1:2" x14ac:dyDescent="0.2">
      <c r="A2336" s="57"/>
      <c r="B2336" s="57"/>
    </row>
    <row r="2337" spans="1:2" x14ac:dyDescent="0.2">
      <c r="A2337" s="57"/>
      <c r="B2337" s="57"/>
    </row>
    <row r="2338" spans="1:2" x14ac:dyDescent="0.2">
      <c r="A2338" s="57"/>
      <c r="B2338" s="57"/>
    </row>
    <row r="2339" spans="1:2" x14ac:dyDescent="0.2">
      <c r="A2339" s="57"/>
      <c r="B2339" s="57"/>
    </row>
    <row r="2340" spans="1:2" x14ac:dyDescent="0.2">
      <c r="A2340" s="57"/>
      <c r="B2340" s="57"/>
    </row>
    <row r="2341" spans="1:2" x14ac:dyDescent="0.2">
      <c r="A2341" s="57"/>
      <c r="B2341" s="57"/>
    </row>
    <row r="2342" spans="1:2" x14ac:dyDescent="0.2">
      <c r="A2342" s="57"/>
      <c r="B2342" s="57"/>
    </row>
    <row r="2343" spans="1:2" x14ac:dyDescent="0.2">
      <c r="A2343" s="57"/>
      <c r="B2343" s="57"/>
    </row>
    <row r="2344" spans="1:2" x14ac:dyDescent="0.2">
      <c r="A2344" s="57"/>
      <c r="B2344" s="57"/>
    </row>
    <row r="2345" spans="1:2" x14ac:dyDescent="0.2">
      <c r="A2345" s="57"/>
      <c r="B2345" s="57"/>
    </row>
    <row r="2346" spans="1:2" x14ac:dyDescent="0.2">
      <c r="A2346" s="57"/>
      <c r="B2346" s="57"/>
    </row>
    <row r="2347" spans="1:2" x14ac:dyDescent="0.2">
      <c r="A2347" s="57"/>
      <c r="B2347" s="57"/>
    </row>
    <row r="2348" spans="1:2" x14ac:dyDescent="0.2">
      <c r="A2348" s="57"/>
      <c r="B2348" s="57"/>
    </row>
    <row r="2349" spans="1:2" x14ac:dyDescent="0.2">
      <c r="A2349" s="57"/>
      <c r="B2349" s="57"/>
    </row>
    <row r="2350" spans="1:2" x14ac:dyDescent="0.2">
      <c r="A2350" s="57"/>
      <c r="B2350" s="57"/>
    </row>
    <row r="2351" spans="1:2" x14ac:dyDescent="0.2">
      <c r="A2351" s="57"/>
      <c r="B2351" s="57"/>
    </row>
    <row r="2352" spans="1:2" x14ac:dyDescent="0.2">
      <c r="A2352" s="57"/>
      <c r="B2352" s="57"/>
    </row>
    <row r="2353" spans="1:2" x14ac:dyDescent="0.2">
      <c r="A2353" s="57"/>
      <c r="B2353" s="57"/>
    </row>
    <row r="2354" spans="1:2" x14ac:dyDescent="0.2">
      <c r="A2354" s="57"/>
      <c r="B2354" s="57"/>
    </row>
    <row r="2355" spans="1:2" x14ac:dyDescent="0.2">
      <c r="A2355" s="57"/>
      <c r="B2355" s="57"/>
    </row>
    <row r="2356" spans="1:2" x14ac:dyDescent="0.2">
      <c r="A2356" s="57"/>
      <c r="B2356" s="57"/>
    </row>
    <row r="2357" spans="1:2" x14ac:dyDescent="0.2">
      <c r="A2357" s="57"/>
      <c r="B2357" s="57"/>
    </row>
    <row r="2358" spans="1:2" x14ac:dyDescent="0.2">
      <c r="A2358" s="57"/>
      <c r="B2358" s="57"/>
    </row>
    <row r="2359" spans="1:2" x14ac:dyDescent="0.2">
      <c r="A2359" s="57"/>
      <c r="B2359" s="57"/>
    </row>
    <row r="2360" spans="1:2" x14ac:dyDescent="0.2">
      <c r="A2360" s="57"/>
      <c r="B2360" s="57"/>
    </row>
    <row r="2361" spans="1:2" x14ac:dyDescent="0.2">
      <c r="A2361" s="57"/>
      <c r="B2361" s="57"/>
    </row>
    <row r="2362" spans="1:2" x14ac:dyDescent="0.2">
      <c r="A2362" s="57"/>
      <c r="B2362" s="57"/>
    </row>
    <row r="2363" spans="1:2" x14ac:dyDescent="0.2">
      <c r="A2363" s="57"/>
      <c r="B2363" s="57"/>
    </row>
    <row r="2364" spans="1:2" x14ac:dyDescent="0.2">
      <c r="A2364" s="57"/>
      <c r="B2364" s="57"/>
    </row>
    <row r="2365" spans="1:2" x14ac:dyDescent="0.2">
      <c r="A2365" s="57"/>
      <c r="B2365" s="57"/>
    </row>
    <row r="2366" spans="1:2" x14ac:dyDescent="0.2">
      <c r="A2366" s="57"/>
      <c r="B2366" s="57"/>
    </row>
    <row r="2367" spans="1:2" x14ac:dyDescent="0.2">
      <c r="A2367" s="57"/>
      <c r="B2367" s="57"/>
    </row>
    <row r="2368" spans="1:2" x14ac:dyDescent="0.2">
      <c r="A2368" s="57"/>
      <c r="B2368" s="57"/>
    </row>
    <row r="2369" spans="1:2" x14ac:dyDescent="0.2">
      <c r="A2369" s="57"/>
      <c r="B2369" s="57"/>
    </row>
    <row r="2370" spans="1:2" x14ac:dyDescent="0.2">
      <c r="A2370" s="57"/>
      <c r="B2370" s="57"/>
    </row>
    <row r="2371" spans="1:2" x14ac:dyDescent="0.2">
      <c r="A2371" s="57"/>
      <c r="B2371" s="57"/>
    </row>
    <row r="2372" spans="1:2" x14ac:dyDescent="0.2">
      <c r="A2372" s="57"/>
      <c r="B2372" s="57"/>
    </row>
    <row r="2373" spans="1:2" x14ac:dyDescent="0.2">
      <c r="A2373" s="57"/>
      <c r="B2373" s="57"/>
    </row>
    <row r="2374" spans="1:2" x14ac:dyDescent="0.2">
      <c r="A2374" s="57"/>
      <c r="B2374" s="57"/>
    </row>
    <row r="2375" spans="1:2" x14ac:dyDescent="0.2">
      <c r="A2375" s="57"/>
      <c r="B2375" s="57"/>
    </row>
    <row r="2376" spans="1:2" x14ac:dyDescent="0.2">
      <c r="A2376" s="57"/>
      <c r="B2376" s="57"/>
    </row>
    <row r="2377" spans="1:2" x14ac:dyDescent="0.2">
      <c r="A2377" s="57"/>
      <c r="B2377" s="57"/>
    </row>
    <row r="2378" spans="1:2" x14ac:dyDescent="0.2">
      <c r="A2378" s="57"/>
      <c r="B2378" s="57"/>
    </row>
    <row r="2379" spans="1:2" x14ac:dyDescent="0.2">
      <c r="A2379" s="57"/>
      <c r="B2379" s="57"/>
    </row>
    <row r="2380" spans="1:2" x14ac:dyDescent="0.2">
      <c r="A2380" s="57"/>
      <c r="B2380" s="57"/>
    </row>
    <row r="2381" spans="1:2" x14ac:dyDescent="0.2">
      <c r="A2381" s="57"/>
      <c r="B2381" s="57"/>
    </row>
    <row r="2382" spans="1:2" x14ac:dyDescent="0.2">
      <c r="A2382" s="57"/>
      <c r="B2382" s="57"/>
    </row>
    <row r="2383" spans="1:2" x14ac:dyDescent="0.2">
      <c r="A2383" s="57"/>
      <c r="B2383" s="57"/>
    </row>
    <row r="2384" spans="1:2" x14ac:dyDescent="0.2">
      <c r="A2384" s="57"/>
      <c r="B2384" s="57"/>
    </row>
    <row r="2385" spans="1:2" x14ac:dyDescent="0.2">
      <c r="A2385" s="57"/>
      <c r="B2385" s="57"/>
    </row>
    <row r="2386" spans="1:2" x14ac:dyDescent="0.2">
      <c r="A2386" s="57"/>
      <c r="B2386" s="57"/>
    </row>
    <row r="2387" spans="1:2" x14ac:dyDescent="0.2">
      <c r="A2387" s="57"/>
      <c r="B2387" s="57"/>
    </row>
    <row r="2388" spans="1:2" x14ac:dyDescent="0.2">
      <c r="A2388" s="57"/>
      <c r="B2388" s="57"/>
    </row>
    <row r="2389" spans="1:2" x14ac:dyDescent="0.2">
      <c r="A2389" s="57"/>
      <c r="B2389" s="57"/>
    </row>
    <row r="2390" spans="1:2" x14ac:dyDescent="0.2">
      <c r="A2390" s="57"/>
      <c r="B2390" s="57"/>
    </row>
    <row r="2391" spans="1:2" x14ac:dyDescent="0.2">
      <c r="A2391" s="57"/>
      <c r="B2391" s="57"/>
    </row>
    <row r="2392" spans="1:2" x14ac:dyDescent="0.2">
      <c r="A2392" s="57"/>
      <c r="B2392" s="57"/>
    </row>
    <row r="2393" spans="1:2" x14ac:dyDescent="0.2">
      <c r="A2393" s="57"/>
      <c r="B2393" s="57"/>
    </row>
    <row r="2394" spans="1:2" x14ac:dyDescent="0.2">
      <c r="A2394" s="57"/>
      <c r="B2394" s="57"/>
    </row>
    <row r="2395" spans="1:2" x14ac:dyDescent="0.2">
      <c r="A2395" s="57"/>
      <c r="B2395" s="57"/>
    </row>
    <row r="2396" spans="1:2" x14ac:dyDescent="0.2">
      <c r="A2396" s="57"/>
      <c r="B2396" s="57"/>
    </row>
    <row r="2397" spans="1:2" x14ac:dyDescent="0.2">
      <c r="A2397" s="57"/>
      <c r="B2397" s="57"/>
    </row>
    <row r="2398" spans="1:2" x14ac:dyDescent="0.2">
      <c r="A2398" s="57"/>
      <c r="B2398" s="57"/>
    </row>
    <row r="2399" spans="1:2" x14ac:dyDescent="0.2">
      <c r="A2399" s="57"/>
      <c r="B2399" s="57"/>
    </row>
    <row r="2400" spans="1:2" x14ac:dyDescent="0.2">
      <c r="A2400" s="57"/>
      <c r="B2400" s="57"/>
    </row>
    <row r="2401" spans="1:2" x14ac:dyDescent="0.2">
      <c r="A2401" s="57"/>
      <c r="B2401" s="57"/>
    </row>
    <row r="2402" spans="1:2" x14ac:dyDescent="0.2">
      <c r="A2402" s="57"/>
      <c r="B2402" s="57"/>
    </row>
    <row r="2403" spans="1:2" x14ac:dyDescent="0.2">
      <c r="A2403" s="57"/>
      <c r="B2403" s="57"/>
    </row>
    <row r="2404" spans="1:2" x14ac:dyDescent="0.2">
      <c r="A2404" s="57"/>
      <c r="B2404" s="57"/>
    </row>
    <row r="2405" spans="1:2" x14ac:dyDescent="0.2">
      <c r="A2405" s="57"/>
      <c r="B2405" s="57"/>
    </row>
    <row r="2406" spans="1:2" x14ac:dyDescent="0.2">
      <c r="A2406" s="57"/>
      <c r="B2406" s="57"/>
    </row>
    <row r="2407" spans="1:2" x14ac:dyDescent="0.2">
      <c r="A2407" s="57"/>
      <c r="B2407" s="57"/>
    </row>
    <row r="2408" spans="1:2" x14ac:dyDescent="0.2">
      <c r="A2408" s="57"/>
      <c r="B2408" s="57"/>
    </row>
    <row r="2409" spans="1:2" x14ac:dyDescent="0.2">
      <c r="A2409" s="57"/>
      <c r="B2409" s="57"/>
    </row>
    <row r="2410" spans="1:2" x14ac:dyDescent="0.2">
      <c r="A2410" s="57"/>
      <c r="B2410" s="57"/>
    </row>
    <row r="2411" spans="1:2" x14ac:dyDescent="0.2">
      <c r="A2411" s="57"/>
      <c r="B2411" s="57"/>
    </row>
    <row r="2412" spans="1:2" x14ac:dyDescent="0.2">
      <c r="A2412" s="57"/>
      <c r="B2412" s="57"/>
    </row>
    <row r="2413" spans="1:2" x14ac:dyDescent="0.2">
      <c r="A2413" s="57"/>
      <c r="B2413" s="57"/>
    </row>
    <row r="2414" spans="1:2" x14ac:dyDescent="0.2">
      <c r="A2414" s="57"/>
      <c r="B2414" s="57"/>
    </row>
    <row r="2415" spans="1:2" x14ac:dyDescent="0.2">
      <c r="A2415" s="57"/>
      <c r="B2415" s="57"/>
    </row>
    <row r="2416" spans="1:2" x14ac:dyDescent="0.2">
      <c r="A2416" s="57"/>
      <c r="B2416" s="57"/>
    </row>
    <row r="2417" spans="1:2" x14ac:dyDescent="0.2">
      <c r="A2417" s="57"/>
      <c r="B2417" s="57"/>
    </row>
    <row r="2418" spans="1:2" x14ac:dyDescent="0.2">
      <c r="A2418" s="57"/>
      <c r="B2418" s="57"/>
    </row>
    <row r="2419" spans="1:2" x14ac:dyDescent="0.2">
      <c r="A2419" s="57"/>
      <c r="B2419" s="57"/>
    </row>
    <row r="2420" spans="1:2" x14ac:dyDescent="0.2">
      <c r="A2420" s="57"/>
      <c r="B2420" s="57"/>
    </row>
    <row r="2421" spans="1:2" x14ac:dyDescent="0.2">
      <c r="A2421" s="57"/>
      <c r="B2421" s="57"/>
    </row>
    <row r="2422" spans="1:2" x14ac:dyDescent="0.2">
      <c r="A2422" s="57"/>
      <c r="B2422" s="57"/>
    </row>
    <row r="2423" spans="1:2" x14ac:dyDescent="0.2">
      <c r="A2423" s="57"/>
      <c r="B2423" s="57"/>
    </row>
    <row r="2424" spans="1:2" x14ac:dyDescent="0.2">
      <c r="A2424" s="57"/>
      <c r="B2424" s="57"/>
    </row>
    <row r="2425" spans="1:2" x14ac:dyDescent="0.2">
      <c r="A2425" s="57"/>
      <c r="B2425" s="57"/>
    </row>
    <row r="2426" spans="1:2" x14ac:dyDescent="0.2">
      <c r="A2426" s="57"/>
      <c r="B2426" s="57"/>
    </row>
    <row r="2427" spans="1:2" x14ac:dyDescent="0.2">
      <c r="A2427" s="57"/>
      <c r="B2427" s="57"/>
    </row>
    <row r="2428" spans="1:2" x14ac:dyDescent="0.2">
      <c r="A2428" s="57"/>
      <c r="B2428" s="57"/>
    </row>
    <row r="2429" spans="1:2" x14ac:dyDescent="0.2">
      <c r="A2429" s="57"/>
      <c r="B2429" s="57"/>
    </row>
    <row r="2430" spans="1:2" x14ac:dyDescent="0.2">
      <c r="A2430" s="57"/>
      <c r="B2430" s="57"/>
    </row>
    <row r="2431" spans="1:2" x14ac:dyDescent="0.2">
      <c r="A2431" s="57"/>
      <c r="B2431" s="57"/>
    </row>
    <row r="2432" spans="1:2" x14ac:dyDescent="0.2">
      <c r="A2432" s="57"/>
      <c r="B2432" s="57"/>
    </row>
    <row r="2433" spans="1:2" x14ac:dyDescent="0.2">
      <c r="A2433" s="57"/>
      <c r="B2433" s="57"/>
    </row>
    <row r="2434" spans="1:2" x14ac:dyDescent="0.2">
      <c r="A2434" s="57"/>
      <c r="B2434" s="57"/>
    </row>
    <row r="2435" spans="1:2" x14ac:dyDescent="0.2">
      <c r="A2435" s="57"/>
      <c r="B2435" s="57"/>
    </row>
    <row r="2436" spans="1:2" x14ac:dyDescent="0.2">
      <c r="A2436" s="57"/>
      <c r="B2436" s="57"/>
    </row>
    <row r="2437" spans="1:2" x14ac:dyDescent="0.2">
      <c r="A2437" s="57"/>
      <c r="B2437" s="57"/>
    </row>
    <row r="2438" spans="1:2" x14ac:dyDescent="0.2">
      <c r="A2438" s="57"/>
      <c r="B2438" s="57"/>
    </row>
    <row r="2439" spans="1:2" x14ac:dyDescent="0.2">
      <c r="A2439" s="57"/>
      <c r="B2439" s="57"/>
    </row>
    <row r="2440" spans="1:2" x14ac:dyDescent="0.2">
      <c r="A2440" s="57"/>
      <c r="B2440" s="57"/>
    </row>
    <row r="2441" spans="1:2" x14ac:dyDescent="0.2">
      <c r="A2441" s="57"/>
      <c r="B2441" s="57"/>
    </row>
    <row r="2442" spans="1:2" x14ac:dyDescent="0.2">
      <c r="A2442" s="57"/>
      <c r="B2442" s="57"/>
    </row>
    <row r="2443" spans="1:2" x14ac:dyDescent="0.2">
      <c r="A2443" s="57"/>
      <c r="B2443" s="57"/>
    </row>
    <row r="2444" spans="1:2" x14ac:dyDescent="0.2">
      <c r="A2444" s="57"/>
      <c r="B2444" s="57"/>
    </row>
    <row r="2445" spans="1:2" x14ac:dyDescent="0.2">
      <c r="A2445" s="57"/>
      <c r="B2445" s="57"/>
    </row>
    <row r="2446" spans="1:2" x14ac:dyDescent="0.2">
      <c r="A2446" s="57"/>
      <c r="B2446" s="57"/>
    </row>
    <row r="2447" spans="1:2" x14ac:dyDescent="0.2">
      <c r="A2447" s="57"/>
      <c r="B2447" s="57"/>
    </row>
    <row r="2448" spans="1:2" x14ac:dyDescent="0.2">
      <c r="A2448" s="57"/>
      <c r="B2448" s="57"/>
    </row>
    <row r="2449" spans="1:2" x14ac:dyDescent="0.2">
      <c r="A2449" s="57"/>
      <c r="B2449" s="57"/>
    </row>
    <row r="2450" spans="1:2" x14ac:dyDescent="0.2">
      <c r="A2450" s="57"/>
      <c r="B2450" s="57"/>
    </row>
    <row r="2451" spans="1:2" x14ac:dyDescent="0.2">
      <c r="A2451" s="57"/>
      <c r="B2451" s="57"/>
    </row>
    <row r="2452" spans="1:2" x14ac:dyDescent="0.2">
      <c r="A2452" s="57"/>
      <c r="B2452" s="57"/>
    </row>
    <row r="2453" spans="1:2" x14ac:dyDescent="0.2">
      <c r="A2453" s="57"/>
      <c r="B2453" s="57"/>
    </row>
    <row r="2454" spans="1:2" x14ac:dyDescent="0.2">
      <c r="A2454" s="57"/>
      <c r="B2454" s="57"/>
    </row>
    <row r="2455" spans="1:2" x14ac:dyDescent="0.2">
      <c r="A2455" s="57"/>
      <c r="B2455" s="57"/>
    </row>
    <row r="2456" spans="1:2" x14ac:dyDescent="0.2">
      <c r="A2456" s="57"/>
      <c r="B2456" s="57"/>
    </row>
    <row r="2457" spans="1:2" x14ac:dyDescent="0.2">
      <c r="A2457" s="57"/>
      <c r="B2457" s="57"/>
    </row>
    <row r="2458" spans="1:2" x14ac:dyDescent="0.2">
      <c r="A2458" s="57"/>
      <c r="B2458" s="57"/>
    </row>
    <row r="2459" spans="1:2" x14ac:dyDescent="0.2">
      <c r="A2459" s="57"/>
      <c r="B2459" s="57"/>
    </row>
    <row r="2460" spans="1:2" x14ac:dyDescent="0.2">
      <c r="A2460" s="57"/>
      <c r="B2460" s="57"/>
    </row>
    <row r="2461" spans="1:2" x14ac:dyDescent="0.2">
      <c r="A2461" s="57"/>
      <c r="B2461" s="57"/>
    </row>
    <row r="2462" spans="1:2" x14ac:dyDescent="0.2">
      <c r="A2462" s="57"/>
      <c r="B2462" s="57"/>
    </row>
    <row r="2463" spans="1:2" x14ac:dyDescent="0.2">
      <c r="A2463" s="57"/>
      <c r="B2463" s="57"/>
    </row>
    <row r="2464" spans="1:2" x14ac:dyDescent="0.2">
      <c r="A2464" s="57"/>
      <c r="B2464" s="57"/>
    </row>
    <row r="2465" spans="1:2" x14ac:dyDescent="0.2">
      <c r="A2465" s="57"/>
      <c r="B2465" s="57"/>
    </row>
    <row r="2466" spans="1:2" x14ac:dyDescent="0.2">
      <c r="A2466" s="57"/>
      <c r="B2466" s="57"/>
    </row>
    <row r="2467" spans="1:2" x14ac:dyDescent="0.2">
      <c r="A2467" s="57"/>
      <c r="B2467" s="57"/>
    </row>
    <row r="2468" spans="1:2" x14ac:dyDescent="0.2">
      <c r="A2468" s="57"/>
      <c r="B2468" s="57"/>
    </row>
    <row r="2469" spans="1:2" x14ac:dyDescent="0.2">
      <c r="A2469" s="57"/>
      <c r="B2469" s="57"/>
    </row>
    <row r="2470" spans="1:2" x14ac:dyDescent="0.2">
      <c r="A2470" s="57"/>
      <c r="B2470" s="57"/>
    </row>
    <row r="2471" spans="1:2" x14ac:dyDescent="0.2">
      <c r="A2471" s="57"/>
      <c r="B2471" s="57"/>
    </row>
    <row r="2472" spans="1:2" x14ac:dyDescent="0.2">
      <c r="A2472" s="57"/>
      <c r="B2472" s="57"/>
    </row>
    <row r="2473" spans="1:2" x14ac:dyDescent="0.2">
      <c r="A2473" s="57"/>
      <c r="B2473" s="57"/>
    </row>
    <row r="2474" spans="1:2" x14ac:dyDescent="0.2">
      <c r="A2474" s="57"/>
      <c r="B2474" s="57"/>
    </row>
    <row r="2475" spans="1:2" x14ac:dyDescent="0.2">
      <c r="A2475" s="57"/>
      <c r="B2475" s="57"/>
    </row>
    <row r="2476" spans="1:2" x14ac:dyDescent="0.2">
      <c r="A2476" s="57"/>
      <c r="B2476" s="57"/>
    </row>
    <row r="2477" spans="1:2" x14ac:dyDescent="0.2">
      <c r="A2477" s="57"/>
      <c r="B2477" s="57"/>
    </row>
    <row r="2478" spans="1:2" x14ac:dyDescent="0.2">
      <c r="A2478" s="57"/>
      <c r="B2478" s="57"/>
    </row>
    <row r="2479" spans="1:2" x14ac:dyDescent="0.2">
      <c r="A2479" s="57"/>
      <c r="B2479" s="57"/>
    </row>
    <row r="2480" spans="1:2" x14ac:dyDescent="0.2">
      <c r="A2480" s="57"/>
      <c r="B2480" s="57"/>
    </row>
    <row r="2481" spans="1:2" x14ac:dyDescent="0.2">
      <c r="A2481" s="57"/>
      <c r="B2481" s="57"/>
    </row>
    <row r="2482" spans="1:2" x14ac:dyDescent="0.2">
      <c r="A2482" s="57"/>
      <c r="B2482" s="57"/>
    </row>
    <row r="2483" spans="1:2" x14ac:dyDescent="0.2">
      <c r="A2483" s="57"/>
      <c r="B2483" s="57"/>
    </row>
    <row r="2484" spans="1:2" x14ac:dyDescent="0.2">
      <c r="A2484" s="57"/>
      <c r="B2484" s="57"/>
    </row>
    <row r="2485" spans="1:2" x14ac:dyDescent="0.2">
      <c r="A2485" s="57"/>
      <c r="B2485" s="57"/>
    </row>
    <row r="2486" spans="1:2" x14ac:dyDescent="0.2">
      <c r="A2486" s="57"/>
      <c r="B2486" s="57"/>
    </row>
    <row r="2487" spans="1:2" x14ac:dyDescent="0.2">
      <c r="A2487" s="57"/>
      <c r="B2487" s="57"/>
    </row>
    <row r="2488" spans="1:2" x14ac:dyDescent="0.2">
      <c r="A2488" s="57"/>
      <c r="B2488" s="57"/>
    </row>
    <row r="2489" spans="1:2" x14ac:dyDescent="0.2">
      <c r="A2489" s="57"/>
      <c r="B2489" s="57"/>
    </row>
    <row r="2490" spans="1:2" x14ac:dyDescent="0.2">
      <c r="A2490" s="57"/>
      <c r="B2490" s="57"/>
    </row>
    <row r="2491" spans="1:2" x14ac:dyDescent="0.2">
      <c r="A2491" s="57"/>
      <c r="B2491" s="57"/>
    </row>
    <row r="2492" spans="1:2" x14ac:dyDescent="0.2">
      <c r="A2492" s="57"/>
      <c r="B2492" s="57"/>
    </row>
    <row r="2493" spans="1:2" x14ac:dyDescent="0.2">
      <c r="A2493" s="57"/>
      <c r="B2493" s="57"/>
    </row>
    <row r="2494" spans="1:2" x14ac:dyDescent="0.2">
      <c r="A2494" s="57"/>
      <c r="B2494" s="57"/>
    </row>
    <row r="2495" spans="1:2" x14ac:dyDescent="0.2">
      <c r="A2495" s="57"/>
      <c r="B2495" s="57"/>
    </row>
    <row r="2496" spans="1:2" x14ac:dyDescent="0.2">
      <c r="A2496" s="57"/>
      <c r="B2496" s="57"/>
    </row>
    <row r="2497" spans="1:2" x14ac:dyDescent="0.2">
      <c r="A2497" s="57"/>
      <c r="B2497" s="57"/>
    </row>
    <row r="2498" spans="1:2" x14ac:dyDescent="0.2">
      <c r="A2498" s="57"/>
      <c r="B2498" s="57"/>
    </row>
    <row r="2499" spans="1:2" x14ac:dyDescent="0.2">
      <c r="A2499" s="57"/>
      <c r="B2499" s="57"/>
    </row>
    <row r="2500" spans="1:2" x14ac:dyDescent="0.2">
      <c r="A2500" s="57"/>
      <c r="B2500" s="57"/>
    </row>
    <row r="2501" spans="1:2" x14ac:dyDescent="0.2">
      <c r="A2501" s="57"/>
      <c r="B2501" s="57"/>
    </row>
    <row r="2502" spans="1:2" x14ac:dyDescent="0.2">
      <c r="A2502" s="57"/>
      <c r="B2502" s="57"/>
    </row>
    <row r="2503" spans="1:2" x14ac:dyDescent="0.2">
      <c r="A2503" s="57"/>
      <c r="B2503" s="57"/>
    </row>
    <row r="2504" spans="1:2" x14ac:dyDescent="0.2">
      <c r="A2504" s="57"/>
      <c r="B2504" s="57"/>
    </row>
    <row r="2505" spans="1:2" x14ac:dyDescent="0.2">
      <c r="A2505" s="57"/>
      <c r="B2505" s="57"/>
    </row>
    <row r="2506" spans="1:2" x14ac:dyDescent="0.2">
      <c r="A2506" s="57"/>
      <c r="B2506" s="57"/>
    </row>
    <row r="2507" spans="1:2" x14ac:dyDescent="0.2">
      <c r="A2507" s="57"/>
      <c r="B2507" s="57"/>
    </row>
    <row r="2508" spans="1:2" x14ac:dyDescent="0.2">
      <c r="A2508" s="57"/>
      <c r="B2508" s="57"/>
    </row>
    <row r="2509" spans="1:2" x14ac:dyDescent="0.2">
      <c r="A2509" s="57"/>
      <c r="B2509" s="57"/>
    </row>
    <row r="2510" spans="1:2" x14ac:dyDescent="0.2">
      <c r="A2510" s="57"/>
      <c r="B2510" s="57"/>
    </row>
    <row r="2511" spans="1:2" x14ac:dyDescent="0.2">
      <c r="A2511" s="57"/>
      <c r="B2511" s="57"/>
    </row>
    <row r="2512" spans="1:2" x14ac:dyDescent="0.2">
      <c r="A2512" s="57"/>
      <c r="B2512" s="57"/>
    </row>
    <row r="2513" spans="1:2" x14ac:dyDescent="0.2">
      <c r="A2513" s="57"/>
      <c r="B2513" s="57"/>
    </row>
    <row r="2514" spans="1:2" x14ac:dyDescent="0.2">
      <c r="A2514" s="57"/>
      <c r="B2514" s="57"/>
    </row>
    <row r="2515" spans="1:2" x14ac:dyDescent="0.2">
      <c r="A2515" s="57"/>
      <c r="B2515" s="57"/>
    </row>
    <row r="2516" spans="1:2" x14ac:dyDescent="0.2">
      <c r="A2516" s="57"/>
      <c r="B2516" s="57"/>
    </row>
    <row r="2517" spans="1:2" x14ac:dyDescent="0.2">
      <c r="A2517" s="57"/>
      <c r="B2517" s="57"/>
    </row>
    <row r="2518" spans="1:2" x14ac:dyDescent="0.2">
      <c r="A2518" s="57"/>
      <c r="B2518" s="57"/>
    </row>
    <row r="2519" spans="1:2" x14ac:dyDescent="0.2">
      <c r="A2519" s="57"/>
      <c r="B2519" s="57"/>
    </row>
    <row r="2520" spans="1:2" x14ac:dyDescent="0.2">
      <c r="A2520" s="57"/>
      <c r="B2520" s="57"/>
    </row>
    <row r="2521" spans="1:2" x14ac:dyDescent="0.2">
      <c r="A2521" s="57"/>
      <c r="B2521" s="57"/>
    </row>
    <row r="2522" spans="1:2" x14ac:dyDescent="0.2">
      <c r="A2522" s="57"/>
      <c r="B2522" s="57"/>
    </row>
    <row r="2523" spans="1:2" x14ac:dyDescent="0.2">
      <c r="A2523" s="57"/>
      <c r="B2523" s="57"/>
    </row>
    <row r="2524" spans="1:2" x14ac:dyDescent="0.2">
      <c r="A2524" s="57"/>
      <c r="B2524" s="57"/>
    </row>
    <row r="2525" spans="1:2" x14ac:dyDescent="0.2">
      <c r="A2525" s="57"/>
      <c r="B2525" s="57"/>
    </row>
    <row r="2526" spans="1:2" x14ac:dyDescent="0.2">
      <c r="A2526" s="57"/>
      <c r="B2526" s="57"/>
    </row>
    <row r="2527" spans="1:2" x14ac:dyDescent="0.2">
      <c r="A2527" s="57"/>
      <c r="B2527" s="57"/>
    </row>
    <row r="2528" spans="1:2" x14ac:dyDescent="0.2">
      <c r="A2528" s="57"/>
      <c r="B2528" s="57"/>
    </row>
    <row r="2529" spans="1:2" x14ac:dyDescent="0.2">
      <c r="A2529" s="57"/>
      <c r="B2529" s="57"/>
    </row>
    <row r="2530" spans="1:2" x14ac:dyDescent="0.2">
      <c r="A2530" s="57"/>
      <c r="B2530" s="57"/>
    </row>
    <row r="2531" spans="1:2" x14ac:dyDescent="0.2">
      <c r="A2531" s="57"/>
      <c r="B2531" s="57"/>
    </row>
    <row r="2532" spans="1:2" x14ac:dyDescent="0.2">
      <c r="A2532" s="57"/>
      <c r="B2532" s="57"/>
    </row>
    <row r="2533" spans="1:2" x14ac:dyDescent="0.2">
      <c r="A2533" s="57"/>
      <c r="B2533" s="57"/>
    </row>
    <row r="2534" spans="1:2" x14ac:dyDescent="0.2">
      <c r="A2534" s="57"/>
      <c r="B2534" s="57"/>
    </row>
    <row r="2535" spans="1:2" x14ac:dyDescent="0.2">
      <c r="A2535" s="57"/>
      <c r="B2535" s="57"/>
    </row>
    <row r="2536" spans="1:2" x14ac:dyDescent="0.2">
      <c r="A2536" s="57"/>
      <c r="B2536" s="57"/>
    </row>
    <row r="2537" spans="1:2" x14ac:dyDescent="0.2">
      <c r="A2537" s="57"/>
      <c r="B2537" s="57"/>
    </row>
    <row r="2538" spans="1:2" x14ac:dyDescent="0.2">
      <c r="A2538" s="57"/>
      <c r="B2538" s="57"/>
    </row>
    <row r="2539" spans="1:2" x14ac:dyDescent="0.2">
      <c r="A2539" s="57"/>
      <c r="B2539" s="57"/>
    </row>
    <row r="2540" spans="1:2" x14ac:dyDescent="0.2">
      <c r="A2540" s="57"/>
      <c r="B2540" s="57"/>
    </row>
    <row r="2541" spans="1:2" x14ac:dyDescent="0.2">
      <c r="A2541" s="57"/>
      <c r="B2541" s="57"/>
    </row>
    <row r="2542" spans="1:2" x14ac:dyDescent="0.2">
      <c r="A2542" s="57"/>
      <c r="B2542" s="57"/>
    </row>
    <row r="2543" spans="1:2" x14ac:dyDescent="0.2">
      <c r="A2543" s="57"/>
      <c r="B2543" s="57"/>
    </row>
    <row r="2544" spans="1:2" x14ac:dyDescent="0.2">
      <c r="A2544" s="57"/>
      <c r="B2544" s="57"/>
    </row>
    <row r="2545" spans="1:2" x14ac:dyDescent="0.2">
      <c r="A2545" s="57"/>
      <c r="B2545" s="57"/>
    </row>
    <row r="2546" spans="1:2" x14ac:dyDescent="0.2">
      <c r="A2546" s="57"/>
      <c r="B2546" s="57"/>
    </row>
    <row r="2547" spans="1:2" x14ac:dyDescent="0.2">
      <c r="A2547" s="57"/>
      <c r="B2547" s="57"/>
    </row>
    <row r="2548" spans="1:2" x14ac:dyDescent="0.2">
      <c r="A2548" s="57"/>
      <c r="B2548" s="57"/>
    </row>
    <row r="2549" spans="1:2" x14ac:dyDescent="0.2">
      <c r="A2549" s="57"/>
      <c r="B2549" s="57"/>
    </row>
    <row r="2550" spans="1:2" x14ac:dyDescent="0.2">
      <c r="A2550" s="57"/>
      <c r="B2550" s="57"/>
    </row>
    <row r="2551" spans="1:2" x14ac:dyDescent="0.2">
      <c r="A2551" s="57"/>
      <c r="B2551" s="57"/>
    </row>
    <row r="2552" spans="1:2" x14ac:dyDescent="0.2">
      <c r="A2552" s="57"/>
      <c r="B2552" s="57"/>
    </row>
    <row r="2553" spans="1:2" x14ac:dyDescent="0.2">
      <c r="A2553" s="57"/>
      <c r="B2553" s="57"/>
    </row>
    <row r="2554" spans="1:2" x14ac:dyDescent="0.2">
      <c r="A2554" s="57"/>
      <c r="B2554" s="57"/>
    </row>
    <row r="2555" spans="1:2" x14ac:dyDescent="0.2">
      <c r="A2555" s="57"/>
      <c r="B2555" s="57"/>
    </row>
    <row r="2556" spans="1:2" x14ac:dyDescent="0.2">
      <c r="A2556" s="57"/>
      <c r="B2556" s="57"/>
    </row>
    <row r="2557" spans="1:2" x14ac:dyDescent="0.2">
      <c r="A2557" s="57"/>
      <c r="B2557" s="57"/>
    </row>
    <row r="2558" spans="1:2" x14ac:dyDescent="0.2">
      <c r="A2558" s="57"/>
      <c r="B2558" s="57"/>
    </row>
    <row r="2559" spans="1:2" x14ac:dyDescent="0.2">
      <c r="A2559" s="57"/>
      <c r="B2559" s="57"/>
    </row>
    <row r="2560" spans="1:2" x14ac:dyDescent="0.2">
      <c r="A2560" s="57"/>
      <c r="B2560" s="57"/>
    </row>
    <row r="2561" spans="1:2" x14ac:dyDescent="0.2">
      <c r="A2561" s="57"/>
      <c r="B2561" s="57"/>
    </row>
    <row r="2562" spans="1:2" x14ac:dyDescent="0.2">
      <c r="A2562" s="57"/>
      <c r="B2562" s="57"/>
    </row>
    <row r="2563" spans="1:2" x14ac:dyDescent="0.2">
      <c r="A2563" s="57"/>
      <c r="B2563" s="57"/>
    </row>
    <row r="2564" spans="1:2" x14ac:dyDescent="0.2">
      <c r="A2564" s="57"/>
      <c r="B2564" s="57"/>
    </row>
    <row r="2565" spans="1:2" x14ac:dyDescent="0.2">
      <c r="A2565" s="57"/>
      <c r="B2565" s="57"/>
    </row>
    <row r="2566" spans="1:2" x14ac:dyDescent="0.2">
      <c r="A2566" s="57"/>
      <c r="B2566" s="57"/>
    </row>
    <row r="2567" spans="1:2" x14ac:dyDescent="0.2">
      <c r="A2567" s="57"/>
      <c r="B2567" s="57"/>
    </row>
    <row r="2568" spans="1:2" x14ac:dyDescent="0.2">
      <c r="A2568" s="57"/>
      <c r="B2568" s="57"/>
    </row>
    <row r="2569" spans="1:2" x14ac:dyDescent="0.2">
      <c r="A2569" s="57"/>
      <c r="B2569" s="57"/>
    </row>
    <row r="2570" spans="1:2" x14ac:dyDescent="0.2">
      <c r="A2570" s="57"/>
      <c r="B2570" s="57"/>
    </row>
    <row r="2571" spans="1:2" x14ac:dyDescent="0.2">
      <c r="A2571" s="57"/>
      <c r="B2571" s="57"/>
    </row>
    <row r="2572" spans="1:2" x14ac:dyDescent="0.2">
      <c r="A2572" s="57"/>
      <c r="B2572" s="57"/>
    </row>
    <row r="2573" spans="1:2" x14ac:dyDescent="0.2">
      <c r="A2573" s="57"/>
      <c r="B2573" s="57"/>
    </row>
    <row r="2574" spans="1:2" x14ac:dyDescent="0.2">
      <c r="A2574" s="57"/>
      <c r="B2574" s="57"/>
    </row>
    <row r="2575" spans="1:2" x14ac:dyDescent="0.2">
      <c r="A2575" s="57"/>
      <c r="B2575" s="57"/>
    </row>
    <row r="2576" spans="1:2" x14ac:dyDescent="0.2">
      <c r="A2576" s="57"/>
      <c r="B2576" s="57"/>
    </row>
    <row r="2577" spans="1:2" x14ac:dyDescent="0.2">
      <c r="A2577" s="57"/>
      <c r="B2577" s="57"/>
    </row>
    <row r="2578" spans="1:2" x14ac:dyDescent="0.2">
      <c r="A2578" s="57"/>
      <c r="B2578" s="57"/>
    </row>
    <row r="2579" spans="1:2" x14ac:dyDescent="0.2">
      <c r="A2579" s="57"/>
      <c r="B2579" s="57"/>
    </row>
    <row r="2580" spans="1:2" x14ac:dyDescent="0.2">
      <c r="A2580" s="57"/>
      <c r="B2580" s="57"/>
    </row>
    <row r="2581" spans="1:2" x14ac:dyDescent="0.2">
      <c r="A2581" s="57"/>
      <c r="B2581" s="57"/>
    </row>
    <row r="2582" spans="1:2" x14ac:dyDescent="0.2">
      <c r="A2582" s="57"/>
      <c r="B2582" s="57"/>
    </row>
    <row r="2583" spans="1:2" x14ac:dyDescent="0.2">
      <c r="A2583" s="57"/>
      <c r="B2583" s="57"/>
    </row>
    <row r="2584" spans="1:2" x14ac:dyDescent="0.2">
      <c r="A2584" s="57"/>
      <c r="B2584" s="57"/>
    </row>
    <row r="2585" spans="1:2" x14ac:dyDescent="0.2">
      <c r="A2585" s="57"/>
      <c r="B2585" s="57"/>
    </row>
    <row r="2586" spans="1:2" x14ac:dyDescent="0.2">
      <c r="A2586" s="57"/>
      <c r="B2586" s="57"/>
    </row>
    <row r="2587" spans="1:2" x14ac:dyDescent="0.2">
      <c r="A2587" s="57"/>
      <c r="B2587" s="57"/>
    </row>
    <row r="2588" spans="1:2" x14ac:dyDescent="0.2">
      <c r="A2588" s="57"/>
      <c r="B2588" s="57"/>
    </row>
    <row r="2589" spans="1:2" x14ac:dyDescent="0.2">
      <c r="A2589" s="57"/>
      <c r="B2589" s="57"/>
    </row>
    <row r="2590" spans="1:2" x14ac:dyDescent="0.2">
      <c r="A2590" s="57"/>
      <c r="B2590" s="57"/>
    </row>
    <row r="2591" spans="1:2" x14ac:dyDescent="0.2">
      <c r="A2591" s="57"/>
      <c r="B2591" s="57"/>
    </row>
    <row r="2592" spans="1:2" x14ac:dyDescent="0.2">
      <c r="A2592" s="57"/>
      <c r="B2592" s="57"/>
    </row>
    <row r="2593" spans="1:2" x14ac:dyDescent="0.2">
      <c r="A2593" s="57"/>
      <c r="B2593" s="57"/>
    </row>
    <row r="2594" spans="1:2" x14ac:dyDescent="0.2">
      <c r="A2594" s="57"/>
      <c r="B2594" s="57"/>
    </row>
    <row r="2595" spans="1:2" x14ac:dyDescent="0.2">
      <c r="A2595" s="57"/>
      <c r="B2595" s="57"/>
    </row>
    <row r="2596" spans="1:2" x14ac:dyDescent="0.2">
      <c r="A2596" s="57"/>
      <c r="B2596" s="57"/>
    </row>
    <row r="2597" spans="1:2" x14ac:dyDescent="0.2">
      <c r="A2597" s="57"/>
      <c r="B2597" s="57"/>
    </row>
    <row r="2598" spans="1:2" x14ac:dyDescent="0.2">
      <c r="A2598" s="57"/>
      <c r="B2598" s="57"/>
    </row>
    <row r="2599" spans="1:2" x14ac:dyDescent="0.2">
      <c r="A2599" s="57"/>
      <c r="B2599" s="57"/>
    </row>
    <row r="2600" spans="1:2" x14ac:dyDescent="0.2">
      <c r="A2600" s="57"/>
      <c r="B2600" s="57"/>
    </row>
    <row r="2601" spans="1:2" x14ac:dyDescent="0.2">
      <c r="A2601" s="57"/>
      <c r="B2601" s="57"/>
    </row>
    <row r="2602" spans="1:2" x14ac:dyDescent="0.2">
      <c r="A2602" s="57"/>
      <c r="B2602" s="57"/>
    </row>
    <row r="2603" spans="1:2" x14ac:dyDescent="0.2">
      <c r="A2603" s="57"/>
      <c r="B2603" s="57"/>
    </row>
    <row r="2604" spans="1:2" x14ac:dyDescent="0.2">
      <c r="A2604" s="57"/>
      <c r="B2604" s="57"/>
    </row>
    <row r="2605" spans="1:2" x14ac:dyDescent="0.2">
      <c r="A2605" s="57"/>
      <c r="B2605" s="57"/>
    </row>
    <row r="2606" spans="1:2" x14ac:dyDescent="0.2">
      <c r="A2606" s="57"/>
      <c r="B2606" s="57"/>
    </row>
    <row r="2607" spans="1:2" x14ac:dyDescent="0.2">
      <c r="A2607" s="57"/>
      <c r="B2607" s="57"/>
    </row>
    <row r="2608" spans="1:2" x14ac:dyDescent="0.2">
      <c r="A2608" s="57"/>
      <c r="B2608" s="57"/>
    </row>
    <row r="2609" spans="1:2" x14ac:dyDescent="0.2">
      <c r="A2609" s="57"/>
      <c r="B2609" s="57"/>
    </row>
    <row r="2610" spans="1:2" x14ac:dyDescent="0.2">
      <c r="A2610" s="57"/>
      <c r="B2610" s="57"/>
    </row>
    <row r="2611" spans="1:2" x14ac:dyDescent="0.2">
      <c r="A2611" s="57"/>
      <c r="B2611" s="57"/>
    </row>
    <row r="2612" spans="1:2" x14ac:dyDescent="0.2">
      <c r="A2612" s="57"/>
      <c r="B2612" s="57"/>
    </row>
    <row r="2613" spans="1:2" x14ac:dyDescent="0.2">
      <c r="A2613" s="57"/>
      <c r="B2613" s="57"/>
    </row>
    <row r="2614" spans="1:2" x14ac:dyDescent="0.2">
      <c r="A2614" s="57"/>
      <c r="B2614" s="57"/>
    </row>
    <row r="2615" spans="1:2" x14ac:dyDescent="0.2">
      <c r="A2615" s="57"/>
      <c r="B2615" s="57"/>
    </row>
    <row r="2616" spans="1:2" x14ac:dyDescent="0.2">
      <c r="A2616" s="57"/>
      <c r="B2616" s="57"/>
    </row>
    <row r="2617" spans="1:2" x14ac:dyDescent="0.2">
      <c r="A2617" s="57"/>
      <c r="B2617" s="57"/>
    </row>
    <row r="2618" spans="1:2" x14ac:dyDescent="0.2">
      <c r="A2618" s="57"/>
      <c r="B2618" s="57"/>
    </row>
    <row r="2619" spans="1:2" x14ac:dyDescent="0.2">
      <c r="A2619" s="57"/>
      <c r="B2619" s="57"/>
    </row>
    <row r="2620" spans="1:2" x14ac:dyDescent="0.2">
      <c r="A2620" s="57"/>
      <c r="B2620" s="57"/>
    </row>
    <row r="2621" spans="1:2" x14ac:dyDescent="0.2">
      <c r="A2621" s="57"/>
      <c r="B2621" s="57"/>
    </row>
    <row r="2622" spans="1:2" x14ac:dyDescent="0.2">
      <c r="A2622" s="57"/>
      <c r="B2622" s="57"/>
    </row>
    <row r="2623" spans="1:2" x14ac:dyDescent="0.2">
      <c r="A2623" s="57"/>
      <c r="B2623" s="57"/>
    </row>
    <row r="2624" spans="1:2" x14ac:dyDescent="0.2">
      <c r="A2624" s="57"/>
      <c r="B2624" s="57"/>
    </row>
    <row r="2625" spans="1:2" x14ac:dyDescent="0.2">
      <c r="A2625" s="57"/>
      <c r="B2625" s="57"/>
    </row>
    <row r="2626" spans="1:2" x14ac:dyDescent="0.2">
      <c r="A2626" s="57"/>
      <c r="B2626" s="57"/>
    </row>
    <row r="2627" spans="1:2" x14ac:dyDescent="0.2">
      <c r="A2627" s="57"/>
      <c r="B2627" s="57"/>
    </row>
    <row r="2628" spans="1:2" x14ac:dyDescent="0.2">
      <c r="A2628" s="57"/>
      <c r="B2628" s="57"/>
    </row>
    <row r="2629" spans="1:2" x14ac:dyDescent="0.2">
      <c r="A2629" s="57"/>
      <c r="B2629" s="57"/>
    </row>
    <row r="2630" spans="1:2" x14ac:dyDescent="0.2">
      <c r="A2630" s="57"/>
      <c r="B2630" s="57"/>
    </row>
    <row r="2631" spans="1:2" x14ac:dyDescent="0.2">
      <c r="A2631" s="57"/>
      <c r="B2631" s="57"/>
    </row>
    <row r="2632" spans="1:2" x14ac:dyDescent="0.2">
      <c r="A2632" s="57"/>
      <c r="B2632" s="57"/>
    </row>
    <row r="2633" spans="1:2" x14ac:dyDescent="0.2">
      <c r="A2633" s="57"/>
      <c r="B2633" s="57"/>
    </row>
    <row r="2634" spans="1:2" x14ac:dyDescent="0.2">
      <c r="A2634" s="57"/>
      <c r="B2634" s="57"/>
    </row>
    <row r="2635" spans="1:2" x14ac:dyDescent="0.2">
      <c r="A2635" s="57"/>
      <c r="B2635" s="57"/>
    </row>
    <row r="2636" spans="1:2" x14ac:dyDescent="0.2">
      <c r="A2636" s="57"/>
      <c r="B2636" s="57"/>
    </row>
    <row r="2637" spans="1:2" x14ac:dyDescent="0.2">
      <c r="A2637" s="57"/>
      <c r="B2637" s="57"/>
    </row>
    <row r="2638" spans="1:2" x14ac:dyDescent="0.2">
      <c r="A2638" s="57"/>
      <c r="B2638" s="57"/>
    </row>
    <row r="2639" spans="1:2" x14ac:dyDescent="0.2">
      <c r="A2639" s="57"/>
      <c r="B2639" s="57"/>
    </row>
    <row r="2640" spans="1:2" x14ac:dyDescent="0.2">
      <c r="A2640" s="57"/>
      <c r="B2640" s="57"/>
    </row>
    <row r="2641" spans="1:2" x14ac:dyDescent="0.2">
      <c r="A2641" s="57"/>
      <c r="B2641" s="57"/>
    </row>
    <row r="2642" spans="1:2" x14ac:dyDescent="0.2">
      <c r="A2642" s="57"/>
      <c r="B2642" s="57"/>
    </row>
    <row r="2643" spans="1:2" x14ac:dyDescent="0.2">
      <c r="A2643" s="57"/>
      <c r="B2643" s="57"/>
    </row>
    <row r="2644" spans="1:2" x14ac:dyDescent="0.2">
      <c r="A2644" s="57"/>
      <c r="B2644" s="57"/>
    </row>
    <row r="2645" spans="1:2" x14ac:dyDescent="0.2">
      <c r="A2645" s="57"/>
      <c r="B2645" s="57"/>
    </row>
    <row r="2646" spans="1:2" x14ac:dyDescent="0.2">
      <c r="A2646" s="57"/>
      <c r="B2646" s="57"/>
    </row>
    <row r="2647" spans="1:2" x14ac:dyDescent="0.2">
      <c r="A2647" s="57"/>
      <c r="B2647" s="57"/>
    </row>
    <row r="2648" spans="1:2" x14ac:dyDescent="0.2">
      <c r="A2648" s="57"/>
      <c r="B2648" s="57"/>
    </row>
    <row r="2649" spans="1:2" x14ac:dyDescent="0.2">
      <c r="A2649" s="57"/>
      <c r="B2649" s="57"/>
    </row>
    <row r="2650" spans="1:2" x14ac:dyDescent="0.2">
      <c r="A2650" s="57"/>
      <c r="B2650" s="57"/>
    </row>
    <row r="2651" spans="1:2" x14ac:dyDescent="0.2">
      <c r="A2651" s="57"/>
      <c r="B2651" s="57"/>
    </row>
    <row r="2652" spans="1:2" x14ac:dyDescent="0.2">
      <c r="A2652" s="57"/>
      <c r="B2652" s="57"/>
    </row>
    <row r="2653" spans="1:2" x14ac:dyDescent="0.2">
      <c r="A2653" s="57"/>
      <c r="B2653" s="57"/>
    </row>
    <row r="2654" spans="1:2" x14ac:dyDescent="0.2">
      <c r="A2654" s="57"/>
      <c r="B2654" s="57"/>
    </row>
    <row r="2655" spans="1:2" x14ac:dyDescent="0.2">
      <c r="A2655" s="57"/>
      <c r="B2655" s="57"/>
    </row>
    <row r="2656" spans="1:2" x14ac:dyDescent="0.2">
      <c r="A2656" s="57"/>
      <c r="B2656" s="57"/>
    </row>
    <row r="2657" spans="1:2" x14ac:dyDescent="0.2">
      <c r="A2657" s="57"/>
      <c r="B2657" s="57"/>
    </row>
    <row r="2658" spans="1:2" x14ac:dyDescent="0.2">
      <c r="A2658" s="57"/>
      <c r="B2658" s="57"/>
    </row>
    <row r="2659" spans="1:2" x14ac:dyDescent="0.2">
      <c r="A2659" s="57"/>
      <c r="B2659" s="57"/>
    </row>
    <row r="2660" spans="1:2" x14ac:dyDescent="0.2">
      <c r="A2660" s="57"/>
      <c r="B2660" s="57"/>
    </row>
    <row r="2661" spans="1:2" x14ac:dyDescent="0.2">
      <c r="A2661" s="57"/>
      <c r="B2661" s="57"/>
    </row>
    <row r="2662" spans="1:2" x14ac:dyDescent="0.2">
      <c r="A2662" s="57"/>
      <c r="B2662" s="57"/>
    </row>
    <row r="2663" spans="1:2" x14ac:dyDescent="0.2">
      <c r="A2663" s="57"/>
      <c r="B2663" s="57"/>
    </row>
    <row r="2664" spans="1:2" x14ac:dyDescent="0.2">
      <c r="A2664" s="57"/>
      <c r="B2664" s="57"/>
    </row>
    <row r="2665" spans="1:2" x14ac:dyDescent="0.2">
      <c r="A2665" s="57"/>
      <c r="B2665" s="57"/>
    </row>
    <row r="2666" spans="1:2" x14ac:dyDescent="0.2">
      <c r="A2666" s="57"/>
      <c r="B2666" s="57"/>
    </row>
    <row r="2667" spans="1:2" x14ac:dyDescent="0.2">
      <c r="A2667" s="57"/>
      <c r="B2667" s="57"/>
    </row>
    <row r="2668" spans="1:2" x14ac:dyDescent="0.2">
      <c r="A2668" s="57"/>
      <c r="B2668" s="57"/>
    </row>
    <row r="2669" spans="1:2" x14ac:dyDescent="0.2">
      <c r="A2669" s="57"/>
      <c r="B2669" s="57"/>
    </row>
    <row r="2670" spans="1:2" x14ac:dyDescent="0.2">
      <c r="A2670" s="57"/>
      <c r="B2670" s="57"/>
    </row>
    <row r="2671" spans="1:2" x14ac:dyDescent="0.2">
      <c r="A2671" s="57"/>
      <c r="B2671" s="57"/>
    </row>
    <row r="2672" spans="1:2" x14ac:dyDescent="0.2">
      <c r="A2672" s="57"/>
      <c r="B2672" s="57"/>
    </row>
    <row r="2673" spans="1:2" x14ac:dyDescent="0.2">
      <c r="A2673" s="57"/>
      <c r="B2673" s="57"/>
    </row>
    <row r="2674" spans="1:2" x14ac:dyDescent="0.2">
      <c r="A2674" s="57"/>
      <c r="B2674" s="57"/>
    </row>
    <row r="2675" spans="1:2" x14ac:dyDescent="0.2">
      <c r="A2675" s="57"/>
      <c r="B2675" s="57"/>
    </row>
    <row r="2676" spans="1:2" x14ac:dyDescent="0.2">
      <c r="A2676" s="57"/>
      <c r="B2676" s="57"/>
    </row>
    <row r="2677" spans="1:2" x14ac:dyDescent="0.2">
      <c r="A2677" s="57"/>
      <c r="B2677" s="57"/>
    </row>
    <row r="2678" spans="1:2" x14ac:dyDescent="0.2">
      <c r="A2678" s="57"/>
      <c r="B2678" s="57"/>
    </row>
    <row r="2679" spans="1:2" x14ac:dyDescent="0.2">
      <c r="A2679" s="57"/>
      <c r="B2679" s="57"/>
    </row>
    <row r="2680" spans="1:2" x14ac:dyDescent="0.2">
      <c r="A2680" s="57"/>
      <c r="B2680" s="57"/>
    </row>
    <row r="2681" spans="1:2" x14ac:dyDescent="0.2">
      <c r="A2681" s="57"/>
      <c r="B2681" s="57"/>
    </row>
    <row r="2682" spans="1:2" x14ac:dyDescent="0.2">
      <c r="A2682" s="57"/>
      <c r="B2682" s="57"/>
    </row>
    <row r="2683" spans="1:2" x14ac:dyDescent="0.2">
      <c r="A2683" s="57"/>
      <c r="B2683" s="57"/>
    </row>
    <row r="2684" spans="1:2" x14ac:dyDescent="0.2">
      <c r="A2684" s="57"/>
      <c r="B2684" s="57"/>
    </row>
    <row r="2685" spans="1:2" x14ac:dyDescent="0.2">
      <c r="A2685" s="57"/>
      <c r="B2685" s="57"/>
    </row>
    <row r="2686" spans="1:2" x14ac:dyDescent="0.2">
      <c r="A2686" s="57"/>
      <c r="B2686" s="57"/>
    </row>
    <row r="2687" spans="1:2" x14ac:dyDescent="0.2">
      <c r="A2687" s="57"/>
      <c r="B2687" s="57"/>
    </row>
    <row r="2688" spans="1:2" x14ac:dyDescent="0.2">
      <c r="A2688" s="57"/>
      <c r="B2688" s="57"/>
    </row>
    <row r="2689" spans="1:2" x14ac:dyDescent="0.2">
      <c r="A2689" s="57"/>
      <c r="B2689" s="57"/>
    </row>
    <row r="2690" spans="1:2" x14ac:dyDescent="0.2">
      <c r="A2690" s="57"/>
      <c r="B2690" s="57"/>
    </row>
    <row r="2691" spans="1:2" x14ac:dyDescent="0.2">
      <c r="A2691" s="57"/>
      <c r="B2691" s="57"/>
    </row>
    <row r="2692" spans="1:2" x14ac:dyDescent="0.2">
      <c r="A2692" s="57"/>
      <c r="B2692" s="57"/>
    </row>
    <row r="2693" spans="1:2" x14ac:dyDescent="0.2">
      <c r="A2693" s="57"/>
      <c r="B2693" s="57"/>
    </row>
    <row r="2694" spans="1:2" x14ac:dyDescent="0.2">
      <c r="A2694" s="57"/>
      <c r="B2694" s="57"/>
    </row>
    <row r="2695" spans="1:2" x14ac:dyDescent="0.2">
      <c r="A2695" s="57"/>
      <c r="B2695" s="57"/>
    </row>
    <row r="2696" spans="1:2" x14ac:dyDescent="0.2">
      <c r="A2696" s="57"/>
      <c r="B2696" s="57"/>
    </row>
    <row r="2697" spans="1:2" x14ac:dyDescent="0.2">
      <c r="A2697" s="57"/>
      <c r="B2697" s="57"/>
    </row>
    <row r="2698" spans="1:2" x14ac:dyDescent="0.2">
      <c r="A2698" s="57"/>
      <c r="B2698" s="57"/>
    </row>
    <row r="2699" spans="1:2" x14ac:dyDescent="0.2">
      <c r="A2699" s="57"/>
      <c r="B2699" s="57"/>
    </row>
    <row r="2700" spans="1:2" x14ac:dyDescent="0.2">
      <c r="A2700" s="57"/>
      <c r="B2700" s="57"/>
    </row>
    <row r="2701" spans="1:2" x14ac:dyDescent="0.2">
      <c r="A2701" s="57"/>
      <c r="B2701" s="57"/>
    </row>
    <row r="2702" spans="1:2" x14ac:dyDescent="0.2">
      <c r="A2702" s="57"/>
      <c r="B2702" s="57"/>
    </row>
    <row r="2703" spans="1:2" x14ac:dyDescent="0.2">
      <c r="A2703" s="57"/>
      <c r="B2703" s="57"/>
    </row>
    <row r="2704" spans="1:2" x14ac:dyDescent="0.2">
      <c r="A2704" s="57"/>
      <c r="B2704" s="57"/>
    </row>
    <row r="2705" spans="1:2" x14ac:dyDescent="0.2">
      <c r="A2705" s="57"/>
      <c r="B2705" s="57"/>
    </row>
    <row r="2706" spans="1:2" x14ac:dyDescent="0.2">
      <c r="A2706" s="57"/>
      <c r="B2706" s="57"/>
    </row>
    <row r="2707" spans="1:2" x14ac:dyDescent="0.2">
      <c r="A2707" s="57"/>
      <c r="B2707" s="57"/>
    </row>
    <row r="2708" spans="1:2" x14ac:dyDescent="0.2">
      <c r="A2708" s="57"/>
      <c r="B2708" s="57"/>
    </row>
    <row r="2709" spans="1:2" x14ac:dyDescent="0.2">
      <c r="A2709" s="57"/>
      <c r="B2709" s="57"/>
    </row>
    <row r="2710" spans="1:2" x14ac:dyDescent="0.2">
      <c r="A2710" s="57"/>
      <c r="B2710" s="57"/>
    </row>
    <row r="2711" spans="1:2" x14ac:dyDescent="0.2">
      <c r="A2711" s="57"/>
      <c r="B2711" s="57"/>
    </row>
    <row r="2712" spans="1:2" x14ac:dyDescent="0.2">
      <c r="A2712" s="57"/>
      <c r="B2712" s="57"/>
    </row>
    <row r="2713" spans="1:2" x14ac:dyDescent="0.2">
      <c r="A2713" s="57"/>
      <c r="B2713" s="57"/>
    </row>
    <row r="2714" spans="1:2" x14ac:dyDescent="0.2">
      <c r="A2714" s="57"/>
      <c r="B2714" s="57"/>
    </row>
    <row r="2715" spans="1:2" x14ac:dyDescent="0.2">
      <c r="A2715" s="57"/>
      <c r="B2715" s="57"/>
    </row>
    <row r="2716" spans="1:2" x14ac:dyDescent="0.2">
      <c r="A2716" s="57"/>
      <c r="B2716" s="57"/>
    </row>
    <row r="2717" spans="1:2" x14ac:dyDescent="0.2">
      <c r="A2717" s="57"/>
      <c r="B2717" s="57"/>
    </row>
    <row r="2718" spans="1:2" x14ac:dyDescent="0.2">
      <c r="A2718" s="57"/>
      <c r="B2718" s="57"/>
    </row>
    <row r="2719" spans="1:2" x14ac:dyDescent="0.2">
      <c r="A2719" s="57"/>
      <c r="B2719" s="57"/>
    </row>
    <row r="2720" spans="1:2" x14ac:dyDescent="0.2">
      <c r="A2720" s="57"/>
      <c r="B2720" s="57"/>
    </row>
    <row r="2721" spans="1:2" x14ac:dyDescent="0.2">
      <c r="A2721" s="57"/>
      <c r="B2721" s="57"/>
    </row>
    <row r="2722" spans="1:2" x14ac:dyDescent="0.2">
      <c r="A2722" s="57"/>
      <c r="B2722" s="57"/>
    </row>
    <row r="2723" spans="1:2" x14ac:dyDescent="0.2">
      <c r="A2723" s="57"/>
      <c r="B2723" s="57"/>
    </row>
    <row r="2724" spans="1:2" x14ac:dyDescent="0.2">
      <c r="A2724" s="57"/>
      <c r="B2724" s="57"/>
    </row>
    <row r="2725" spans="1:2" x14ac:dyDescent="0.2">
      <c r="A2725" s="57"/>
      <c r="B2725" s="57"/>
    </row>
    <row r="2726" spans="1:2" x14ac:dyDescent="0.2">
      <c r="A2726" s="57"/>
      <c r="B2726" s="57"/>
    </row>
    <row r="2727" spans="1:2" x14ac:dyDescent="0.2">
      <c r="A2727" s="57"/>
      <c r="B2727" s="57"/>
    </row>
    <row r="2728" spans="1:2" x14ac:dyDescent="0.2">
      <c r="A2728" s="57"/>
      <c r="B2728" s="57"/>
    </row>
    <row r="2729" spans="1:2" x14ac:dyDescent="0.2">
      <c r="A2729" s="57"/>
      <c r="B2729" s="57"/>
    </row>
    <row r="2730" spans="1:2" x14ac:dyDescent="0.2">
      <c r="A2730" s="57"/>
      <c r="B2730" s="57"/>
    </row>
    <row r="2731" spans="1:2" x14ac:dyDescent="0.2">
      <c r="A2731" s="57"/>
      <c r="B2731" s="57"/>
    </row>
    <row r="2732" spans="1:2" x14ac:dyDescent="0.2">
      <c r="A2732" s="57"/>
      <c r="B2732" s="57"/>
    </row>
    <row r="2733" spans="1:2" x14ac:dyDescent="0.2">
      <c r="A2733" s="57"/>
      <c r="B2733" s="57"/>
    </row>
    <row r="2734" spans="1:2" x14ac:dyDescent="0.2">
      <c r="A2734" s="57"/>
      <c r="B2734" s="57"/>
    </row>
    <row r="2735" spans="1:2" x14ac:dyDescent="0.2">
      <c r="A2735" s="57"/>
      <c r="B2735" s="57"/>
    </row>
    <row r="2736" spans="1:2" x14ac:dyDescent="0.2">
      <c r="A2736" s="57"/>
      <c r="B2736" s="57"/>
    </row>
    <row r="2737" spans="1:2" x14ac:dyDescent="0.2">
      <c r="A2737" s="57"/>
      <c r="B2737" s="57"/>
    </row>
    <row r="2738" spans="1:2" x14ac:dyDescent="0.2">
      <c r="A2738" s="57"/>
      <c r="B2738" s="57"/>
    </row>
    <row r="2739" spans="1:2" x14ac:dyDescent="0.2">
      <c r="A2739" s="57"/>
      <c r="B2739" s="57"/>
    </row>
    <row r="2740" spans="1:2" x14ac:dyDescent="0.2">
      <c r="A2740" s="57"/>
      <c r="B2740" s="57"/>
    </row>
    <row r="2741" spans="1:2" x14ac:dyDescent="0.2">
      <c r="A2741" s="57"/>
      <c r="B2741" s="57"/>
    </row>
    <row r="2742" spans="1:2" x14ac:dyDescent="0.2">
      <c r="A2742" s="57"/>
      <c r="B2742" s="57"/>
    </row>
    <row r="2743" spans="1:2" x14ac:dyDescent="0.2">
      <c r="A2743" s="57"/>
      <c r="B2743" s="57"/>
    </row>
    <row r="2744" spans="1:2" x14ac:dyDescent="0.2">
      <c r="A2744" s="57"/>
      <c r="B2744" s="57"/>
    </row>
    <row r="2745" spans="1:2" x14ac:dyDescent="0.2">
      <c r="A2745" s="57"/>
      <c r="B2745" s="57"/>
    </row>
    <row r="2746" spans="1:2" x14ac:dyDescent="0.2">
      <c r="A2746" s="57"/>
      <c r="B2746" s="57"/>
    </row>
    <row r="2747" spans="1:2" x14ac:dyDescent="0.2">
      <c r="A2747" s="57"/>
      <c r="B2747" s="57"/>
    </row>
    <row r="2748" spans="1:2" x14ac:dyDescent="0.2">
      <c r="A2748" s="57"/>
      <c r="B2748" s="57"/>
    </row>
    <row r="2749" spans="1:2" x14ac:dyDescent="0.2">
      <c r="A2749" s="57"/>
      <c r="B2749" s="57"/>
    </row>
    <row r="2750" spans="1:2" x14ac:dyDescent="0.2">
      <c r="A2750" s="57"/>
      <c r="B2750" s="57"/>
    </row>
    <row r="2751" spans="1:2" x14ac:dyDescent="0.2">
      <c r="A2751" s="57"/>
      <c r="B2751" s="57"/>
    </row>
    <row r="2752" spans="1:2" x14ac:dyDescent="0.2">
      <c r="A2752" s="57"/>
      <c r="B2752" s="57"/>
    </row>
  </sheetData>
  <sheetProtection selectLockedCells="1" selectUnlockedCells="1"/>
  <autoFilter ref="A14:AT140">
    <filterColumn colId="29" showButton="0"/>
    <filterColumn colId="30" showButton="0"/>
  </autoFilter>
  <mergeCells count="177">
    <mergeCell ref="AD140:AF140"/>
    <mergeCell ref="G13:H13"/>
    <mergeCell ref="F12:F13"/>
    <mergeCell ref="G12:H12"/>
    <mergeCell ref="I12:I13"/>
    <mergeCell ref="J12:L12"/>
    <mergeCell ref="AD115:AF115"/>
    <mergeCell ref="AD17:AF17"/>
    <mergeCell ref="AD18:AF18"/>
    <mergeCell ref="AD29:AF29"/>
    <mergeCell ref="AD61:AF61"/>
    <mergeCell ref="AD96:AF96"/>
    <mergeCell ref="AD73:AF73"/>
    <mergeCell ref="AD74:AF74"/>
    <mergeCell ref="AD75:AF75"/>
    <mergeCell ref="AD76:AF76"/>
    <mergeCell ref="AD77:AF77"/>
    <mergeCell ref="AD39:AF39"/>
    <mergeCell ref="AD40:AF40"/>
    <mergeCell ref="AD41:AF41"/>
    <mergeCell ref="AD42:AF42"/>
    <mergeCell ref="AD43:AF43"/>
    <mergeCell ref="AD30:AF30"/>
    <mergeCell ref="AD33:AF33"/>
    <mergeCell ref="AD113:AF113"/>
    <mergeCell ref="I11:J11"/>
    <mergeCell ref="AB12:AC12"/>
    <mergeCell ref="AD12:AF13"/>
    <mergeCell ref="AD22:AF22"/>
    <mergeCell ref="AD23:AF23"/>
    <mergeCell ref="AD24:AF24"/>
    <mergeCell ref="AD32:AF32"/>
    <mergeCell ref="AD37:AF37"/>
    <mergeCell ref="AD45:AF45"/>
    <mergeCell ref="AD46:AF46"/>
    <mergeCell ref="AD47:AF47"/>
    <mergeCell ref="AD48:AF48"/>
    <mergeCell ref="AD49:AF49"/>
    <mergeCell ref="AD50:AF50"/>
    <mergeCell ref="AD55:AF55"/>
    <mergeCell ref="AD69:AF69"/>
    <mergeCell ref="AD70:AF70"/>
    <mergeCell ref="AD71:AF71"/>
    <mergeCell ref="AD72:AF72"/>
    <mergeCell ref="AD79:AF79"/>
    <mergeCell ref="AD80:AF80"/>
    <mergeCell ref="AD62:AF62"/>
    <mergeCell ref="AD63:AF63"/>
    <mergeCell ref="E12:E13"/>
    <mergeCell ref="AD19:AF19"/>
    <mergeCell ref="AD20:AF20"/>
    <mergeCell ref="AD21:AF21"/>
    <mergeCell ref="AD14:AF14"/>
    <mergeCell ref="M12:U12"/>
    <mergeCell ref="W12:AA12"/>
    <mergeCell ref="I7:O7"/>
    <mergeCell ref="L8:P8"/>
    <mergeCell ref="P7:R7"/>
    <mergeCell ref="S7:W7"/>
    <mergeCell ref="X7:AB7"/>
    <mergeCell ref="AC7:AF7"/>
    <mergeCell ref="M11:N11"/>
    <mergeCell ref="C8:H8"/>
    <mergeCell ref="I8:K8"/>
    <mergeCell ref="A11:H11"/>
    <mergeCell ref="A12:A13"/>
    <mergeCell ref="B12:B13"/>
    <mergeCell ref="C12:C13"/>
    <mergeCell ref="D12:D13"/>
    <mergeCell ref="O11:P11"/>
    <mergeCell ref="I10:X10"/>
    <mergeCell ref="AD114:AF114"/>
    <mergeCell ref="AD25:AF25"/>
    <mergeCell ref="AD26:AF26"/>
    <mergeCell ref="AD15:AF15"/>
    <mergeCell ref="AD16:AF16"/>
    <mergeCell ref="AD31:AF31"/>
    <mergeCell ref="AD27:AF27"/>
    <mergeCell ref="AD28:AF28"/>
    <mergeCell ref="AD44:AF44"/>
    <mergeCell ref="AD35:AF35"/>
    <mergeCell ref="AD36:AF36"/>
    <mergeCell ref="AD34:AF34"/>
    <mergeCell ref="AD57:AF57"/>
    <mergeCell ref="AD51:AF51"/>
    <mergeCell ref="AD52:AF52"/>
    <mergeCell ref="AD53:AF53"/>
    <mergeCell ref="AD54:AF54"/>
    <mergeCell ref="AD67:AF67"/>
    <mergeCell ref="AD68:AF68"/>
    <mergeCell ref="AD58:AF58"/>
    <mergeCell ref="AD59:AF59"/>
    <mergeCell ref="AD60:AF60"/>
    <mergeCell ref="AD56:AF56"/>
    <mergeCell ref="AD38:AF38"/>
    <mergeCell ref="AD64:AF64"/>
    <mergeCell ref="AD65:AF65"/>
    <mergeCell ref="AD66:AF66"/>
    <mergeCell ref="AD109:AF109"/>
    <mergeCell ref="AD81:AF81"/>
    <mergeCell ref="AD82:AF82"/>
    <mergeCell ref="AD83:AF83"/>
    <mergeCell ref="AD84:AF84"/>
    <mergeCell ref="AD78:AF78"/>
    <mergeCell ref="AD85:AF85"/>
    <mergeCell ref="AD86:AF86"/>
    <mergeCell ref="AD87:AF87"/>
    <mergeCell ref="AD88:AF88"/>
    <mergeCell ref="AD111:AF111"/>
    <mergeCell ref="AD112:AF112"/>
    <mergeCell ref="AD116:AF116"/>
    <mergeCell ref="AD10:AF10"/>
    <mergeCell ref="AD97:AF97"/>
    <mergeCell ref="AD98:AF98"/>
    <mergeCell ref="AD99:AF99"/>
    <mergeCell ref="AD100:AF100"/>
    <mergeCell ref="AD101:AF101"/>
    <mergeCell ref="AD102:AF102"/>
    <mergeCell ref="AD103:AF103"/>
    <mergeCell ref="AD89:AF89"/>
    <mergeCell ref="AD92:AF92"/>
    <mergeCell ref="AD93:AF93"/>
    <mergeCell ref="AD94:AF94"/>
    <mergeCell ref="AD95:AF95"/>
    <mergeCell ref="AD110:AF110"/>
    <mergeCell ref="AD90:AF90"/>
    <mergeCell ref="AD91:AF91"/>
    <mergeCell ref="AD104:AF104"/>
    <mergeCell ref="AD105:AF105"/>
    <mergeCell ref="AD106:AF106"/>
    <mergeCell ref="AD107:AF107"/>
    <mergeCell ref="AD108:AF108"/>
    <mergeCell ref="A1:AF1"/>
    <mergeCell ref="A6:H6"/>
    <mergeCell ref="I6:W6"/>
    <mergeCell ref="Q11:S11"/>
    <mergeCell ref="T11:X11"/>
    <mergeCell ref="Q8:W8"/>
    <mergeCell ref="X8:AA8"/>
    <mergeCell ref="AB8:AC8"/>
    <mergeCell ref="AD8:AF8"/>
    <mergeCell ref="A9:AF9"/>
    <mergeCell ref="A10:H10"/>
    <mergeCell ref="Y10:Z10"/>
    <mergeCell ref="A3:AF4"/>
    <mergeCell ref="A2:AF2"/>
    <mergeCell ref="A5:AF5"/>
    <mergeCell ref="AC6:AD6"/>
    <mergeCell ref="A7:E7"/>
    <mergeCell ref="F7:G7"/>
    <mergeCell ref="Y11:AA11"/>
    <mergeCell ref="AB11:AC11"/>
    <mergeCell ref="AD11:AF11"/>
    <mergeCell ref="A8:B8"/>
    <mergeCell ref="AD117:AF117"/>
    <mergeCell ref="AD139:AF139"/>
    <mergeCell ref="AD127:AF127"/>
    <mergeCell ref="AD126:AF126"/>
    <mergeCell ref="AD123:AF123"/>
    <mergeCell ref="AD122:AF122"/>
    <mergeCell ref="AD135:AF135"/>
    <mergeCell ref="AD124:AF124"/>
    <mergeCell ref="AD118:AF118"/>
    <mergeCell ref="AD121:AF121"/>
    <mergeCell ref="AD125:AF125"/>
    <mergeCell ref="AD120:AF120"/>
    <mergeCell ref="AD119:AF119"/>
    <mergeCell ref="AD129:AF129"/>
    <mergeCell ref="AD128:AF128"/>
    <mergeCell ref="AD131:AF131"/>
    <mergeCell ref="AD130:AF130"/>
    <mergeCell ref="AD134:AF134"/>
    <mergeCell ref="AD133:AF133"/>
    <mergeCell ref="AD132:AF132"/>
    <mergeCell ref="AD138:AF138"/>
    <mergeCell ref="AD137:AF137"/>
    <mergeCell ref="AD136:AF136"/>
  </mergeCells>
  <conditionalFormatting sqref="T15:T55 T57:T140">
    <cfRule type="cellIs" dxfId="433" priority="633" stopIfTrue="1" operator="equal">
      <formula>"N0 Aceptable con control especifico"</formula>
    </cfRule>
  </conditionalFormatting>
  <conditionalFormatting sqref="T22">
    <cfRule type="colorScale" priority="608">
      <colorScale>
        <cfvo type="min"/>
        <cfvo type="percentile" val="50"/>
        <cfvo type="max"/>
        <color rgb="FFF8696B"/>
        <color rgb="FFFFEB84"/>
        <color rgb="FF63BE7B"/>
      </colorScale>
    </cfRule>
    <cfRule type="cellIs" dxfId="432" priority="609" stopIfTrue="1" operator="equal">
      <formula>"ACEPTABLE"</formula>
    </cfRule>
    <cfRule type="cellIs" dxfId="431" priority="610" stopIfTrue="1" operator="equal">
      <formula>"NO ACEPTABLE"</formula>
    </cfRule>
  </conditionalFormatting>
  <conditionalFormatting sqref="T31:T32">
    <cfRule type="cellIs" dxfId="430" priority="598" stopIfTrue="1" operator="equal">
      <formula>"N0 Aceptable con control especifico"</formula>
    </cfRule>
  </conditionalFormatting>
  <conditionalFormatting sqref="T61">
    <cfRule type="colorScale" priority="584">
      <colorScale>
        <cfvo type="min"/>
        <cfvo type="percentile" val="50"/>
        <cfvo type="max"/>
        <color rgb="FFF8696B"/>
        <color rgb="FFFFEB84"/>
        <color rgb="FF63BE7B"/>
      </colorScale>
    </cfRule>
    <cfRule type="cellIs" dxfId="429" priority="585" stopIfTrue="1" operator="equal">
      <formula>"ACEPTABLE"</formula>
    </cfRule>
    <cfRule type="cellIs" dxfId="428" priority="586" stopIfTrue="1" operator="equal">
      <formula>"NO ACEPTABLE"</formula>
    </cfRule>
  </conditionalFormatting>
  <conditionalFormatting sqref="T53:T54">
    <cfRule type="colorScale" priority="581">
      <colorScale>
        <cfvo type="min"/>
        <cfvo type="percentile" val="50"/>
        <cfvo type="max"/>
        <color rgb="FFF8696B"/>
        <color rgb="FFFFEB84"/>
        <color rgb="FF63BE7B"/>
      </colorScale>
    </cfRule>
    <cfRule type="cellIs" dxfId="427" priority="582" stopIfTrue="1" operator="equal">
      <formula>"ACEPTABLE"</formula>
    </cfRule>
    <cfRule type="cellIs" dxfId="426" priority="583" stopIfTrue="1" operator="equal">
      <formula>"NO ACEPTABLE"</formula>
    </cfRule>
  </conditionalFormatting>
  <conditionalFormatting sqref="T53:T54">
    <cfRule type="colorScale" priority="578">
      <colorScale>
        <cfvo type="min"/>
        <cfvo type="percentile" val="50"/>
        <cfvo type="max"/>
        <color rgb="FFF8696B"/>
        <color rgb="FFFFEB84"/>
        <color rgb="FF63BE7B"/>
      </colorScale>
    </cfRule>
    <cfRule type="cellIs" dxfId="425" priority="579" stopIfTrue="1" operator="equal">
      <formula>"ACEPTABLE"</formula>
    </cfRule>
    <cfRule type="cellIs" dxfId="424" priority="580" stopIfTrue="1" operator="equal">
      <formula>"NO ACEPTABLE"</formula>
    </cfRule>
  </conditionalFormatting>
  <conditionalFormatting sqref="T54">
    <cfRule type="colorScale" priority="575">
      <colorScale>
        <cfvo type="min"/>
        <cfvo type="percentile" val="50"/>
        <cfvo type="max"/>
        <color rgb="FFF8696B"/>
        <color rgb="FFFFEB84"/>
        <color rgb="FF63BE7B"/>
      </colorScale>
    </cfRule>
    <cfRule type="cellIs" dxfId="423" priority="576" stopIfTrue="1" operator="equal">
      <formula>"ACEPTABLE"</formula>
    </cfRule>
    <cfRule type="cellIs" dxfId="422" priority="577" stopIfTrue="1" operator="equal">
      <formula>"NO ACEPTABLE"</formula>
    </cfRule>
  </conditionalFormatting>
  <conditionalFormatting sqref="T71">
    <cfRule type="colorScale" priority="566">
      <colorScale>
        <cfvo type="min"/>
        <cfvo type="percentile" val="50"/>
        <cfvo type="max"/>
        <color rgb="FFF8696B"/>
        <color rgb="FFFFEB84"/>
        <color rgb="FF63BE7B"/>
      </colorScale>
    </cfRule>
    <cfRule type="cellIs" dxfId="421" priority="567" stopIfTrue="1" operator="equal">
      <formula>"ACEPTABLE"</formula>
    </cfRule>
    <cfRule type="cellIs" dxfId="420" priority="568" stopIfTrue="1" operator="equal">
      <formula>"NO ACEPTABLE"</formula>
    </cfRule>
  </conditionalFormatting>
  <conditionalFormatting sqref="T96">
    <cfRule type="colorScale" priority="554">
      <colorScale>
        <cfvo type="min"/>
        <cfvo type="percentile" val="50"/>
        <cfvo type="max"/>
        <color rgb="FFF8696B"/>
        <color rgb="FFFFEB84"/>
        <color rgb="FF63BE7B"/>
      </colorScale>
    </cfRule>
    <cfRule type="cellIs" dxfId="419" priority="555" stopIfTrue="1" operator="equal">
      <formula>"ACEPTABLE"</formula>
    </cfRule>
    <cfRule type="cellIs" dxfId="418" priority="556" stopIfTrue="1" operator="equal">
      <formula>"NO ACEPTABLE"</formula>
    </cfRule>
  </conditionalFormatting>
  <conditionalFormatting sqref="T96">
    <cfRule type="colorScale" priority="551">
      <colorScale>
        <cfvo type="min"/>
        <cfvo type="percentile" val="50"/>
        <cfvo type="max"/>
        <color rgb="FFF8696B"/>
        <color rgb="FFFFEB84"/>
        <color rgb="FF63BE7B"/>
      </colorScale>
    </cfRule>
    <cfRule type="cellIs" dxfId="417" priority="552" stopIfTrue="1" operator="equal">
      <formula>"ACEPTABLE"</formula>
    </cfRule>
    <cfRule type="cellIs" dxfId="416" priority="553" stopIfTrue="1" operator="equal">
      <formula>"NO ACEPTABLE"</formula>
    </cfRule>
  </conditionalFormatting>
  <conditionalFormatting sqref="T96">
    <cfRule type="colorScale" priority="548">
      <colorScale>
        <cfvo type="min"/>
        <cfvo type="percentile" val="50"/>
        <cfvo type="max"/>
        <color rgb="FFF8696B"/>
        <color rgb="FFFFEB84"/>
        <color rgb="FF63BE7B"/>
      </colorScale>
    </cfRule>
    <cfRule type="cellIs" dxfId="415" priority="549" stopIfTrue="1" operator="equal">
      <formula>"ACEPTABLE"</formula>
    </cfRule>
    <cfRule type="cellIs" dxfId="414" priority="550" stopIfTrue="1" operator="equal">
      <formula>"NO ACEPTABLE"</formula>
    </cfRule>
  </conditionalFormatting>
  <conditionalFormatting sqref="T88:T89 T53">
    <cfRule type="colorScale" priority="545">
      <colorScale>
        <cfvo type="min"/>
        <cfvo type="percentile" val="50"/>
        <cfvo type="max"/>
        <color rgb="FFF8696B"/>
        <color rgb="FFFFEB84"/>
        <color rgb="FF63BE7B"/>
      </colorScale>
    </cfRule>
    <cfRule type="cellIs" dxfId="413" priority="546" stopIfTrue="1" operator="equal">
      <formula>"ACEPTABLE"</formula>
    </cfRule>
    <cfRule type="cellIs" dxfId="412" priority="547" stopIfTrue="1" operator="equal">
      <formula>"NO ACEPTABLE"</formula>
    </cfRule>
  </conditionalFormatting>
  <conditionalFormatting sqref="T88:T89">
    <cfRule type="colorScale" priority="542">
      <colorScale>
        <cfvo type="min"/>
        <cfvo type="percentile" val="50"/>
        <cfvo type="max"/>
        <color rgb="FFF8696B"/>
        <color rgb="FFFFEB84"/>
        <color rgb="FF63BE7B"/>
      </colorScale>
    </cfRule>
    <cfRule type="cellIs" dxfId="411" priority="543" stopIfTrue="1" operator="equal">
      <formula>"ACEPTABLE"</formula>
    </cfRule>
    <cfRule type="cellIs" dxfId="410" priority="544" stopIfTrue="1" operator="equal">
      <formula>"NO ACEPTABLE"</formula>
    </cfRule>
  </conditionalFormatting>
  <conditionalFormatting sqref="T88:T89">
    <cfRule type="colorScale" priority="539">
      <colorScale>
        <cfvo type="min"/>
        <cfvo type="percentile" val="50"/>
        <cfvo type="max"/>
        <color rgb="FFF8696B"/>
        <color rgb="FFFFEB84"/>
        <color rgb="FF63BE7B"/>
      </colorScale>
    </cfRule>
    <cfRule type="cellIs" dxfId="409" priority="540" stopIfTrue="1" operator="equal">
      <formula>"ACEPTABLE"</formula>
    </cfRule>
    <cfRule type="cellIs" dxfId="408" priority="541" stopIfTrue="1" operator="equal">
      <formula>"NO ACEPTABLE"</formula>
    </cfRule>
  </conditionalFormatting>
  <conditionalFormatting sqref="T89">
    <cfRule type="colorScale" priority="536">
      <colorScale>
        <cfvo type="min"/>
        <cfvo type="percentile" val="50"/>
        <cfvo type="max"/>
        <color rgb="FFF8696B"/>
        <color rgb="FFFFEB84"/>
        <color rgb="FF63BE7B"/>
      </colorScale>
    </cfRule>
    <cfRule type="cellIs" dxfId="407" priority="537" stopIfTrue="1" operator="equal">
      <formula>"ACEPTABLE"</formula>
    </cfRule>
    <cfRule type="cellIs" dxfId="406" priority="538" stopIfTrue="1" operator="equal">
      <formula>"NO ACEPTABLE"</formula>
    </cfRule>
  </conditionalFormatting>
  <conditionalFormatting sqref="T88:T89">
    <cfRule type="colorScale" priority="533">
      <colorScale>
        <cfvo type="min"/>
        <cfvo type="percentile" val="50"/>
        <cfvo type="max"/>
        <color rgb="FFF8696B"/>
        <color rgb="FFFFEB84"/>
        <color rgb="FF63BE7B"/>
      </colorScale>
    </cfRule>
    <cfRule type="cellIs" dxfId="405" priority="534" stopIfTrue="1" operator="equal">
      <formula>"ACEPTABLE"</formula>
    </cfRule>
    <cfRule type="cellIs" dxfId="404" priority="535" stopIfTrue="1" operator="equal">
      <formula>"NO ACEPTABLE"</formula>
    </cfRule>
  </conditionalFormatting>
  <conditionalFormatting sqref="T90">
    <cfRule type="colorScale" priority="530">
      <colorScale>
        <cfvo type="min"/>
        <cfvo type="percentile" val="50"/>
        <cfvo type="max"/>
        <color rgb="FFF8696B"/>
        <color rgb="FFFFEB84"/>
        <color rgb="FF63BE7B"/>
      </colorScale>
    </cfRule>
    <cfRule type="cellIs" dxfId="403" priority="531" stopIfTrue="1" operator="equal">
      <formula>"ACEPTABLE"</formula>
    </cfRule>
    <cfRule type="cellIs" dxfId="402" priority="532" stopIfTrue="1" operator="equal">
      <formula>"NO ACEPTABLE"</formula>
    </cfRule>
  </conditionalFormatting>
  <conditionalFormatting sqref="T90">
    <cfRule type="colorScale" priority="527">
      <colorScale>
        <cfvo type="min"/>
        <cfvo type="percentile" val="50"/>
        <cfvo type="max"/>
        <color rgb="FFF8696B"/>
        <color rgb="FFFFEB84"/>
        <color rgb="FF63BE7B"/>
      </colorScale>
    </cfRule>
    <cfRule type="cellIs" dxfId="401" priority="528" stopIfTrue="1" operator="equal">
      <formula>"ACEPTABLE"</formula>
    </cfRule>
    <cfRule type="cellIs" dxfId="400" priority="529" stopIfTrue="1" operator="equal">
      <formula>"NO ACEPTABLE"</formula>
    </cfRule>
  </conditionalFormatting>
  <conditionalFormatting sqref="T100:T101">
    <cfRule type="colorScale" priority="509">
      <colorScale>
        <cfvo type="min"/>
        <cfvo type="percentile" val="50"/>
        <cfvo type="max"/>
        <color rgb="FFF8696B"/>
        <color rgb="FFFFEB84"/>
        <color rgb="FF63BE7B"/>
      </colorScale>
    </cfRule>
    <cfRule type="cellIs" dxfId="399" priority="510" stopIfTrue="1" operator="equal">
      <formula>"ACEPTABLE"</formula>
    </cfRule>
    <cfRule type="cellIs" dxfId="398" priority="511" stopIfTrue="1" operator="equal">
      <formula>"NO ACEPTABLE"</formula>
    </cfRule>
  </conditionalFormatting>
  <conditionalFormatting sqref="T106:T107">
    <cfRule type="colorScale" priority="506">
      <colorScale>
        <cfvo type="min"/>
        <cfvo type="percentile" val="50"/>
        <cfvo type="max"/>
        <color rgb="FFF8696B"/>
        <color rgb="FFFFEB84"/>
        <color rgb="FF63BE7B"/>
      </colorScale>
    </cfRule>
    <cfRule type="cellIs" dxfId="397" priority="507" stopIfTrue="1" operator="equal">
      <formula>"ACEPTABLE"</formula>
    </cfRule>
    <cfRule type="cellIs" dxfId="396" priority="508" stopIfTrue="1" operator="equal">
      <formula>"NO ACEPTABLE"</formula>
    </cfRule>
  </conditionalFormatting>
  <conditionalFormatting sqref="T106:T107">
    <cfRule type="colorScale" priority="503">
      <colorScale>
        <cfvo type="min"/>
        <cfvo type="percentile" val="50"/>
        <cfvo type="max"/>
        <color rgb="FFF8696B"/>
        <color rgb="FFFFEB84"/>
        <color rgb="FF63BE7B"/>
      </colorScale>
    </cfRule>
    <cfRule type="cellIs" dxfId="395" priority="504" stopIfTrue="1" operator="equal">
      <formula>"ACEPTABLE"</formula>
    </cfRule>
    <cfRule type="cellIs" dxfId="394" priority="505" stopIfTrue="1" operator="equal">
      <formula>"NO ACEPTABLE"</formula>
    </cfRule>
  </conditionalFormatting>
  <conditionalFormatting sqref="T107">
    <cfRule type="colorScale" priority="500">
      <colorScale>
        <cfvo type="min"/>
        <cfvo type="percentile" val="50"/>
        <cfvo type="max"/>
        <color rgb="FFF8696B"/>
        <color rgb="FFFFEB84"/>
        <color rgb="FF63BE7B"/>
      </colorScale>
    </cfRule>
    <cfRule type="cellIs" dxfId="393" priority="501" stopIfTrue="1" operator="equal">
      <formula>"ACEPTABLE"</formula>
    </cfRule>
    <cfRule type="cellIs" dxfId="392" priority="502" stopIfTrue="1" operator="equal">
      <formula>"NO ACEPTABLE"</formula>
    </cfRule>
  </conditionalFormatting>
  <conditionalFormatting sqref="T31:T32">
    <cfRule type="colorScale" priority="688">
      <colorScale>
        <cfvo type="min"/>
        <cfvo type="percentile" val="50"/>
        <cfvo type="max"/>
        <color rgb="FFF8696B"/>
        <color rgb="FFFFEB84"/>
        <color rgb="FF63BE7B"/>
      </colorScale>
    </cfRule>
    <cfRule type="cellIs" dxfId="391" priority="689" stopIfTrue="1" operator="equal">
      <formula>"ACEPTABLE"</formula>
    </cfRule>
    <cfRule type="cellIs" dxfId="390" priority="690" stopIfTrue="1" operator="equal">
      <formula>"NO ACEPTABLE"</formula>
    </cfRule>
  </conditionalFormatting>
  <conditionalFormatting sqref="T56">
    <cfRule type="cellIs" dxfId="389" priority="490" stopIfTrue="1" operator="equal">
      <formula>"N0 Aceptable con control especifico"</formula>
    </cfRule>
  </conditionalFormatting>
  <conditionalFormatting sqref="T56">
    <cfRule type="colorScale" priority="485">
      <colorScale>
        <cfvo type="min"/>
        <cfvo type="percentile" val="50"/>
        <cfvo type="max"/>
        <color rgb="FFF8696B"/>
        <color rgb="FFFFEB84"/>
        <color rgb="FF63BE7B"/>
      </colorScale>
    </cfRule>
    <cfRule type="cellIs" dxfId="388" priority="486" stopIfTrue="1" operator="equal">
      <formula>"ACEPTABLE"</formula>
    </cfRule>
    <cfRule type="cellIs" dxfId="387" priority="487" stopIfTrue="1" operator="equal">
      <formula>"NO ACEPTABLE"</formula>
    </cfRule>
  </conditionalFormatting>
  <conditionalFormatting sqref="T56">
    <cfRule type="colorScale" priority="491">
      <colorScale>
        <cfvo type="min"/>
        <cfvo type="percentile" val="50"/>
        <cfvo type="max"/>
        <color rgb="FFF8696B"/>
        <color rgb="FFFFEB84"/>
        <color rgb="FF63BE7B"/>
      </colorScale>
    </cfRule>
    <cfRule type="cellIs" dxfId="386" priority="492" stopIfTrue="1" operator="equal">
      <formula>"ACEPTABLE"</formula>
    </cfRule>
    <cfRule type="cellIs" dxfId="385" priority="493" stopIfTrue="1" operator="equal">
      <formula>"NO ACEPTABLE"</formula>
    </cfRule>
  </conditionalFormatting>
  <conditionalFormatting sqref="T56">
    <cfRule type="colorScale" priority="494">
      <colorScale>
        <cfvo type="min"/>
        <cfvo type="percentile" val="50"/>
        <cfvo type="max"/>
        <color rgb="FFF8696B"/>
        <color rgb="FFFFEB84"/>
        <color rgb="FF63BE7B"/>
      </colorScale>
    </cfRule>
    <cfRule type="cellIs" dxfId="384" priority="495" stopIfTrue="1" operator="equal">
      <formula>"ACEPTABLE"</formula>
    </cfRule>
    <cfRule type="cellIs" dxfId="383" priority="496" stopIfTrue="1" operator="equal">
      <formula>"NO ACEPTABLE"</formula>
    </cfRule>
  </conditionalFormatting>
  <conditionalFormatting sqref="T65">
    <cfRule type="colorScale" priority="885">
      <colorScale>
        <cfvo type="min"/>
        <cfvo type="percentile" val="50"/>
        <cfvo type="max"/>
        <color rgb="FFF8696B"/>
        <color rgb="FFFFEB84"/>
        <color rgb="FF63BE7B"/>
      </colorScale>
    </cfRule>
    <cfRule type="cellIs" dxfId="382" priority="886" stopIfTrue="1" operator="equal">
      <formula>"ACEPTABLE"</formula>
    </cfRule>
    <cfRule type="cellIs" dxfId="381" priority="887" stopIfTrue="1" operator="equal">
      <formula>"NO ACEPTABLE"</formula>
    </cfRule>
  </conditionalFormatting>
  <conditionalFormatting sqref="T63:T65">
    <cfRule type="colorScale" priority="891">
      <colorScale>
        <cfvo type="min"/>
        <cfvo type="percentile" val="50"/>
        <cfvo type="max"/>
        <color rgb="FFF8696B"/>
        <color rgb="FFFFEB84"/>
        <color rgb="FF63BE7B"/>
      </colorScale>
    </cfRule>
    <cfRule type="cellIs" dxfId="380" priority="892" stopIfTrue="1" operator="equal">
      <formula>"ACEPTABLE"</formula>
    </cfRule>
    <cfRule type="cellIs" dxfId="379" priority="893" stopIfTrue="1" operator="equal">
      <formula>"NO ACEPTABLE"</formula>
    </cfRule>
  </conditionalFormatting>
  <conditionalFormatting sqref="T98:T101">
    <cfRule type="colorScale" priority="992">
      <colorScale>
        <cfvo type="min"/>
        <cfvo type="percentile" val="50"/>
        <cfvo type="max"/>
        <color rgb="FFF8696B"/>
        <color rgb="FFFFEB84"/>
        <color rgb="FF63BE7B"/>
      </colorScale>
    </cfRule>
    <cfRule type="cellIs" dxfId="378" priority="993" stopIfTrue="1" operator="equal">
      <formula>"ACEPTABLE"</formula>
    </cfRule>
    <cfRule type="cellIs" dxfId="377" priority="994" stopIfTrue="1" operator="equal">
      <formula>"NO ACEPTABLE"</formula>
    </cfRule>
  </conditionalFormatting>
  <conditionalFormatting sqref="T27:T29">
    <cfRule type="colorScale" priority="479">
      <colorScale>
        <cfvo type="min"/>
        <cfvo type="percentile" val="50"/>
        <cfvo type="max"/>
        <color rgb="FFF8696B"/>
        <color rgb="FFFFEB84"/>
        <color rgb="FF63BE7B"/>
      </colorScale>
    </cfRule>
    <cfRule type="cellIs" dxfId="376" priority="480" stopIfTrue="1" operator="equal">
      <formula>"ACEPTABLE"</formula>
    </cfRule>
    <cfRule type="cellIs" dxfId="375" priority="481" stopIfTrue="1" operator="equal">
      <formula>"NO ACEPTABLE"</formula>
    </cfRule>
  </conditionalFormatting>
  <conditionalFormatting sqref="T27:T29">
    <cfRule type="colorScale" priority="482">
      <colorScale>
        <cfvo type="min"/>
        <cfvo type="percentile" val="50"/>
        <cfvo type="max"/>
        <color rgb="FFF8696B"/>
        <color rgb="FFFFEB84"/>
        <color rgb="FF63BE7B"/>
      </colorScale>
    </cfRule>
    <cfRule type="cellIs" dxfId="374" priority="483" stopIfTrue="1" operator="equal">
      <formula>"ACEPTABLE"</formula>
    </cfRule>
    <cfRule type="cellIs" dxfId="373" priority="484" stopIfTrue="1" operator="equal">
      <formula>"NO ACEPTABLE"</formula>
    </cfRule>
  </conditionalFormatting>
  <conditionalFormatting sqref="T25">
    <cfRule type="colorScale" priority="473">
      <colorScale>
        <cfvo type="min"/>
        <cfvo type="percentile" val="50"/>
        <cfvo type="max"/>
        <color rgb="FFF8696B"/>
        <color rgb="FFFFEB84"/>
        <color rgb="FF63BE7B"/>
      </colorScale>
    </cfRule>
    <cfRule type="cellIs" dxfId="372" priority="474" stopIfTrue="1" operator="equal">
      <formula>"ACEPTABLE"</formula>
    </cfRule>
    <cfRule type="cellIs" dxfId="371" priority="475" stopIfTrue="1" operator="equal">
      <formula>"NO ACEPTABLE"</formula>
    </cfRule>
  </conditionalFormatting>
  <conditionalFormatting sqref="T25">
    <cfRule type="colorScale" priority="476">
      <colorScale>
        <cfvo type="min"/>
        <cfvo type="percentile" val="50"/>
        <cfvo type="max"/>
        <color rgb="FFF8696B"/>
        <color rgb="FFFFEB84"/>
        <color rgb="FF63BE7B"/>
      </colorScale>
    </cfRule>
    <cfRule type="cellIs" dxfId="370" priority="477" stopIfTrue="1" operator="equal">
      <formula>"ACEPTABLE"</formula>
    </cfRule>
    <cfRule type="cellIs" dxfId="369" priority="478" stopIfTrue="1" operator="equal">
      <formula>"NO ACEPTABLE"</formula>
    </cfRule>
  </conditionalFormatting>
  <conditionalFormatting sqref="T26">
    <cfRule type="colorScale" priority="467">
      <colorScale>
        <cfvo type="min"/>
        <cfvo type="percentile" val="50"/>
        <cfvo type="max"/>
        <color rgb="FFF8696B"/>
        <color rgb="FFFFEB84"/>
        <color rgb="FF63BE7B"/>
      </colorScale>
    </cfRule>
    <cfRule type="cellIs" dxfId="368" priority="468" stopIfTrue="1" operator="equal">
      <formula>"ACEPTABLE"</formula>
    </cfRule>
    <cfRule type="cellIs" dxfId="367" priority="469" stopIfTrue="1" operator="equal">
      <formula>"NO ACEPTABLE"</formula>
    </cfRule>
  </conditionalFormatting>
  <conditionalFormatting sqref="T26">
    <cfRule type="colorScale" priority="470">
      <colorScale>
        <cfvo type="min"/>
        <cfvo type="percentile" val="50"/>
        <cfvo type="max"/>
        <color rgb="FFF8696B"/>
        <color rgb="FFFFEB84"/>
        <color rgb="FF63BE7B"/>
      </colorScale>
    </cfRule>
    <cfRule type="cellIs" dxfId="366" priority="471" stopIfTrue="1" operator="equal">
      <formula>"ACEPTABLE"</formula>
    </cfRule>
    <cfRule type="cellIs" dxfId="365" priority="472" stopIfTrue="1" operator="equal">
      <formula>"NO ACEPTABLE"</formula>
    </cfRule>
  </conditionalFormatting>
  <conditionalFormatting sqref="T23">
    <cfRule type="colorScale" priority="461">
      <colorScale>
        <cfvo type="min"/>
        <cfvo type="percentile" val="50"/>
        <cfvo type="max"/>
        <color rgb="FFF8696B"/>
        <color rgb="FFFFEB84"/>
        <color rgb="FF63BE7B"/>
      </colorScale>
    </cfRule>
    <cfRule type="cellIs" dxfId="364" priority="462" stopIfTrue="1" operator="equal">
      <formula>"ACEPTABLE"</formula>
    </cfRule>
    <cfRule type="cellIs" dxfId="363" priority="463" stopIfTrue="1" operator="equal">
      <formula>"NO ACEPTABLE"</formula>
    </cfRule>
  </conditionalFormatting>
  <conditionalFormatting sqref="T23">
    <cfRule type="colorScale" priority="464">
      <colorScale>
        <cfvo type="min"/>
        <cfvo type="percentile" val="50"/>
        <cfvo type="max"/>
        <color rgb="FFF8696B"/>
        <color rgb="FFFFEB84"/>
        <color rgb="FF63BE7B"/>
      </colorScale>
    </cfRule>
    <cfRule type="cellIs" dxfId="362" priority="465" stopIfTrue="1" operator="equal">
      <formula>"ACEPTABLE"</formula>
    </cfRule>
    <cfRule type="cellIs" dxfId="361" priority="466" stopIfTrue="1" operator="equal">
      <formula>"NO ACEPTABLE"</formula>
    </cfRule>
  </conditionalFormatting>
  <conditionalFormatting sqref="T20:T21">
    <cfRule type="colorScale" priority="455">
      <colorScale>
        <cfvo type="min"/>
        <cfvo type="percentile" val="50"/>
        <cfvo type="max"/>
        <color rgb="FFF8696B"/>
        <color rgb="FFFFEB84"/>
        <color rgb="FF63BE7B"/>
      </colorScale>
    </cfRule>
    <cfRule type="cellIs" dxfId="360" priority="456" stopIfTrue="1" operator="equal">
      <formula>"ACEPTABLE"</formula>
    </cfRule>
    <cfRule type="cellIs" dxfId="359" priority="457" stopIfTrue="1" operator="equal">
      <formula>"NO ACEPTABLE"</formula>
    </cfRule>
  </conditionalFormatting>
  <conditionalFormatting sqref="T20:T21">
    <cfRule type="colorScale" priority="458">
      <colorScale>
        <cfvo type="min"/>
        <cfvo type="percentile" val="50"/>
        <cfvo type="max"/>
        <color rgb="FFF8696B"/>
        <color rgb="FFFFEB84"/>
        <color rgb="FF63BE7B"/>
      </colorScale>
    </cfRule>
    <cfRule type="cellIs" dxfId="358" priority="459" stopIfTrue="1" operator="equal">
      <formula>"ACEPTABLE"</formula>
    </cfRule>
    <cfRule type="cellIs" dxfId="357" priority="460" stopIfTrue="1" operator="equal">
      <formula>"NO ACEPTABLE"</formula>
    </cfRule>
  </conditionalFormatting>
  <conditionalFormatting sqref="T24">
    <cfRule type="colorScale" priority="449">
      <colorScale>
        <cfvo type="min"/>
        <cfvo type="percentile" val="50"/>
        <cfvo type="max"/>
        <color rgb="FFF8696B"/>
        <color rgb="FFFFEB84"/>
        <color rgb="FF63BE7B"/>
      </colorScale>
    </cfRule>
    <cfRule type="cellIs" dxfId="356" priority="450" stopIfTrue="1" operator="equal">
      <formula>"ACEPTABLE"</formula>
    </cfRule>
    <cfRule type="cellIs" dxfId="355" priority="451" stopIfTrue="1" operator="equal">
      <formula>"NO ACEPTABLE"</formula>
    </cfRule>
  </conditionalFormatting>
  <conditionalFormatting sqref="T24">
    <cfRule type="colorScale" priority="452">
      <colorScale>
        <cfvo type="min"/>
        <cfvo type="percentile" val="50"/>
        <cfvo type="max"/>
        <color rgb="FFF8696B"/>
        <color rgb="FFFFEB84"/>
        <color rgb="FF63BE7B"/>
      </colorScale>
    </cfRule>
    <cfRule type="cellIs" dxfId="354" priority="453" stopIfTrue="1" operator="equal">
      <formula>"ACEPTABLE"</formula>
    </cfRule>
    <cfRule type="cellIs" dxfId="353" priority="454" stopIfTrue="1" operator="equal">
      <formula>"NO ACEPTABLE"</formula>
    </cfRule>
  </conditionalFormatting>
  <conditionalFormatting sqref="T33:T38">
    <cfRule type="colorScale" priority="443">
      <colorScale>
        <cfvo type="min"/>
        <cfvo type="percentile" val="50"/>
        <cfvo type="max"/>
        <color rgb="FFF8696B"/>
        <color rgb="FFFFEB84"/>
        <color rgb="FF63BE7B"/>
      </colorScale>
    </cfRule>
    <cfRule type="cellIs" dxfId="352" priority="444" stopIfTrue="1" operator="equal">
      <formula>"ACEPTABLE"</formula>
    </cfRule>
    <cfRule type="cellIs" dxfId="351" priority="445" stopIfTrue="1" operator="equal">
      <formula>"NO ACEPTABLE"</formula>
    </cfRule>
  </conditionalFormatting>
  <conditionalFormatting sqref="T33:T38">
    <cfRule type="colorScale" priority="446">
      <colorScale>
        <cfvo type="min"/>
        <cfvo type="percentile" val="50"/>
        <cfvo type="max"/>
        <color rgb="FFF8696B"/>
        <color rgb="FFFFEB84"/>
        <color rgb="FF63BE7B"/>
      </colorScale>
    </cfRule>
    <cfRule type="cellIs" dxfId="350" priority="447" stopIfTrue="1" operator="equal">
      <formula>"ACEPTABLE"</formula>
    </cfRule>
    <cfRule type="cellIs" dxfId="349" priority="448" stopIfTrue="1" operator="equal">
      <formula>"NO ACEPTABLE"</formula>
    </cfRule>
  </conditionalFormatting>
  <conditionalFormatting sqref="T32">
    <cfRule type="colorScale" priority="437">
      <colorScale>
        <cfvo type="min"/>
        <cfvo type="percentile" val="50"/>
        <cfvo type="max"/>
        <color rgb="FFF8696B"/>
        <color rgb="FFFFEB84"/>
        <color rgb="FF63BE7B"/>
      </colorScale>
    </cfRule>
    <cfRule type="cellIs" dxfId="348" priority="438" stopIfTrue="1" operator="equal">
      <formula>"ACEPTABLE"</formula>
    </cfRule>
    <cfRule type="cellIs" dxfId="347" priority="439" stopIfTrue="1" operator="equal">
      <formula>"NO ACEPTABLE"</formula>
    </cfRule>
  </conditionalFormatting>
  <conditionalFormatting sqref="T32">
    <cfRule type="colorScale" priority="440">
      <colorScale>
        <cfvo type="min"/>
        <cfvo type="percentile" val="50"/>
        <cfvo type="max"/>
        <color rgb="FFF8696B"/>
        <color rgb="FFFFEB84"/>
        <color rgb="FF63BE7B"/>
      </colorScale>
    </cfRule>
    <cfRule type="cellIs" dxfId="346" priority="441" stopIfTrue="1" operator="equal">
      <formula>"ACEPTABLE"</formula>
    </cfRule>
    <cfRule type="cellIs" dxfId="345" priority="442" stopIfTrue="1" operator="equal">
      <formula>"NO ACEPTABLE"</formula>
    </cfRule>
  </conditionalFormatting>
  <conditionalFormatting sqref="T51:T52">
    <cfRule type="colorScale" priority="431">
      <colorScale>
        <cfvo type="min"/>
        <cfvo type="percentile" val="50"/>
        <cfvo type="max"/>
        <color rgb="FFF8696B"/>
        <color rgb="FFFFEB84"/>
        <color rgb="FF63BE7B"/>
      </colorScale>
    </cfRule>
    <cfRule type="cellIs" dxfId="344" priority="432" stopIfTrue="1" operator="equal">
      <formula>"ACEPTABLE"</formula>
    </cfRule>
    <cfRule type="cellIs" dxfId="343" priority="433" stopIfTrue="1" operator="equal">
      <formula>"NO ACEPTABLE"</formula>
    </cfRule>
  </conditionalFormatting>
  <conditionalFormatting sqref="T51:T52">
    <cfRule type="colorScale" priority="434">
      <colorScale>
        <cfvo type="min"/>
        <cfvo type="percentile" val="50"/>
        <cfvo type="max"/>
        <color rgb="FFF8696B"/>
        <color rgb="FFFFEB84"/>
        <color rgb="FF63BE7B"/>
      </colorScale>
    </cfRule>
    <cfRule type="cellIs" dxfId="342" priority="435" stopIfTrue="1" operator="equal">
      <formula>"ACEPTABLE"</formula>
    </cfRule>
    <cfRule type="cellIs" dxfId="341" priority="436" stopIfTrue="1" operator="equal">
      <formula>"NO ACEPTABLE"</formula>
    </cfRule>
  </conditionalFormatting>
  <conditionalFormatting sqref="T62">
    <cfRule type="colorScale" priority="425">
      <colorScale>
        <cfvo type="min"/>
        <cfvo type="percentile" val="50"/>
        <cfvo type="max"/>
        <color rgb="FFF8696B"/>
        <color rgb="FFFFEB84"/>
        <color rgb="FF63BE7B"/>
      </colorScale>
    </cfRule>
    <cfRule type="cellIs" dxfId="340" priority="426" stopIfTrue="1" operator="equal">
      <formula>"ACEPTABLE"</formula>
    </cfRule>
    <cfRule type="cellIs" dxfId="339" priority="427" stopIfTrue="1" operator="equal">
      <formula>"NO ACEPTABLE"</formula>
    </cfRule>
  </conditionalFormatting>
  <conditionalFormatting sqref="T62">
    <cfRule type="colorScale" priority="428">
      <colorScale>
        <cfvo type="min"/>
        <cfvo type="percentile" val="50"/>
        <cfvo type="max"/>
        <color rgb="FFF8696B"/>
        <color rgb="FFFFEB84"/>
        <color rgb="FF63BE7B"/>
      </colorScale>
    </cfRule>
    <cfRule type="cellIs" dxfId="338" priority="429" stopIfTrue="1" operator="equal">
      <formula>"ACEPTABLE"</formula>
    </cfRule>
    <cfRule type="cellIs" dxfId="337" priority="430" stopIfTrue="1" operator="equal">
      <formula>"NO ACEPTABLE"</formula>
    </cfRule>
  </conditionalFormatting>
  <conditionalFormatting sqref="T71:T72">
    <cfRule type="colorScale" priority="413">
      <colorScale>
        <cfvo type="min"/>
        <cfvo type="percentile" val="50"/>
        <cfvo type="max"/>
        <color rgb="FFF8696B"/>
        <color rgb="FFFFEB84"/>
        <color rgb="FF63BE7B"/>
      </colorScale>
    </cfRule>
    <cfRule type="cellIs" dxfId="336" priority="414" stopIfTrue="1" operator="equal">
      <formula>"ACEPTABLE"</formula>
    </cfRule>
    <cfRule type="cellIs" dxfId="335" priority="415" stopIfTrue="1" operator="equal">
      <formula>"NO ACEPTABLE"</formula>
    </cfRule>
  </conditionalFormatting>
  <conditionalFormatting sqref="T71:T72">
    <cfRule type="colorScale" priority="416">
      <colorScale>
        <cfvo type="min"/>
        <cfvo type="percentile" val="50"/>
        <cfvo type="max"/>
        <color rgb="FFF8696B"/>
        <color rgb="FFFFEB84"/>
        <color rgb="FF63BE7B"/>
      </colorScale>
    </cfRule>
    <cfRule type="cellIs" dxfId="334" priority="417" stopIfTrue="1" operator="equal">
      <formula>"ACEPTABLE"</formula>
    </cfRule>
    <cfRule type="cellIs" dxfId="333" priority="418" stopIfTrue="1" operator="equal">
      <formula>"NO ACEPTABLE"</formula>
    </cfRule>
  </conditionalFormatting>
  <conditionalFormatting sqref="T66:T69">
    <cfRule type="colorScale" priority="1136">
      <colorScale>
        <cfvo type="min"/>
        <cfvo type="percentile" val="50"/>
        <cfvo type="max"/>
        <color rgb="FFF8696B"/>
        <color rgb="FFFFEB84"/>
        <color rgb="FF63BE7B"/>
      </colorScale>
    </cfRule>
    <cfRule type="cellIs" dxfId="332" priority="1137" stopIfTrue="1" operator="equal">
      <formula>"ACEPTABLE"</formula>
    </cfRule>
    <cfRule type="cellIs" dxfId="331" priority="1138" stopIfTrue="1" operator="equal">
      <formula>"NO ACEPTABLE"</formula>
    </cfRule>
  </conditionalFormatting>
  <conditionalFormatting sqref="T45:T55 T57:T78">
    <cfRule type="colorScale" priority="1154">
      <colorScale>
        <cfvo type="min"/>
        <cfvo type="percentile" val="50"/>
        <cfvo type="max"/>
        <color rgb="FFF8696B"/>
        <color rgb="FFFFEB84"/>
        <color rgb="FF63BE7B"/>
      </colorScale>
    </cfRule>
    <cfRule type="cellIs" dxfId="330" priority="1155" stopIfTrue="1" operator="equal">
      <formula>"ACEPTABLE"</formula>
    </cfRule>
    <cfRule type="cellIs" dxfId="329" priority="1156" stopIfTrue="1" operator="equal">
      <formula>"NO ACEPTABLE"</formula>
    </cfRule>
  </conditionalFormatting>
  <conditionalFormatting sqref="T79:T140 T53">
    <cfRule type="colorScale" priority="1172">
      <colorScale>
        <cfvo type="min"/>
        <cfvo type="percentile" val="50"/>
        <cfvo type="max"/>
        <color rgb="FFF8696B"/>
        <color rgb="FFFFEB84"/>
        <color rgb="FF63BE7B"/>
      </colorScale>
    </cfRule>
    <cfRule type="cellIs" dxfId="328" priority="1173" stopIfTrue="1" operator="equal">
      <formula>"ACEPTABLE"</formula>
    </cfRule>
    <cfRule type="cellIs" dxfId="327" priority="1174" stopIfTrue="1" operator="equal">
      <formula>"NO ACEPTABLE"</formula>
    </cfRule>
  </conditionalFormatting>
  <conditionalFormatting sqref="T79:T115 T53">
    <cfRule type="colorScale" priority="1181">
      <colorScale>
        <cfvo type="min"/>
        <cfvo type="percentile" val="50"/>
        <cfvo type="max"/>
        <color rgb="FFF8696B"/>
        <color rgb="FFFFEB84"/>
        <color rgb="FF63BE7B"/>
      </colorScale>
    </cfRule>
    <cfRule type="cellIs" dxfId="326" priority="1182" stopIfTrue="1" operator="equal">
      <formula>"ACEPTABLE"</formula>
    </cfRule>
    <cfRule type="cellIs" dxfId="325" priority="1183" stopIfTrue="1" operator="equal">
      <formula>"NO ACEPTABLE"</formula>
    </cfRule>
  </conditionalFormatting>
  <conditionalFormatting sqref="T15:T55 T57:T140">
    <cfRule type="colorScale" priority="1190">
      <colorScale>
        <cfvo type="min"/>
        <cfvo type="percentile" val="50"/>
        <cfvo type="max"/>
        <color rgb="FFF8696B"/>
        <color rgb="FFFFEB84"/>
        <color rgb="FF63BE7B"/>
      </colorScale>
    </cfRule>
    <cfRule type="cellIs" dxfId="324" priority="1191" stopIfTrue="1" operator="equal">
      <formula>"ACEPTABLE"</formula>
    </cfRule>
    <cfRule type="cellIs" dxfId="323" priority="1192" stopIfTrue="1" operator="equal">
      <formula>"NO ACEPTABLE"</formula>
    </cfRule>
  </conditionalFormatting>
  <conditionalFormatting sqref="S123:S125">
    <cfRule type="cellIs" dxfId="322" priority="383" stopIfTrue="1" operator="equal">
      <formula>"II"</formula>
    </cfRule>
    <cfRule type="cellIs" dxfId="321" priority="384" stopIfTrue="1" operator="equal">
      <formula>"I"</formula>
    </cfRule>
  </conditionalFormatting>
  <conditionalFormatting sqref="S123:S125">
    <cfRule type="cellIs" dxfId="320" priority="382" stopIfTrue="1" operator="between">
      <formula>"III"</formula>
      <formula>"IV"</formula>
    </cfRule>
  </conditionalFormatting>
  <conditionalFormatting sqref="S123:S125">
    <cfRule type="cellIs" dxfId="319" priority="378" stopIfTrue="1" operator="equal">
      <formula>"IV"</formula>
    </cfRule>
    <cfRule type="cellIs" dxfId="318" priority="379" stopIfTrue="1" operator="equal">
      <formula>"III"</formula>
    </cfRule>
    <cfRule type="cellIs" dxfId="317" priority="380" stopIfTrue="1" operator="equal">
      <formula>"II"</formula>
    </cfRule>
    <cfRule type="cellIs" dxfId="316" priority="381" stopIfTrue="1" operator="equal">
      <formula>"I"</formula>
    </cfRule>
  </conditionalFormatting>
  <conditionalFormatting sqref="S123:S125">
    <cfRule type="cellIs" dxfId="315" priority="374" stopIfTrue="1" operator="equal">
      <formula>"MEJORABLE"</formula>
    </cfRule>
    <cfRule type="cellIs" dxfId="314" priority="375" stopIfTrue="1" operator="equal">
      <formula>"NO ACEPTABLE"</formula>
    </cfRule>
    <cfRule type="cellIs" dxfId="313" priority="376" stopIfTrue="1" operator="equal">
      <formula>"NO ACEPTABLE O ACEPTABLE CON CONTROL ESPECIFICO"</formula>
    </cfRule>
    <cfRule type="cellIs" dxfId="312" priority="377" stopIfTrue="1" operator="equal">
      <formula>"ACEPTABLE"</formula>
    </cfRule>
  </conditionalFormatting>
  <conditionalFormatting sqref="P123">
    <cfRule type="cellIs" dxfId="311" priority="369" stopIfTrue="1" operator="equal">
      <formula>"MUY ALTO"</formula>
    </cfRule>
  </conditionalFormatting>
  <conditionalFormatting sqref="P123">
    <cfRule type="cellIs" dxfId="310" priority="368" stopIfTrue="1" operator="equal">
      <formula>"MEDIO"</formula>
    </cfRule>
  </conditionalFormatting>
  <conditionalFormatting sqref="P123">
    <cfRule type="cellIs" dxfId="309" priority="367" stopIfTrue="1" operator="equal">
      <formula>"BAJO"</formula>
    </cfRule>
  </conditionalFormatting>
  <conditionalFormatting sqref="P123">
    <cfRule type="cellIs" dxfId="308" priority="366" stopIfTrue="1" operator="equal">
      <formula>"ALTO"</formula>
    </cfRule>
  </conditionalFormatting>
  <conditionalFormatting sqref="P123">
    <cfRule type="cellIs" dxfId="307" priority="362" stopIfTrue="1" operator="equal">
      <formula>"MUY ALTO"</formula>
    </cfRule>
    <cfRule type="cellIs" dxfId="306" priority="363" stopIfTrue="1" operator="equal">
      <formula>"ALTO"</formula>
    </cfRule>
    <cfRule type="cellIs" dxfId="305" priority="364" stopIfTrue="1" operator="equal">
      <formula>"MEDIO"</formula>
    </cfRule>
    <cfRule type="cellIs" dxfId="304" priority="365" stopIfTrue="1" operator="equal">
      <formula>"BAJO"</formula>
    </cfRule>
  </conditionalFormatting>
  <conditionalFormatting sqref="P15:P117">
    <cfRule type="cellIs" dxfId="303" priority="360" stopIfTrue="1" operator="equal">
      <formula>"MUY ALTO"</formula>
    </cfRule>
  </conditionalFormatting>
  <conditionalFormatting sqref="P15:P117">
    <cfRule type="cellIs" dxfId="302" priority="359" stopIfTrue="1" operator="equal">
      <formula>"MEDIO"</formula>
    </cfRule>
  </conditionalFormatting>
  <conditionalFormatting sqref="P15:P117">
    <cfRule type="cellIs" dxfId="301" priority="358" stopIfTrue="1" operator="equal">
      <formula>"BAJO"</formula>
    </cfRule>
  </conditionalFormatting>
  <conditionalFormatting sqref="P15:P117">
    <cfRule type="cellIs" dxfId="300" priority="357" stopIfTrue="1" operator="equal">
      <formula>"ALTO"</formula>
    </cfRule>
  </conditionalFormatting>
  <conditionalFormatting sqref="P15:P117">
    <cfRule type="cellIs" dxfId="299" priority="353" stopIfTrue="1" operator="equal">
      <formula>"MUY ALTO"</formula>
    </cfRule>
    <cfRule type="cellIs" dxfId="298" priority="354" stopIfTrue="1" operator="equal">
      <formula>"ALTO"</formula>
    </cfRule>
    <cfRule type="cellIs" dxfId="297" priority="355" stopIfTrue="1" operator="equal">
      <formula>"MEDIO"</formula>
    </cfRule>
    <cfRule type="cellIs" dxfId="296" priority="356" stopIfTrue="1" operator="equal">
      <formula>"BAJO"</formula>
    </cfRule>
  </conditionalFormatting>
  <conditionalFormatting sqref="S15:S117">
    <cfRule type="cellIs" dxfId="295" priority="351" stopIfTrue="1" operator="equal">
      <formula>"II"</formula>
    </cfRule>
    <cfRule type="cellIs" dxfId="294" priority="352" stopIfTrue="1" operator="equal">
      <formula>"I"</formula>
    </cfRule>
  </conditionalFormatting>
  <conditionalFormatting sqref="S15:S117">
    <cfRule type="cellIs" dxfId="293" priority="350" stopIfTrue="1" operator="between">
      <formula>"III"</formula>
      <formula>"IV"</formula>
    </cfRule>
  </conditionalFormatting>
  <conditionalFormatting sqref="S15:S117">
    <cfRule type="cellIs" dxfId="292" priority="346" stopIfTrue="1" operator="equal">
      <formula>"IV"</formula>
    </cfRule>
    <cfRule type="cellIs" dxfId="291" priority="347" stopIfTrue="1" operator="equal">
      <formula>"III"</formula>
    </cfRule>
    <cfRule type="cellIs" dxfId="290" priority="348" stopIfTrue="1" operator="equal">
      <formula>"II"</formula>
    </cfRule>
    <cfRule type="cellIs" dxfId="289" priority="349" stopIfTrue="1" operator="equal">
      <formula>"I"</formula>
    </cfRule>
  </conditionalFormatting>
  <conditionalFormatting sqref="S15:S117">
    <cfRule type="cellIs" dxfId="288" priority="342" stopIfTrue="1" operator="equal">
      <formula>"MEJORABLE"</formula>
    </cfRule>
    <cfRule type="cellIs" dxfId="287" priority="343" stopIfTrue="1" operator="equal">
      <formula>"NO ACEPTABLE"</formula>
    </cfRule>
    <cfRule type="cellIs" dxfId="286" priority="344" stopIfTrue="1" operator="equal">
      <formula>"NO ACEPTABLE O ACEPTABLE CON CONTROL ESPECIFICO"</formula>
    </cfRule>
    <cfRule type="cellIs" dxfId="285" priority="345" stopIfTrue="1" operator="equal">
      <formula>"ACEPTABLE"</formula>
    </cfRule>
  </conditionalFormatting>
  <conditionalFormatting sqref="P118:P122 P124:P125">
    <cfRule type="cellIs" dxfId="284" priority="341" stopIfTrue="1" operator="equal">
      <formula>"MUY ALTO"</formula>
    </cfRule>
  </conditionalFormatting>
  <conditionalFormatting sqref="P118:P122 P124:P125">
    <cfRule type="cellIs" dxfId="283" priority="340" stopIfTrue="1" operator="equal">
      <formula>"MEDIO"</formula>
    </cfRule>
  </conditionalFormatting>
  <conditionalFormatting sqref="P118:P122 P124:P125">
    <cfRule type="cellIs" dxfId="282" priority="339" stopIfTrue="1" operator="equal">
      <formula>"BAJO"</formula>
    </cfRule>
  </conditionalFormatting>
  <conditionalFormatting sqref="P118:P122 P124:P125">
    <cfRule type="cellIs" dxfId="281" priority="338" stopIfTrue="1" operator="equal">
      <formula>"ALTO"</formula>
    </cfRule>
  </conditionalFormatting>
  <conditionalFormatting sqref="P118:P122 P124:P125">
    <cfRule type="cellIs" dxfId="280" priority="334" stopIfTrue="1" operator="equal">
      <formula>"MUY ALTO"</formula>
    </cfRule>
    <cfRule type="cellIs" dxfId="279" priority="335" stopIfTrue="1" operator="equal">
      <formula>"ALTO"</formula>
    </cfRule>
    <cfRule type="cellIs" dxfId="278" priority="336" stopIfTrue="1" operator="equal">
      <formula>"MEDIO"</formula>
    </cfRule>
    <cfRule type="cellIs" dxfId="277" priority="337" stopIfTrue="1" operator="equal">
      <formula>"BAJO"</formula>
    </cfRule>
  </conditionalFormatting>
  <conditionalFormatting sqref="S118:S122">
    <cfRule type="cellIs" dxfId="276" priority="332" stopIfTrue="1" operator="equal">
      <formula>"II"</formula>
    </cfRule>
    <cfRule type="cellIs" dxfId="275" priority="333" stopIfTrue="1" operator="equal">
      <formula>"I"</formula>
    </cfRule>
  </conditionalFormatting>
  <conditionalFormatting sqref="S118:S122">
    <cfRule type="cellIs" dxfId="274" priority="331" stopIfTrue="1" operator="between">
      <formula>"III"</formula>
      <formula>"IV"</formula>
    </cfRule>
  </conditionalFormatting>
  <conditionalFormatting sqref="S118:S122">
    <cfRule type="cellIs" dxfId="273" priority="327" stopIfTrue="1" operator="equal">
      <formula>"IV"</formula>
    </cfRule>
    <cfRule type="cellIs" dxfId="272" priority="328" stopIfTrue="1" operator="equal">
      <formula>"III"</formula>
    </cfRule>
    <cfRule type="cellIs" dxfId="271" priority="329" stopIfTrue="1" operator="equal">
      <formula>"II"</formula>
    </cfRule>
    <cfRule type="cellIs" dxfId="270" priority="330" stopIfTrue="1" operator="equal">
      <formula>"I"</formula>
    </cfRule>
  </conditionalFormatting>
  <conditionalFormatting sqref="S118:S122">
    <cfRule type="cellIs" dxfId="269" priority="323" stopIfTrue="1" operator="equal">
      <formula>"MEJORABLE"</formula>
    </cfRule>
    <cfRule type="cellIs" dxfId="268" priority="324" stopIfTrue="1" operator="equal">
      <formula>"NO ACEPTABLE"</formula>
    </cfRule>
    <cfRule type="cellIs" dxfId="267" priority="325" stopIfTrue="1" operator="equal">
      <formula>"NO ACEPTABLE O ACEPTABLE CON CONTROL ESPECIFICO"</formula>
    </cfRule>
    <cfRule type="cellIs" dxfId="266" priority="326" stopIfTrue="1" operator="equal">
      <formula>"ACEPTABLE"</formula>
    </cfRule>
  </conditionalFormatting>
  <conditionalFormatting sqref="S128">
    <cfRule type="cellIs" dxfId="265" priority="318" stopIfTrue="1" operator="equal">
      <formula>"II"</formula>
    </cfRule>
    <cfRule type="cellIs" dxfId="264" priority="319" stopIfTrue="1" operator="equal">
      <formula>"I"</formula>
    </cfRule>
  </conditionalFormatting>
  <conditionalFormatting sqref="S128">
    <cfRule type="cellIs" dxfId="263" priority="317" stopIfTrue="1" operator="between">
      <formula>"III"</formula>
      <formula>"IV"</formula>
    </cfRule>
  </conditionalFormatting>
  <conditionalFormatting sqref="S128">
    <cfRule type="cellIs" dxfId="262" priority="313" stopIfTrue="1" operator="equal">
      <formula>"IV"</formula>
    </cfRule>
    <cfRule type="cellIs" dxfId="261" priority="314" stopIfTrue="1" operator="equal">
      <formula>"III"</formula>
    </cfRule>
    <cfRule type="cellIs" dxfId="260" priority="315" stopIfTrue="1" operator="equal">
      <formula>"II"</formula>
    </cfRule>
    <cfRule type="cellIs" dxfId="259" priority="316" stopIfTrue="1" operator="equal">
      <formula>"I"</formula>
    </cfRule>
  </conditionalFormatting>
  <conditionalFormatting sqref="S128">
    <cfRule type="cellIs" dxfId="258" priority="309" stopIfTrue="1" operator="equal">
      <formula>"MEJORABLE"</formula>
    </cfRule>
    <cfRule type="cellIs" dxfId="257" priority="310" stopIfTrue="1" operator="equal">
      <formula>"NO ACEPTABLE"</formula>
    </cfRule>
    <cfRule type="cellIs" dxfId="256" priority="311" stopIfTrue="1" operator="equal">
      <formula>"NO ACEPTABLE O ACEPTABLE CON CONTROL ESPECIFICO"</formula>
    </cfRule>
    <cfRule type="cellIs" dxfId="255" priority="312" stopIfTrue="1" operator="equal">
      <formula>"ACEPTABLE"</formula>
    </cfRule>
  </conditionalFormatting>
  <conditionalFormatting sqref="P128">
    <cfRule type="cellIs" dxfId="254" priority="307" stopIfTrue="1" operator="equal">
      <formula>"MUY ALTO"</formula>
    </cfRule>
  </conditionalFormatting>
  <conditionalFormatting sqref="P128">
    <cfRule type="cellIs" dxfId="253" priority="306" stopIfTrue="1" operator="equal">
      <formula>"MEDIO"</formula>
    </cfRule>
  </conditionalFormatting>
  <conditionalFormatting sqref="P128">
    <cfRule type="cellIs" dxfId="252" priority="305" stopIfTrue="1" operator="equal">
      <formula>"BAJO"</formula>
    </cfRule>
  </conditionalFormatting>
  <conditionalFormatting sqref="P128">
    <cfRule type="cellIs" dxfId="251" priority="304" stopIfTrue="1" operator="equal">
      <formula>"ALTO"</formula>
    </cfRule>
  </conditionalFormatting>
  <conditionalFormatting sqref="P128">
    <cfRule type="cellIs" dxfId="250" priority="300" stopIfTrue="1" operator="equal">
      <formula>"MUY ALTO"</formula>
    </cfRule>
    <cfRule type="cellIs" dxfId="249" priority="301" stopIfTrue="1" operator="equal">
      <formula>"ALTO"</formula>
    </cfRule>
    <cfRule type="cellIs" dxfId="248" priority="302" stopIfTrue="1" operator="equal">
      <formula>"MEDIO"</formula>
    </cfRule>
    <cfRule type="cellIs" dxfId="247" priority="303" stopIfTrue="1" operator="equal">
      <formula>"BAJO"</formula>
    </cfRule>
  </conditionalFormatting>
  <conditionalFormatting sqref="S130">
    <cfRule type="cellIs" dxfId="246" priority="295" stopIfTrue="1" operator="equal">
      <formula>"II"</formula>
    </cfRule>
    <cfRule type="cellIs" dxfId="245" priority="296" stopIfTrue="1" operator="equal">
      <formula>"I"</formula>
    </cfRule>
  </conditionalFormatting>
  <conditionalFormatting sqref="S130">
    <cfRule type="cellIs" dxfId="244" priority="294" stopIfTrue="1" operator="between">
      <formula>"III"</formula>
      <formula>"IV"</formula>
    </cfRule>
  </conditionalFormatting>
  <conditionalFormatting sqref="S130">
    <cfRule type="cellIs" dxfId="243" priority="290" stopIfTrue="1" operator="equal">
      <formula>"IV"</formula>
    </cfRule>
    <cfRule type="cellIs" dxfId="242" priority="291" stopIfTrue="1" operator="equal">
      <formula>"III"</formula>
    </cfRule>
    <cfRule type="cellIs" dxfId="241" priority="292" stopIfTrue="1" operator="equal">
      <formula>"II"</formula>
    </cfRule>
    <cfRule type="cellIs" dxfId="240" priority="293" stopIfTrue="1" operator="equal">
      <formula>"I"</formula>
    </cfRule>
  </conditionalFormatting>
  <conditionalFormatting sqref="S130">
    <cfRule type="cellIs" dxfId="239" priority="286" stopIfTrue="1" operator="equal">
      <formula>"MEJORABLE"</formula>
    </cfRule>
    <cfRule type="cellIs" dxfId="238" priority="287" stopIfTrue="1" operator="equal">
      <formula>"NO ACEPTABLE"</formula>
    </cfRule>
    <cfRule type="cellIs" dxfId="237" priority="288" stopIfTrue="1" operator="equal">
      <formula>"NO ACEPTABLE O ACEPTABLE CON CONTROL ESPECIFICO"</formula>
    </cfRule>
    <cfRule type="cellIs" dxfId="236" priority="289" stopIfTrue="1" operator="equal">
      <formula>"ACEPTABLE"</formula>
    </cfRule>
  </conditionalFormatting>
  <conditionalFormatting sqref="P130">
    <cfRule type="cellIs" dxfId="235" priority="284" stopIfTrue="1" operator="equal">
      <formula>"MUY ALTO"</formula>
    </cfRule>
  </conditionalFormatting>
  <conditionalFormatting sqref="P130">
    <cfRule type="cellIs" dxfId="234" priority="283" stopIfTrue="1" operator="equal">
      <formula>"MEDIO"</formula>
    </cfRule>
  </conditionalFormatting>
  <conditionalFormatting sqref="P130">
    <cfRule type="cellIs" dxfId="233" priority="282" stopIfTrue="1" operator="equal">
      <formula>"BAJO"</formula>
    </cfRule>
  </conditionalFormatting>
  <conditionalFormatting sqref="P130">
    <cfRule type="cellIs" dxfId="232" priority="281" stopIfTrue="1" operator="equal">
      <formula>"ALTO"</formula>
    </cfRule>
  </conditionalFormatting>
  <conditionalFormatting sqref="P130">
    <cfRule type="cellIs" dxfId="231" priority="277" stopIfTrue="1" operator="equal">
      <formula>"MUY ALTO"</formula>
    </cfRule>
    <cfRule type="cellIs" dxfId="230" priority="278" stopIfTrue="1" operator="equal">
      <formula>"ALTO"</formula>
    </cfRule>
    <cfRule type="cellIs" dxfId="229" priority="279" stopIfTrue="1" operator="equal">
      <formula>"MEDIO"</formula>
    </cfRule>
    <cfRule type="cellIs" dxfId="228" priority="280" stopIfTrue="1" operator="equal">
      <formula>"BAJO"</formula>
    </cfRule>
  </conditionalFormatting>
  <conditionalFormatting sqref="S126">
    <cfRule type="cellIs" dxfId="227" priority="272" stopIfTrue="1" operator="equal">
      <formula>"II"</formula>
    </cfRule>
    <cfRule type="cellIs" dxfId="226" priority="273" stopIfTrue="1" operator="equal">
      <formula>"I"</formula>
    </cfRule>
  </conditionalFormatting>
  <conditionalFormatting sqref="S126">
    <cfRule type="cellIs" dxfId="225" priority="271" stopIfTrue="1" operator="between">
      <formula>"III"</formula>
      <formula>"IV"</formula>
    </cfRule>
  </conditionalFormatting>
  <conditionalFormatting sqref="S126">
    <cfRule type="cellIs" dxfId="224" priority="267" stopIfTrue="1" operator="equal">
      <formula>"IV"</formula>
    </cfRule>
    <cfRule type="cellIs" dxfId="223" priority="268" stopIfTrue="1" operator="equal">
      <formula>"III"</formula>
    </cfRule>
    <cfRule type="cellIs" dxfId="222" priority="269" stopIfTrue="1" operator="equal">
      <formula>"II"</formula>
    </cfRule>
    <cfRule type="cellIs" dxfId="221" priority="270" stopIfTrue="1" operator="equal">
      <formula>"I"</formula>
    </cfRule>
  </conditionalFormatting>
  <conditionalFormatting sqref="S126">
    <cfRule type="cellIs" dxfId="220" priority="263" stopIfTrue="1" operator="equal">
      <formula>"MEJORABLE"</formula>
    </cfRule>
    <cfRule type="cellIs" dxfId="219" priority="264" stopIfTrue="1" operator="equal">
      <formula>"NO ACEPTABLE"</formula>
    </cfRule>
    <cfRule type="cellIs" dxfId="218" priority="265" stopIfTrue="1" operator="equal">
      <formula>"NO ACEPTABLE O ACEPTABLE CON CONTROL ESPECIFICO"</formula>
    </cfRule>
    <cfRule type="cellIs" dxfId="217" priority="266" stopIfTrue="1" operator="equal">
      <formula>"ACEPTABLE"</formula>
    </cfRule>
  </conditionalFormatting>
  <conditionalFormatting sqref="P126">
    <cfRule type="cellIs" dxfId="216" priority="261" stopIfTrue="1" operator="equal">
      <formula>"MUY ALTO"</formula>
    </cfRule>
  </conditionalFormatting>
  <conditionalFormatting sqref="P126">
    <cfRule type="cellIs" dxfId="215" priority="260" stopIfTrue="1" operator="equal">
      <formula>"MEDIO"</formula>
    </cfRule>
  </conditionalFormatting>
  <conditionalFormatting sqref="P126">
    <cfRule type="cellIs" dxfId="214" priority="259" stopIfTrue="1" operator="equal">
      <formula>"BAJO"</formula>
    </cfRule>
  </conditionalFormatting>
  <conditionalFormatting sqref="P126">
    <cfRule type="cellIs" dxfId="213" priority="258" stopIfTrue="1" operator="equal">
      <formula>"ALTO"</formula>
    </cfRule>
  </conditionalFormatting>
  <conditionalFormatting sqref="P126">
    <cfRule type="cellIs" dxfId="212" priority="254" stopIfTrue="1" operator="equal">
      <formula>"MUY ALTO"</formula>
    </cfRule>
    <cfRule type="cellIs" dxfId="211" priority="255" stopIfTrue="1" operator="equal">
      <formula>"ALTO"</formula>
    </cfRule>
    <cfRule type="cellIs" dxfId="210" priority="256" stopIfTrue="1" operator="equal">
      <formula>"MEDIO"</formula>
    </cfRule>
    <cfRule type="cellIs" dxfId="209" priority="257" stopIfTrue="1" operator="equal">
      <formula>"BAJO"</formula>
    </cfRule>
  </conditionalFormatting>
  <conditionalFormatting sqref="S127">
    <cfRule type="cellIs" dxfId="208" priority="249" stopIfTrue="1" operator="equal">
      <formula>"II"</formula>
    </cfRule>
    <cfRule type="cellIs" dxfId="207" priority="250" stopIfTrue="1" operator="equal">
      <formula>"I"</formula>
    </cfRule>
  </conditionalFormatting>
  <conditionalFormatting sqref="S127">
    <cfRule type="cellIs" dxfId="206" priority="248" stopIfTrue="1" operator="between">
      <formula>"III"</formula>
      <formula>"IV"</formula>
    </cfRule>
  </conditionalFormatting>
  <conditionalFormatting sqref="S127">
    <cfRule type="cellIs" dxfId="205" priority="244" stopIfTrue="1" operator="equal">
      <formula>"IV"</formula>
    </cfRule>
    <cfRule type="cellIs" dxfId="204" priority="245" stopIfTrue="1" operator="equal">
      <formula>"III"</formula>
    </cfRule>
    <cfRule type="cellIs" dxfId="203" priority="246" stopIfTrue="1" operator="equal">
      <formula>"II"</formula>
    </cfRule>
    <cfRule type="cellIs" dxfId="202" priority="247" stopIfTrue="1" operator="equal">
      <formula>"I"</formula>
    </cfRule>
  </conditionalFormatting>
  <conditionalFormatting sqref="S127">
    <cfRule type="cellIs" dxfId="201" priority="240" stopIfTrue="1" operator="equal">
      <formula>"MEJORABLE"</formula>
    </cfRule>
    <cfRule type="cellIs" dxfId="200" priority="241" stopIfTrue="1" operator="equal">
      <formula>"NO ACEPTABLE"</formula>
    </cfRule>
    <cfRule type="cellIs" dxfId="199" priority="242" stopIfTrue="1" operator="equal">
      <formula>"NO ACEPTABLE O ACEPTABLE CON CONTROL ESPECIFICO"</formula>
    </cfRule>
    <cfRule type="cellIs" dxfId="198" priority="243" stopIfTrue="1" operator="equal">
      <formula>"ACEPTABLE"</formula>
    </cfRule>
  </conditionalFormatting>
  <conditionalFormatting sqref="P127">
    <cfRule type="cellIs" dxfId="197" priority="238" stopIfTrue="1" operator="equal">
      <formula>"MUY ALTO"</formula>
    </cfRule>
  </conditionalFormatting>
  <conditionalFormatting sqref="P127">
    <cfRule type="cellIs" dxfId="196" priority="237" stopIfTrue="1" operator="equal">
      <formula>"MEDIO"</formula>
    </cfRule>
  </conditionalFormatting>
  <conditionalFormatting sqref="P127">
    <cfRule type="cellIs" dxfId="195" priority="236" stopIfTrue="1" operator="equal">
      <formula>"BAJO"</formula>
    </cfRule>
  </conditionalFormatting>
  <conditionalFormatting sqref="P127">
    <cfRule type="cellIs" dxfId="194" priority="235" stopIfTrue="1" operator="equal">
      <formula>"ALTO"</formula>
    </cfRule>
  </conditionalFormatting>
  <conditionalFormatting sqref="P127">
    <cfRule type="cellIs" dxfId="193" priority="231" stopIfTrue="1" operator="equal">
      <formula>"MUY ALTO"</formula>
    </cfRule>
    <cfRule type="cellIs" dxfId="192" priority="232" stopIfTrue="1" operator="equal">
      <formula>"ALTO"</formula>
    </cfRule>
    <cfRule type="cellIs" dxfId="191" priority="233" stopIfTrue="1" operator="equal">
      <formula>"MEDIO"</formula>
    </cfRule>
    <cfRule type="cellIs" dxfId="190" priority="234" stopIfTrue="1" operator="equal">
      <formula>"BAJO"</formula>
    </cfRule>
  </conditionalFormatting>
  <conditionalFormatting sqref="S131">
    <cfRule type="cellIs" dxfId="189" priority="226" stopIfTrue="1" operator="equal">
      <formula>"II"</formula>
    </cfRule>
    <cfRule type="cellIs" dxfId="188" priority="227" stopIfTrue="1" operator="equal">
      <formula>"I"</formula>
    </cfRule>
  </conditionalFormatting>
  <conditionalFormatting sqref="S131">
    <cfRule type="cellIs" dxfId="187" priority="225" stopIfTrue="1" operator="between">
      <formula>"III"</formula>
      <formula>"IV"</formula>
    </cfRule>
  </conditionalFormatting>
  <conditionalFormatting sqref="S131">
    <cfRule type="cellIs" dxfId="186" priority="221" stopIfTrue="1" operator="equal">
      <formula>"IV"</formula>
    </cfRule>
    <cfRule type="cellIs" dxfId="185" priority="222" stopIfTrue="1" operator="equal">
      <formula>"III"</formula>
    </cfRule>
    <cfRule type="cellIs" dxfId="184" priority="223" stopIfTrue="1" operator="equal">
      <formula>"II"</formula>
    </cfRule>
    <cfRule type="cellIs" dxfId="183" priority="224" stopIfTrue="1" operator="equal">
      <formula>"I"</formula>
    </cfRule>
  </conditionalFormatting>
  <conditionalFormatting sqref="S131">
    <cfRule type="cellIs" dxfId="182" priority="217" stopIfTrue="1" operator="equal">
      <formula>"MEJORABLE"</formula>
    </cfRule>
    <cfRule type="cellIs" dxfId="181" priority="218" stopIfTrue="1" operator="equal">
      <formula>"NO ACEPTABLE"</formula>
    </cfRule>
    <cfRule type="cellIs" dxfId="180" priority="219" stopIfTrue="1" operator="equal">
      <formula>"NO ACEPTABLE O ACEPTABLE CON CONTROL ESPECIFICO"</formula>
    </cfRule>
    <cfRule type="cellIs" dxfId="179" priority="220" stopIfTrue="1" operator="equal">
      <formula>"ACEPTABLE"</formula>
    </cfRule>
  </conditionalFormatting>
  <conditionalFormatting sqref="P131">
    <cfRule type="cellIs" dxfId="178" priority="215" stopIfTrue="1" operator="equal">
      <formula>"MUY ALTO"</formula>
    </cfRule>
  </conditionalFormatting>
  <conditionalFormatting sqref="P131">
    <cfRule type="cellIs" dxfId="177" priority="214" stopIfTrue="1" operator="equal">
      <formula>"MEDIO"</formula>
    </cfRule>
  </conditionalFormatting>
  <conditionalFormatting sqref="P131">
    <cfRule type="cellIs" dxfId="176" priority="213" stopIfTrue="1" operator="equal">
      <formula>"BAJO"</formula>
    </cfRule>
  </conditionalFormatting>
  <conditionalFormatting sqref="P131">
    <cfRule type="cellIs" dxfId="175" priority="212" stopIfTrue="1" operator="equal">
      <formula>"ALTO"</formula>
    </cfRule>
  </conditionalFormatting>
  <conditionalFormatting sqref="P131">
    <cfRule type="cellIs" dxfId="174" priority="208" stopIfTrue="1" operator="equal">
      <formula>"MUY ALTO"</formula>
    </cfRule>
    <cfRule type="cellIs" dxfId="173" priority="209" stopIfTrue="1" operator="equal">
      <formula>"ALTO"</formula>
    </cfRule>
    <cfRule type="cellIs" dxfId="172" priority="210" stopIfTrue="1" operator="equal">
      <formula>"MEDIO"</formula>
    </cfRule>
    <cfRule type="cellIs" dxfId="171" priority="211" stopIfTrue="1" operator="equal">
      <formula>"BAJO"</formula>
    </cfRule>
  </conditionalFormatting>
  <conditionalFormatting sqref="S132">
    <cfRule type="cellIs" dxfId="170" priority="203" stopIfTrue="1" operator="equal">
      <formula>"II"</formula>
    </cfRule>
    <cfRule type="cellIs" dxfId="169" priority="204" stopIfTrue="1" operator="equal">
      <formula>"I"</formula>
    </cfRule>
  </conditionalFormatting>
  <conditionalFormatting sqref="S132">
    <cfRule type="cellIs" dxfId="168" priority="202" stopIfTrue="1" operator="between">
      <formula>"III"</formula>
      <formula>"IV"</formula>
    </cfRule>
  </conditionalFormatting>
  <conditionalFormatting sqref="S132">
    <cfRule type="cellIs" dxfId="167" priority="198" stopIfTrue="1" operator="equal">
      <formula>"IV"</formula>
    </cfRule>
    <cfRule type="cellIs" dxfId="166" priority="199" stopIfTrue="1" operator="equal">
      <formula>"III"</formula>
    </cfRule>
    <cfRule type="cellIs" dxfId="165" priority="200" stopIfTrue="1" operator="equal">
      <formula>"II"</formula>
    </cfRule>
    <cfRule type="cellIs" dxfId="164" priority="201" stopIfTrue="1" operator="equal">
      <formula>"I"</formula>
    </cfRule>
  </conditionalFormatting>
  <conditionalFormatting sqref="S132">
    <cfRule type="cellIs" dxfId="163" priority="194" stopIfTrue="1" operator="equal">
      <formula>"MEJORABLE"</formula>
    </cfRule>
    <cfRule type="cellIs" dxfId="162" priority="195" stopIfTrue="1" operator="equal">
      <formula>"NO ACEPTABLE"</formula>
    </cfRule>
    <cfRule type="cellIs" dxfId="161" priority="196" stopIfTrue="1" operator="equal">
      <formula>"NO ACEPTABLE O ACEPTABLE CON CONTROL ESPECIFICO"</formula>
    </cfRule>
    <cfRule type="cellIs" dxfId="160" priority="197" stopIfTrue="1" operator="equal">
      <formula>"ACEPTABLE"</formula>
    </cfRule>
  </conditionalFormatting>
  <conditionalFormatting sqref="P132">
    <cfRule type="cellIs" dxfId="159" priority="192" stopIfTrue="1" operator="equal">
      <formula>"MUY ALTO"</formula>
    </cfRule>
  </conditionalFormatting>
  <conditionalFormatting sqref="P132">
    <cfRule type="cellIs" dxfId="158" priority="191" stopIfTrue="1" operator="equal">
      <formula>"MEDIO"</formula>
    </cfRule>
  </conditionalFormatting>
  <conditionalFormatting sqref="P132">
    <cfRule type="cellIs" dxfId="157" priority="190" stopIfTrue="1" operator="equal">
      <formula>"BAJO"</formula>
    </cfRule>
  </conditionalFormatting>
  <conditionalFormatting sqref="P132">
    <cfRule type="cellIs" dxfId="156" priority="189" stopIfTrue="1" operator="equal">
      <formula>"ALTO"</formula>
    </cfRule>
  </conditionalFormatting>
  <conditionalFormatting sqref="P132">
    <cfRule type="cellIs" dxfId="155" priority="185" stopIfTrue="1" operator="equal">
      <formula>"MUY ALTO"</formula>
    </cfRule>
    <cfRule type="cellIs" dxfId="154" priority="186" stopIfTrue="1" operator="equal">
      <formula>"ALTO"</formula>
    </cfRule>
    <cfRule type="cellIs" dxfId="153" priority="187" stopIfTrue="1" operator="equal">
      <formula>"MEDIO"</formula>
    </cfRule>
    <cfRule type="cellIs" dxfId="152" priority="188" stopIfTrue="1" operator="equal">
      <formula>"BAJO"</formula>
    </cfRule>
  </conditionalFormatting>
  <conditionalFormatting sqref="S137">
    <cfRule type="cellIs" dxfId="151" priority="180" stopIfTrue="1" operator="equal">
      <formula>"II"</formula>
    </cfRule>
    <cfRule type="cellIs" dxfId="150" priority="181" stopIfTrue="1" operator="equal">
      <formula>"I"</formula>
    </cfRule>
  </conditionalFormatting>
  <conditionalFormatting sqref="S137">
    <cfRule type="cellIs" dxfId="149" priority="179" stopIfTrue="1" operator="between">
      <formula>"III"</formula>
      <formula>"IV"</formula>
    </cfRule>
  </conditionalFormatting>
  <conditionalFormatting sqref="S137">
    <cfRule type="cellIs" dxfId="148" priority="175" stopIfTrue="1" operator="equal">
      <formula>"IV"</formula>
    </cfRule>
    <cfRule type="cellIs" dxfId="147" priority="176" stopIfTrue="1" operator="equal">
      <formula>"III"</formula>
    </cfRule>
    <cfRule type="cellIs" dxfId="146" priority="177" stopIfTrue="1" operator="equal">
      <formula>"II"</formula>
    </cfRule>
    <cfRule type="cellIs" dxfId="145" priority="178" stopIfTrue="1" operator="equal">
      <formula>"I"</formula>
    </cfRule>
  </conditionalFormatting>
  <conditionalFormatting sqref="S137">
    <cfRule type="cellIs" dxfId="144" priority="171" stopIfTrue="1" operator="equal">
      <formula>"MEJORABLE"</formula>
    </cfRule>
    <cfRule type="cellIs" dxfId="143" priority="172" stopIfTrue="1" operator="equal">
      <formula>"NO ACEPTABLE"</formula>
    </cfRule>
    <cfRule type="cellIs" dxfId="142" priority="173" stopIfTrue="1" operator="equal">
      <formula>"NO ACEPTABLE O ACEPTABLE CON CONTROL ESPECIFICO"</formula>
    </cfRule>
    <cfRule type="cellIs" dxfId="141" priority="174" stopIfTrue="1" operator="equal">
      <formula>"ACEPTABLE"</formula>
    </cfRule>
  </conditionalFormatting>
  <conditionalFormatting sqref="P137">
    <cfRule type="cellIs" dxfId="140" priority="169" stopIfTrue="1" operator="equal">
      <formula>"MUY ALTO"</formula>
    </cfRule>
  </conditionalFormatting>
  <conditionalFormatting sqref="P137">
    <cfRule type="cellIs" dxfId="139" priority="168" stopIfTrue="1" operator="equal">
      <formula>"MEDIO"</formula>
    </cfRule>
  </conditionalFormatting>
  <conditionalFormatting sqref="P137">
    <cfRule type="cellIs" dxfId="138" priority="167" stopIfTrue="1" operator="equal">
      <formula>"BAJO"</formula>
    </cfRule>
  </conditionalFormatting>
  <conditionalFormatting sqref="P137">
    <cfRule type="cellIs" dxfId="137" priority="166" stopIfTrue="1" operator="equal">
      <formula>"ALTO"</formula>
    </cfRule>
  </conditionalFormatting>
  <conditionalFormatting sqref="P137">
    <cfRule type="cellIs" dxfId="136" priority="162" stopIfTrue="1" operator="equal">
      <formula>"MUY ALTO"</formula>
    </cfRule>
    <cfRule type="cellIs" dxfId="135" priority="163" stopIfTrue="1" operator="equal">
      <formula>"ALTO"</formula>
    </cfRule>
    <cfRule type="cellIs" dxfId="134" priority="164" stopIfTrue="1" operator="equal">
      <formula>"MEDIO"</formula>
    </cfRule>
    <cfRule type="cellIs" dxfId="133" priority="165" stopIfTrue="1" operator="equal">
      <formula>"BAJO"</formula>
    </cfRule>
  </conditionalFormatting>
  <conditionalFormatting sqref="S139:S140">
    <cfRule type="cellIs" dxfId="132" priority="157" stopIfTrue="1" operator="equal">
      <formula>"II"</formula>
    </cfRule>
    <cfRule type="cellIs" dxfId="131" priority="158" stopIfTrue="1" operator="equal">
      <formula>"I"</formula>
    </cfRule>
  </conditionalFormatting>
  <conditionalFormatting sqref="S139:S140">
    <cfRule type="cellIs" dxfId="130" priority="156" stopIfTrue="1" operator="between">
      <formula>"III"</formula>
      <formula>"IV"</formula>
    </cfRule>
  </conditionalFormatting>
  <conditionalFormatting sqref="S139:S140">
    <cfRule type="cellIs" dxfId="129" priority="152" stopIfTrue="1" operator="equal">
      <formula>"IV"</formula>
    </cfRule>
    <cfRule type="cellIs" dxfId="128" priority="153" stopIfTrue="1" operator="equal">
      <formula>"III"</formula>
    </cfRule>
    <cfRule type="cellIs" dxfId="127" priority="154" stopIfTrue="1" operator="equal">
      <formula>"II"</formula>
    </cfRule>
    <cfRule type="cellIs" dxfId="126" priority="155" stopIfTrue="1" operator="equal">
      <formula>"I"</formula>
    </cfRule>
  </conditionalFormatting>
  <conditionalFormatting sqref="S139:S140">
    <cfRule type="cellIs" dxfId="125" priority="148" stopIfTrue="1" operator="equal">
      <formula>"MEJORABLE"</formula>
    </cfRule>
    <cfRule type="cellIs" dxfId="124" priority="149" stopIfTrue="1" operator="equal">
      <formula>"NO ACEPTABLE"</formula>
    </cfRule>
    <cfRule type="cellIs" dxfId="123" priority="150" stopIfTrue="1" operator="equal">
      <formula>"NO ACEPTABLE O ACEPTABLE CON CONTROL ESPECIFICO"</formula>
    </cfRule>
    <cfRule type="cellIs" dxfId="122" priority="151" stopIfTrue="1" operator="equal">
      <formula>"ACEPTABLE"</formula>
    </cfRule>
  </conditionalFormatting>
  <conditionalFormatting sqref="P139:P140">
    <cfRule type="cellIs" dxfId="121" priority="146" stopIfTrue="1" operator="equal">
      <formula>"MUY ALTO"</formula>
    </cfRule>
  </conditionalFormatting>
  <conditionalFormatting sqref="P139:P140">
    <cfRule type="cellIs" dxfId="120" priority="145" stopIfTrue="1" operator="equal">
      <formula>"MEDIO"</formula>
    </cfRule>
  </conditionalFormatting>
  <conditionalFormatting sqref="P139:P140">
    <cfRule type="cellIs" dxfId="119" priority="144" stopIfTrue="1" operator="equal">
      <formula>"BAJO"</formula>
    </cfRule>
  </conditionalFormatting>
  <conditionalFormatting sqref="P139:P140">
    <cfRule type="cellIs" dxfId="118" priority="143" stopIfTrue="1" operator="equal">
      <formula>"ALTO"</formula>
    </cfRule>
  </conditionalFormatting>
  <conditionalFormatting sqref="P139:P140">
    <cfRule type="cellIs" dxfId="117" priority="139" stopIfTrue="1" operator="equal">
      <formula>"MUY ALTO"</formula>
    </cfRule>
    <cfRule type="cellIs" dxfId="116" priority="140" stopIfTrue="1" operator="equal">
      <formula>"ALTO"</formula>
    </cfRule>
    <cfRule type="cellIs" dxfId="115" priority="141" stopIfTrue="1" operator="equal">
      <formula>"MEDIO"</formula>
    </cfRule>
    <cfRule type="cellIs" dxfId="114" priority="142" stopIfTrue="1" operator="equal">
      <formula>"BAJO"</formula>
    </cfRule>
  </conditionalFormatting>
  <conditionalFormatting sqref="S133">
    <cfRule type="cellIs" dxfId="113" priority="134" stopIfTrue="1" operator="equal">
      <formula>"II"</formula>
    </cfRule>
    <cfRule type="cellIs" dxfId="112" priority="135" stopIfTrue="1" operator="equal">
      <formula>"I"</formula>
    </cfRule>
  </conditionalFormatting>
  <conditionalFormatting sqref="S133">
    <cfRule type="cellIs" dxfId="111" priority="133" stopIfTrue="1" operator="between">
      <formula>"III"</formula>
      <formula>"IV"</formula>
    </cfRule>
  </conditionalFormatting>
  <conditionalFormatting sqref="S133">
    <cfRule type="cellIs" dxfId="110" priority="129" stopIfTrue="1" operator="equal">
      <formula>"IV"</formula>
    </cfRule>
    <cfRule type="cellIs" dxfId="109" priority="130" stopIfTrue="1" operator="equal">
      <formula>"III"</formula>
    </cfRule>
    <cfRule type="cellIs" dxfId="108" priority="131" stopIfTrue="1" operator="equal">
      <formula>"II"</formula>
    </cfRule>
    <cfRule type="cellIs" dxfId="107" priority="132" stopIfTrue="1" operator="equal">
      <formula>"I"</formula>
    </cfRule>
  </conditionalFormatting>
  <conditionalFormatting sqref="S133">
    <cfRule type="cellIs" dxfId="106" priority="125" stopIfTrue="1" operator="equal">
      <formula>"MEJORABLE"</formula>
    </cfRule>
    <cfRule type="cellIs" dxfId="105" priority="126" stopIfTrue="1" operator="equal">
      <formula>"NO ACEPTABLE"</formula>
    </cfRule>
    <cfRule type="cellIs" dxfId="104" priority="127" stopIfTrue="1" operator="equal">
      <formula>"NO ACEPTABLE O ACEPTABLE CON CONTROL ESPECIFICO"</formula>
    </cfRule>
    <cfRule type="cellIs" dxfId="103" priority="128" stopIfTrue="1" operator="equal">
      <formula>"ACEPTABLE"</formula>
    </cfRule>
  </conditionalFormatting>
  <conditionalFormatting sqref="P133">
    <cfRule type="cellIs" dxfId="102" priority="123" stopIfTrue="1" operator="equal">
      <formula>"MUY ALTO"</formula>
    </cfRule>
  </conditionalFormatting>
  <conditionalFormatting sqref="P133">
    <cfRule type="cellIs" dxfId="101" priority="122" stopIfTrue="1" operator="equal">
      <formula>"MEDIO"</formula>
    </cfRule>
  </conditionalFormatting>
  <conditionalFormatting sqref="P133">
    <cfRule type="cellIs" dxfId="100" priority="121" stopIfTrue="1" operator="equal">
      <formula>"BAJO"</formula>
    </cfRule>
  </conditionalFormatting>
  <conditionalFormatting sqref="P133">
    <cfRule type="cellIs" dxfId="99" priority="120" stopIfTrue="1" operator="equal">
      <formula>"ALTO"</formula>
    </cfRule>
  </conditionalFormatting>
  <conditionalFormatting sqref="P133">
    <cfRule type="cellIs" dxfId="98" priority="116" stopIfTrue="1" operator="equal">
      <formula>"MUY ALTO"</formula>
    </cfRule>
    <cfRule type="cellIs" dxfId="97" priority="117" stopIfTrue="1" operator="equal">
      <formula>"ALTO"</formula>
    </cfRule>
    <cfRule type="cellIs" dxfId="96" priority="118" stopIfTrue="1" operator="equal">
      <formula>"MEDIO"</formula>
    </cfRule>
    <cfRule type="cellIs" dxfId="95" priority="119" stopIfTrue="1" operator="equal">
      <formula>"BAJO"</formula>
    </cfRule>
  </conditionalFormatting>
  <conditionalFormatting sqref="S134">
    <cfRule type="cellIs" dxfId="94" priority="111" stopIfTrue="1" operator="equal">
      <formula>"II"</formula>
    </cfRule>
    <cfRule type="cellIs" dxfId="93" priority="112" stopIfTrue="1" operator="equal">
      <formula>"I"</formula>
    </cfRule>
  </conditionalFormatting>
  <conditionalFormatting sqref="S134">
    <cfRule type="cellIs" dxfId="92" priority="110" stopIfTrue="1" operator="between">
      <formula>"III"</formula>
      <formula>"IV"</formula>
    </cfRule>
  </conditionalFormatting>
  <conditionalFormatting sqref="S134">
    <cfRule type="cellIs" dxfId="91" priority="106" stopIfTrue="1" operator="equal">
      <formula>"IV"</formula>
    </cfRule>
    <cfRule type="cellIs" dxfId="90" priority="107" stopIfTrue="1" operator="equal">
      <formula>"III"</formula>
    </cfRule>
    <cfRule type="cellIs" dxfId="89" priority="108" stopIfTrue="1" operator="equal">
      <formula>"II"</formula>
    </cfRule>
    <cfRule type="cellIs" dxfId="88" priority="109" stopIfTrue="1" operator="equal">
      <formula>"I"</formula>
    </cfRule>
  </conditionalFormatting>
  <conditionalFormatting sqref="S134">
    <cfRule type="cellIs" dxfId="87" priority="102" stopIfTrue="1" operator="equal">
      <formula>"MEJORABLE"</formula>
    </cfRule>
    <cfRule type="cellIs" dxfId="86" priority="103" stopIfTrue="1" operator="equal">
      <formula>"NO ACEPTABLE"</formula>
    </cfRule>
    <cfRule type="cellIs" dxfId="85" priority="104" stopIfTrue="1" operator="equal">
      <formula>"NO ACEPTABLE O ACEPTABLE CON CONTROL ESPECIFICO"</formula>
    </cfRule>
    <cfRule type="cellIs" dxfId="84" priority="105" stopIfTrue="1" operator="equal">
      <formula>"ACEPTABLE"</formula>
    </cfRule>
  </conditionalFormatting>
  <conditionalFormatting sqref="P134">
    <cfRule type="cellIs" dxfId="83" priority="100" stopIfTrue="1" operator="equal">
      <formula>"MUY ALTO"</formula>
    </cfRule>
  </conditionalFormatting>
  <conditionalFormatting sqref="P134">
    <cfRule type="cellIs" dxfId="82" priority="99" stopIfTrue="1" operator="equal">
      <formula>"MEDIO"</formula>
    </cfRule>
  </conditionalFormatting>
  <conditionalFormatting sqref="P134">
    <cfRule type="cellIs" dxfId="81" priority="98" stopIfTrue="1" operator="equal">
      <formula>"BAJO"</formula>
    </cfRule>
  </conditionalFormatting>
  <conditionalFormatting sqref="P134">
    <cfRule type="cellIs" dxfId="80" priority="97" stopIfTrue="1" operator="equal">
      <formula>"ALTO"</formula>
    </cfRule>
  </conditionalFormatting>
  <conditionalFormatting sqref="P134">
    <cfRule type="cellIs" dxfId="79" priority="93" stopIfTrue="1" operator="equal">
      <formula>"MUY ALTO"</formula>
    </cfRule>
    <cfRule type="cellIs" dxfId="78" priority="94" stopIfTrue="1" operator="equal">
      <formula>"ALTO"</formula>
    </cfRule>
    <cfRule type="cellIs" dxfId="77" priority="95" stopIfTrue="1" operator="equal">
      <formula>"MEDIO"</formula>
    </cfRule>
    <cfRule type="cellIs" dxfId="76" priority="96" stopIfTrue="1" operator="equal">
      <formula>"BAJO"</formula>
    </cfRule>
  </conditionalFormatting>
  <conditionalFormatting sqref="S135">
    <cfRule type="cellIs" dxfId="75" priority="88" stopIfTrue="1" operator="equal">
      <formula>"II"</formula>
    </cfRule>
    <cfRule type="cellIs" dxfId="74" priority="89" stopIfTrue="1" operator="equal">
      <formula>"I"</formula>
    </cfRule>
  </conditionalFormatting>
  <conditionalFormatting sqref="S135">
    <cfRule type="cellIs" dxfId="73" priority="87" stopIfTrue="1" operator="between">
      <formula>"III"</formula>
      <formula>"IV"</formula>
    </cfRule>
  </conditionalFormatting>
  <conditionalFormatting sqref="S135">
    <cfRule type="cellIs" dxfId="72" priority="83" stopIfTrue="1" operator="equal">
      <formula>"IV"</formula>
    </cfRule>
    <cfRule type="cellIs" dxfId="71" priority="84" stopIfTrue="1" operator="equal">
      <formula>"III"</formula>
    </cfRule>
    <cfRule type="cellIs" dxfId="70" priority="85" stopIfTrue="1" operator="equal">
      <formula>"II"</formula>
    </cfRule>
    <cfRule type="cellIs" dxfId="69" priority="86" stopIfTrue="1" operator="equal">
      <formula>"I"</formula>
    </cfRule>
  </conditionalFormatting>
  <conditionalFormatting sqref="S135">
    <cfRule type="cellIs" dxfId="68" priority="79" stopIfTrue="1" operator="equal">
      <formula>"MEJORABLE"</formula>
    </cfRule>
    <cfRule type="cellIs" dxfId="67" priority="80" stopIfTrue="1" operator="equal">
      <formula>"NO ACEPTABLE"</formula>
    </cfRule>
    <cfRule type="cellIs" dxfId="66" priority="81" stopIfTrue="1" operator="equal">
      <formula>"NO ACEPTABLE O ACEPTABLE CON CONTROL ESPECIFICO"</formula>
    </cfRule>
    <cfRule type="cellIs" dxfId="65" priority="82" stopIfTrue="1" operator="equal">
      <formula>"ACEPTABLE"</formula>
    </cfRule>
  </conditionalFormatting>
  <conditionalFormatting sqref="P135">
    <cfRule type="cellIs" dxfId="64" priority="77" stopIfTrue="1" operator="equal">
      <formula>"MUY ALTO"</formula>
    </cfRule>
  </conditionalFormatting>
  <conditionalFormatting sqref="P135">
    <cfRule type="cellIs" dxfId="63" priority="76" stopIfTrue="1" operator="equal">
      <formula>"MEDIO"</formula>
    </cfRule>
  </conditionalFormatting>
  <conditionalFormatting sqref="P135">
    <cfRule type="cellIs" dxfId="62" priority="75" stopIfTrue="1" operator="equal">
      <formula>"BAJO"</formula>
    </cfRule>
  </conditionalFormatting>
  <conditionalFormatting sqref="P135">
    <cfRule type="cellIs" dxfId="61" priority="74" stopIfTrue="1" operator="equal">
      <formula>"ALTO"</formula>
    </cfRule>
  </conditionalFormatting>
  <conditionalFormatting sqref="P135">
    <cfRule type="cellIs" dxfId="60" priority="70" stopIfTrue="1" operator="equal">
      <formula>"MUY ALTO"</formula>
    </cfRule>
    <cfRule type="cellIs" dxfId="59" priority="71" stopIfTrue="1" operator="equal">
      <formula>"ALTO"</formula>
    </cfRule>
    <cfRule type="cellIs" dxfId="58" priority="72" stopIfTrue="1" operator="equal">
      <formula>"MEDIO"</formula>
    </cfRule>
    <cfRule type="cellIs" dxfId="57" priority="73" stopIfTrue="1" operator="equal">
      <formula>"BAJO"</formula>
    </cfRule>
  </conditionalFormatting>
  <conditionalFormatting sqref="S136">
    <cfRule type="cellIs" dxfId="56" priority="65" stopIfTrue="1" operator="equal">
      <formula>"II"</formula>
    </cfRule>
    <cfRule type="cellIs" dxfId="55" priority="66" stopIfTrue="1" operator="equal">
      <formula>"I"</formula>
    </cfRule>
  </conditionalFormatting>
  <conditionalFormatting sqref="S136">
    <cfRule type="cellIs" dxfId="54" priority="64" stopIfTrue="1" operator="between">
      <formula>"III"</formula>
      <formula>"IV"</formula>
    </cfRule>
  </conditionalFormatting>
  <conditionalFormatting sqref="S136">
    <cfRule type="cellIs" dxfId="53" priority="60" stopIfTrue="1" operator="equal">
      <formula>"IV"</formula>
    </cfRule>
    <cfRule type="cellIs" dxfId="52" priority="61" stopIfTrue="1" operator="equal">
      <formula>"III"</formula>
    </cfRule>
    <cfRule type="cellIs" dxfId="51" priority="62" stopIfTrue="1" operator="equal">
      <formula>"II"</formula>
    </cfRule>
    <cfRule type="cellIs" dxfId="50" priority="63" stopIfTrue="1" operator="equal">
      <formula>"I"</formula>
    </cfRule>
  </conditionalFormatting>
  <conditionalFormatting sqref="S136">
    <cfRule type="cellIs" dxfId="49" priority="56" stopIfTrue="1" operator="equal">
      <formula>"MEJORABLE"</formula>
    </cfRule>
    <cfRule type="cellIs" dxfId="48" priority="57" stopIfTrue="1" operator="equal">
      <formula>"NO ACEPTABLE"</formula>
    </cfRule>
    <cfRule type="cellIs" dxfId="47" priority="58" stopIfTrue="1" operator="equal">
      <formula>"NO ACEPTABLE O ACEPTABLE CON CONTROL ESPECIFICO"</formula>
    </cfRule>
    <cfRule type="cellIs" dxfId="46" priority="59" stopIfTrue="1" operator="equal">
      <formula>"ACEPTABLE"</formula>
    </cfRule>
  </conditionalFormatting>
  <conditionalFormatting sqref="P136">
    <cfRule type="cellIs" dxfId="45" priority="54" stopIfTrue="1" operator="equal">
      <formula>"MUY ALTO"</formula>
    </cfRule>
  </conditionalFormatting>
  <conditionalFormatting sqref="P136">
    <cfRule type="cellIs" dxfId="44" priority="53" stopIfTrue="1" operator="equal">
      <formula>"MEDIO"</formula>
    </cfRule>
  </conditionalFormatting>
  <conditionalFormatting sqref="P136">
    <cfRule type="cellIs" dxfId="43" priority="52" stopIfTrue="1" operator="equal">
      <formula>"BAJO"</formula>
    </cfRule>
  </conditionalFormatting>
  <conditionalFormatting sqref="P136">
    <cfRule type="cellIs" dxfId="42" priority="51" stopIfTrue="1" operator="equal">
      <formula>"ALTO"</formula>
    </cfRule>
  </conditionalFormatting>
  <conditionalFormatting sqref="P136">
    <cfRule type="cellIs" dxfId="41" priority="47" stopIfTrue="1" operator="equal">
      <formula>"MUY ALTO"</formula>
    </cfRule>
    <cfRule type="cellIs" dxfId="40" priority="48" stopIfTrue="1" operator="equal">
      <formula>"ALTO"</formula>
    </cfRule>
    <cfRule type="cellIs" dxfId="39" priority="49" stopIfTrue="1" operator="equal">
      <formula>"MEDIO"</formula>
    </cfRule>
    <cfRule type="cellIs" dxfId="38" priority="50" stopIfTrue="1" operator="equal">
      <formula>"BAJO"</formula>
    </cfRule>
  </conditionalFormatting>
  <conditionalFormatting sqref="S138">
    <cfRule type="cellIs" dxfId="37" priority="42" stopIfTrue="1" operator="equal">
      <formula>"II"</formula>
    </cfRule>
    <cfRule type="cellIs" dxfId="36" priority="43" stopIfTrue="1" operator="equal">
      <formula>"I"</formula>
    </cfRule>
  </conditionalFormatting>
  <conditionalFormatting sqref="S138">
    <cfRule type="cellIs" dxfId="35" priority="41" stopIfTrue="1" operator="between">
      <formula>"III"</formula>
      <formula>"IV"</formula>
    </cfRule>
  </conditionalFormatting>
  <conditionalFormatting sqref="S138">
    <cfRule type="cellIs" dxfId="34" priority="37" stopIfTrue="1" operator="equal">
      <formula>"IV"</formula>
    </cfRule>
    <cfRule type="cellIs" dxfId="33" priority="38" stopIfTrue="1" operator="equal">
      <formula>"III"</formula>
    </cfRule>
    <cfRule type="cellIs" dxfId="32" priority="39" stopIfTrue="1" operator="equal">
      <formula>"II"</formula>
    </cfRule>
    <cfRule type="cellIs" dxfId="31" priority="40" stopIfTrue="1" operator="equal">
      <formula>"I"</formula>
    </cfRule>
  </conditionalFormatting>
  <conditionalFormatting sqref="S138">
    <cfRule type="cellIs" dxfId="30" priority="33" stopIfTrue="1" operator="equal">
      <formula>"MEJORABLE"</formula>
    </cfRule>
    <cfRule type="cellIs" dxfId="29" priority="34" stopIfTrue="1" operator="equal">
      <formula>"NO ACEPTABLE"</formula>
    </cfRule>
    <cfRule type="cellIs" dxfId="28" priority="35" stopIfTrue="1" operator="equal">
      <formula>"NO ACEPTABLE O ACEPTABLE CON CONTROL ESPECIFICO"</formula>
    </cfRule>
    <cfRule type="cellIs" dxfId="27" priority="36" stopIfTrue="1" operator="equal">
      <formula>"ACEPTABLE"</formula>
    </cfRule>
  </conditionalFormatting>
  <conditionalFormatting sqref="P138">
    <cfRule type="cellIs" dxfId="26" priority="31" stopIfTrue="1" operator="equal">
      <formula>"MUY ALTO"</formula>
    </cfRule>
  </conditionalFormatting>
  <conditionalFormatting sqref="P138">
    <cfRule type="cellIs" dxfId="25" priority="30" stopIfTrue="1" operator="equal">
      <formula>"MEDIO"</formula>
    </cfRule>
  </conditionalFormatting>
  <conditionalFormatting sqref="P138">
    <cfRule type="cellIs" dxfId="24" priority="29" stopIfTrue="1" operator="equal">
      <formula>"BAJO"</formula>
    </cfRule>
  </conditionalFormatting>
  <conditionalFormatting sqref="P138">
    <cfRule type="cellIs" dxfId="23" priority="28" stopIfTrue="1" operator="equal">
      <formula>"ALTO"</formula>
    </cfRule>
  </conditionalFormatting>
  <conditionalFormatting sqref="P138">
    <cfRule type="cellIs" dxfId="22" priority="24" stopIfTrue="1" operator="equal">
      <formula>"MUY ALTO"</formula>
    </cfRule>
    <cfRule type="cellIs" dxfId="21" priority="25" stopIfTrue="1" operator="equal">
      <formula>"ALTO"</formula>
    </cfRule>
    <cfRule type="cellIs" dxfId="20" priority="26" stopIfTrue="1" operator="equal">
      <formula>"MEDIO"</formula>
    </cfRule>
    <cfRule type="cellIs" dxfId="19" priority="27" stopIfTrue="1" operator="equal">
      <formula>"BAJO"</formula>
    </cfRule>
  </conditionalFormatting>
  <conditionalFormatting sqref="S129">
    <cfRule type="cellIs" dxfId="18" priority="19" stopIfTrue="1" operator="equal">
      <formula>"II"</formula>
    </cfRule>
    <cfRule type="cellIs" dxfId="17" priority="20" stopIfTrue="1" operator="equal">
      <formula>"I"</formula>
    </cfRule>
  </conditionalFormatting>
  <conditionalFormatting sqref="S129">
    <cfRule type="cellIs" dxfId="16" priority="18" stopIfTrue="1" operator="between">
      <formula>"III"</formula>
      <formula>"IV"</formula>
    </cfRule>
  </conditionalFormatting>
  <conditionalFormatting sqref="S129">
    <cfRule type="cellIs" dxfId="15" priority="14" stopIfTrue="1" operator="equal">
      <formula>"IV"</formula>
    </cfRule>
    <cfRule type="cellIs" dxfId="14" priority="15" stopIfTrue="1" operator="equal">
      <formula>"III"</formula>
    </cfRule>
    <cfRule type="cellIs" dxfId="13" priority="16" stopIfTrue="1" operator="equal">
      <formula>"II"</formula>
    </cfRule>
    <cfRule type="cellIs" dxfId="12" priority="17" stopIfTrue="1" operator="equal">
      <formula>"I"</formula>
    </cfRule>
  </conditionalFormatting>
  <conditionalFormatting sqref="S129">
    <cfRule type="cellIs" dxfId="11" priority="10" stopIfTrue="1" operator="equal">
      <formula>"MEJORABLE"</formula>
    </cfRule>
    <cfRule type="cellIs" dxfId="10" priority="11" stopIfTrue="1" operator="equal">
      <formula>"NO ACEPTABLE"</formula>
    </cfRule>
    <cfRule type="cellIs" dxfId="9" priority="12" stopIfTrue="1" operator="equal">
      <formula>"NO ACEPTABLE O ACEPTABLE CON CONTROL ESPECIFICO"</formula>
    </cfRule>
    <cfRule type="cellIs" dxfId="8" priority="13" stopIfTrue="1" operator="equal">
      <formula>"ACEPTABLE"</formula>
    </cfRule>
  </conditionalFormatting>
  <conditionalFormatting sqref="P129">
    <cfRule type="cellIs" dxfId="7" priority="8" stopIfTrue="1" operator="equal">
      <formula>"MUY ALTO"</formula>
    </cfRule>
  </conditionalFormatting>
  <conditionalFormatting sqref="P129">
    <cfRule type="cellIs" dxfId="6" priority="7" stopIfTrue="1" operator="equal">
      <formula>"MEDIO"</formula>
    </cfRule>
  </conditionalFormatting>
  <conditionalFormatting sqref="P129">
    <cfRule type="cellIs" dxfId="5" priority="6" stopIfTrue="1" operator="equal">
      <formula>"BAJO"</formula>
    </cfRule>
  </conditionalFormatting>
  <conditionalFormatting sqref="P129">
    <cfRule type="cellIs" dxfId="4" priority="5" stopIfTrue="1" operator="equal">
      <formula>"ALTO"</formula>
    </cfRule>
  </conditionalFormatting>
  <conditionalFormatting sqref="P129">
    <cfRule type="cellIs" dxfId="3" priority="1" stopIfTrue="1" operator="equal">
      <formula>"MUY ALTO"</formula>
    </cfRule>
    <cfRule type="cellIs" dxfId="2" priority="2" stopIfTrue="1" operator="equal">
      <formula>"ALTO"</formula>
    </cfRule>
    <cfRule type="cellIs" dxfId="1" priority="3" stopIfTrue="1" operator="equal">
      <formula>"MEDIO"</formula>
    </cfRule>
    <cfRule type="cellIs" dxfId="0" priority="4" stopIfTrue="1" operator="equal">
      <formula>"BAJO"</formula>
    </cfRule>
  </conditionalFormatting>
  <dataValidations count="15">
    <dataValidation type="list" allowBlank="1" showInputMessage="1" showErrorMessage="1" sqref="G30:G54 G62:G89 G15:G24 G97:G116">
      <formula1>$AP$1:$AP$7</formula1>
    </dataValidation>
    <dataValidation type="list" errorStyle="warning" allowBlank="1" showInputMessage="1" showErrorMessage="1" errorTitle="COLOQUE SOLO" error="1,2,3, O 4" sqref="N15:N73 N78:N139">
      <formula1>"4,3,2,1"</formula1>
    </dataValidation>
    <dataValidation type="list" allowBlank="1" showInputMessage="1" showErrorMessage="1" sqref="M15:M84 M86:M140">
      <formula1>"2,6,10"</formula1>
    </dataValidation>
    <dataValidation errorStyle="warning" allowBlank="1" showInputMessage="1" showErrorMessage="1" errorTitle="COLOQUE SOLO" error="1,2,3, O 4" promptTitle="NIVEL DE EXPOSICIÓN #3" prompt="4  Continua-Sin interrupción o varias veces con tiempo prolongado durante la jornada_x000a_3 Frecuente-Varias veces durante la jornada por tiempos cortos_x000a_2 Ocasional-Alguna vez durante la jornada y por un periodo de tiempo corto_x000a_1 Esporádica-De manera eventual" sqref="N13:N14"/>
    <dataValidation allowBlank="1" showInputMessage="1" showErrorMessage="1" promptTitle="NP #5" prompt="Si 40&lt;NP&lt;24, Muy alto (A)_x000a_Si 20&lt;NP&lt;10, Alto (A)_x000a_Si 8&lt;NP&lt;6, Medio (M)_x000a_Si 4&lt;NP&lt;2, Bajo (B)" sqref="P13:P14"/>
    <dataValidation allowBlank="1" showInputMessage="1" showErrorMessage="1" promptTitle="NIVEL DE CONSECUENCIA #6" prompt="100: Muerte(s)_x000a_60: Lesiones o enfermedades graves irreparables (incapacidad permanente parcial o invalidez)_x000a_25: Lesiones o enfermedades con incapacidad laboral temporal (ILT)_x000a_10: Lesiones o enfermedades que no requieren incapacidad.  " sqref="Q13:Q14"/>
    <dataValidation allowBlank="1" showInputMessage="1" showErrorMessage="1" promptTitle="NIVEL DE RIESGO #8" prompt="I  entre 4000-600_x000a_II entre 500-150_x000a_III entre 120-40_x000a_IV si es igual a 20" sqref="S13:S14"/>
    <dataValidation type="list" allowBlank="1" showInputMessage="1" showErrorMessage="1" sqref="H24 H15:H22 H63:H64 H56:H57 H66:H91 H98:H99 H31:H54 H101:H117 H121 H138 H131 H134">
      <formula1>#REF!</formula1>
    </dataValidation>
    <dataValidation type="list" allowBlank="1" showInputMessage="1" showErrorMessage="1" sqref="G140">
      <formula1>$AR$65243:$AR$65249</formula1>
    </dataValidation>
    <dataValidation type="list" allowBlank="1" showInputMessage="1" showErrorMessage="1" sqref="H140">
      <formula1>$AS$65243:$AS$65377</formula1>
    </dataValidation>
    <dataValidation type="list" allowBlank="1" showInputMessage="1" showErrorMessage="1" sqref="Q15:Q139">
      <formula1>"10,25,60,100"</formula1>
    </dataValidation>
    <dataValidation type="list" allowBlank="1" showInputMessage="1" showErrorMessage="1" sqref="AB15:AB139">
      <formula1>"Si, No"</formula1>
    </dataValidation>
    <dataValidation type="list" allowBlank="1" showInputMessage="1" showErrorMessage="1" sqref="E15:E116">
      <formula1>"Rutinaria, No Rutinaria"</formula1>
    </dataValidation>
    <dataValidation type="list" allowBlank="1" showInputMessage="1" showErrorMessage="1" sqref="G117:G139">
      <formula1>$AJ$185:$AJ$191</formula1>
    </dataValidation>
    <dataValidation type="list" allowBlank="1" showInputMessage="1" showErrorMessage="1" sqref="H118 H126:H129 H139 H132:H133 H122:H124 H135:H136">
      <formula1>$AK$185:$AK$261</formula1>
    </dataValidation>
  </dataValidations>
  <printOptions horizontalCentered="1"/>
  <pageMargins left="0" right="0" top="0.39370078740157483" bottom="0.39370078740157483" header="0" footer="0"/>
  <pageSetup paperSize="5" scale="33" fitToHeight="0" orientation="landscape" r:id="rId1"/>
  <headerFooter alignWithMargins="0">
    <oddHeader>Página &amp;P de &amp;F</oddHeader>
    <oddFooter>&amp;L&amp;B Confidencial&amp;B&amp;C&amp;D&amp;RPágina &amp;P</oddFooter>
  </headerFooter>
  <rowBreaks count="1" manualBreakCount="1">
    <brk id="23" max="37" man="1"/>
  </rowBreaks>
  <ignoredErrors>
    <ignoredError sqref="O85"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10"/>
  <sheetViews>
    <sheetView workbookViewId="0">
      <selection activeCell="I9" sqref="I9"/>
    </sheetView>
  </sheetViews>
  <sheetFormatPr baseColWidth="10" defaultRowHeight="12.75" x14ac:dyDescent="0.2"/>
  <cols>
    <col min="1" max="1" width="35.42578125" style="63" bestFit="1" customWidth="1"/>
    <col min="2" max="4" width="11.42578125" style="63"/>
    <col min="5" max="5" width="12.140625" style="63" bestFit="1" customWidth="1"/>
    <col min="6" max="8" width="11.42578125" style="63"/>
    <col min="9" max="9" width="38.28515625" style="63" bestFit="1" customWidth="1"/>
    <col min="10" max="16384" width="11.42578125" style="63"/>
  </cols>
  <sheetData>
    <row r="2" spans="1:10" ht="15.75" x14ac:dyDescent="0.2">
      <c r="A2" s="61" t="s">
        <v>491</v>
      </c>
      <c r="B2" s="62" t="s">
        <v>492</v>
      </c>
      <c r="C2" s="62" t="s">
        <v>493</v>
      </c>
      <c r="E2" s="64" t="s">
        <v>474</v>
      </c>
      <c r="F2" s="65" t="s">
        <v>492</v>
      </c>
      <c r="G2" s="65" t="s">
        <v>493</v>
      </c>
      <c r="I2" s="66" t="s">
        <v>12</v>
      </c>
      <c r="J2" s="66" t="s">
        <v>492</v>
      </c>
    </row>
    <row r="3" spans="1:10" ht="15.75" x14ac:dyDescent="0.25">
      <c r="A3" s="67" t="s">
        <v>471</v>
      </c>
      <c r="B3" s="21">
        <f>+COUNTIF('Matriz de Peligros 2019'!$G$15:$G$140,"BIOLÓGICOS")</f>
        <v>21</v>
      </c>
      <c r="C3" s="68">
        <f>B3/B10*100</f>
        <v>16.666666666666664</v>
      </c>
      <c r="E3" s="69" t="s">
        <v>494</v>
      </c>
      <c r="F3" s="21">
        <f>+COUNTIF('Matriz de Peligros 2019'!$S$15:$S$140,"I")</f>
        <v>0</v>
      </c>
      <c r="G3" s="70">
        <f>F3/F7*100</f>
        <v>0</v>
      </c>
      <c r="I3" s="10" t="s">
        <v>499</v>
      </c>
      <c r="J3" s="71">
        <f>+COUNTIF('Matriz de Peligros 2019'!$T$15:$T$140,"ACEPTABLE")</f>
        <v>6</v>
      </c>
    </row>
    <row r="4" spans="1:10" ht="15.75" x14ac:dyDescent="0.25">
      <c r="A4" s="67" t="s">
        <v>472</v>
      </c>
      <c r="B4" s="21">
        <f>+COUNTIF('Matriz de Peligros 2019'!$G$15:$G$140,"BIOMECÁNICOS")</f>
        <v>18</v>
      </c>
      <c r="C4" s="68">
        <f>B4/B10*100</f>
        <v>14.285714285714285</v>
      </c>
      <c r="E4" s="69" t="s">
        <v>495</v>
      </c>
      <c r="F4" s="21">
        <f>+COUNTIF('Matriz de Peligros 2019'!$S$15:$S$140,"II")</f>
        <v>120</v>
      </c>
      <c r="G4" s="70">
        <f>F4/F7*100</f>
        <v>95.238095238095227</v>
      </c>
      <c r="I4" s="10" t="s">
        <v>500</v>
      </c>
      <c r="J4" s="72">
        <f>+COUNTIF('Matriz de Peligros 2019'!$T$15:$T$140,"ACEPTABLE CON CONTROL ESPECIFICO")</f>
        <v>120</v>
      </c>
    </row>
    <row r="5" spans="1:10" ht="15.75" x14ac:dyDescent="0.25">
      <c r="A5" s="67" t="s">
        <v>16</v>
      </c>
      <c r="B5" s="21">
        <f>+COUNTIF('Matriz de Peligros 2019'!$G$15:$G$140,"CONDICIONES DE SEGURIDAD")</f>
        <v>45</v>
      </c>
      <c r="C5" s="68">
        <f>B5/B10*100</f>
        <v>35.714285714285715</v>
      </c>
      <c r="E5" s="69" t="s">
        <v>496</v>
      </c>
      <c r="F5" s="21">
        <f>+COUNTIF('Matriz de Peligros 2019'!$S$15:$S$140,"III")</f>
        <v>6</v>
      </c>
      <c r="G5" s="70">
        <f>F5/F7*100</f>
        <v>4.7619047619047619</v>
      </c>
      <c r="I5" s="10" t="s">
        <v>501</v>
      </c>
      <c r="J5" s="73">
        <f>+COUNTIF('Matriz de Peligros 2019'!$T$15:$T$140,"NO ACEPTABLE")</f>
        <v>0</v>
      </c>
    </row>
    <row r="6" spans="1:10" ht="15.75" x14ac:dyDescent="0.25">
      <c r="A6" s="67" t="s">
        <v>468</v>
      </c>
      <c r="B6" s="21">
        <f>+COUNTIF('Matriz de Peligros 2019'!$G$15:$G$140,"FENÓMENOS NATURALES")</f>
        <v>1</v>
      </c>
      <c r="C6" s="68">
        <f>B6/B10*100</f>
        <v>0.79365079365079361</v>
      </c>
      <c r="E6" s="69" t="s">
        <v>497</v>
      </c>
      <c r="F6" s="21">
        <f>+COUNTIF('Matriz de Peligros 2019'!$S$15:$S$140,"IV")</f>
        <v>0</v>
      </c>
      <c r="G6" s="70">
        <f>F6/F7*100</f>
        <v>0</v>
      </c>
      <c r="I6" s="74"/>
      <c r="J6" s="74">
        <f>SUM(J3:J5)</f>
        <v>126</v>
      </c>
    </row>
    <row r="7" spans="1:10" ht="15.75" x14ac:dyDescent="0.25">
      <c r="A7" s="67" t="s">
        <v>485</v>
      </c>
      <c r="B7" s="21">
        <f>+COUNTIF('Matriz de Peligros 2019'!$G$15:$G$140,"FÍSICOS")</f>
        <v>13</v>
      </c>
      <c r="C7" s="68">
        <f>B7/B10*100</f>
        <v>10.317460317460316</v>
      </c>
      <c r="E7" s="74" t="s">
        <v>498</v>
      </c>
      <c r="F7" s="74">
        <f>SUM(F3:F6)</f>
        <v>126</v>
      </c>
      <c r="G7" s="75">
        <f>SUM(G3:G6)</f>
        <v>99.999999999999986</v>
      </c>
    </row>
    <row r="8" spans="1:10" ht="15.75" x14ac:dyDescent="0.25">
      <c r="A8" s="67" t="s">
        <v>40</v>
      </c>
      <c r="B8" s="21">
        <f>+COUNTIF('Matriz de Peligros 2019'!$G$15:$G$140,"PSICOSOCIAL")</f>
        <v>19</v>
      </c>
      <c r="C8" s="68">
        <f>B8/B10*100</f>
        <v>15.079365079365079</v>
      </c>
    </row>
    <row r="9" spans="1:10" ht="15.75" x14ac:dyDescent="0.25">
      <c r="A9" s="67" t="s">
        <v>470</v>
      </c>
      <c r="B9" s="21">
        <f>+COUNTIF('Matriz de Peligros 2019'!$G$15:$G$140,"QUÍMICOS")</f>
        <v>9</v>
      </c>
      <c r="C9" s="68">
        <f>B9/B10*100</f>
        <v>7.1428571428571423</v>
      </c>
    </row>
    <row r="10" spans="1:10" ht="15.75" x14ac:dyDescent="0.25">
      <c r="A10" s="76" t="s">
        <v>498</v>
      </c>
      <c r="B10" s="74">
        <f>SUM(B3:B9)</f>
        <v>126</v>
      </c>
      <c r="C10" s="75">
        <f>SUM(C3:C9)</f>
        <v>99.999999999999986</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de Peligros 2019</vt:lpstr>
      <vt:lpstr>RIESGOS</vt:lpstr>
      <vt:lpstr>'Matriz de Peligros 2019'!Área_de_impresión</vt:lpstr>
    </vt:vector>
  </TitlesOfParts>
  <Company>ASEXPRES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G.P.CH</dc:creator>
  <cp:keywords>MATRIZ ID PELIGROS</cp:keywords>
  <cp:lastModifiedBy>Camilo Ernesto Osorio Ramirez</cp:lastModifiedBy>
  <cp:lastPrinted>2018-04-17T15:49:07Z</cp:lastPrinted>
  <dcterms:created xsi:type="dcterms:W3CDTF">2001-09-06T19:21:01Z</dcterms:created>
  <dcterms:modified xsi:type="dcterms:W3CDTF">2019-09-06T20:28:06Z</dcterms:modified>
</cp:coreProperties>
</file>