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35" windowWidth="15480" windowHeight="11580"/>
  </bookViews>
  <sheets>
    <sheet name="Sede Calle 18" sheetId="1" r:id="rId1"/>
    <sheet name="RIESGOS" sheetId="2" r:id="rId2"/>
  </sheets>
  <definedNames>
    <definedName name="_xlnm._FilterDatabase" localSheetId="0" hidden="1">'Sede Calle 18'!$A$14:$CN$97</definedName>
    <definedName name="_xlnm.Print_Area" localSheetId="0">'Sede Calle 18'!$A$1:$AF$34</definedName>
    <definedName name="_xlnm.Print_Titles" localSheetId="0">'Sede Calle 18'!#REF!</definedName>
    <definedName name="Z_690B6F67_B07E_4576_802D_03F34D115F9A_.wvu.PrintTitles" localSheetId="0" hidden="1">'Sede Calle 18'!#REF!</definedName>
    <definedName name="Z_690B6F67_B07E_4576_802D_03F34D115F9A_.wvu.Rows" localSheetId="0" hidden="1">'Sede Calle 18'!#REF!,'Sede Calle 18'!#REF!</definedName>
  </definedNames>
  <calcPr calcId="145621"/>
</workbook>
</file>

<file path=xl/calcChain.xml><?xml version="1.0" encoding="utf-8"?>
<calcChain xmlns="http://schemas.openxmlformats.org/spreadsheetml/2006/main">
  <c r="N58" i="1" l="1"/>
  <c r="O58" i="1" s="1"/>
  <c r="N57" i="1"/>
  <c r="Q57" i="1" s="1"/>
  <c r="R57" i="1" s="1"/>
  <c r="S57" i="1" s="1"/>
  <c r="N50" i="1"/>
  <c r="O50" i="1" s="1"/>
  <c r="N49" i="1"/>
  <c r="O49" i="1" s="1"/>
  <c r="Q58" i="1" l="1"/>
  <c r="R58" i="1" s="1"/>
  <c r="S58" i="1" s="1"/>
  <c r="O57" i="1"/>
  <c r="B9" i="2" l="1"/>
  <c r="B8" i="2"/>
  <c r="B7" i="2"/>
  <c r="B6" i="2"/>
  <c r="B5" i="2"/>
  <c r="B4" i="2"/>
  <c r="B3" i="2"/>
  <c r="B10" i="2" l="1"/>
  <c r="C4" i="2" s="1"/>
  <c r="C6" i="2" l="1"/>
  <c r="C3" i="2"/>
  <c r="C5" i="2"/>
  <c r="C7" i="2"/>
  <c r="C8" i="2"/>
  <c r="C9" i="2"/>
  <c r="C10" i="2" l="1"/>
  <c r="N78" i="1"/>
  <c r="O78" i="1" s="1"/>
  <c r="N23" i="1"/>
  <c r="Q23" i="1" s="1"/>
  <c r="R23" i="1" s="1"/>
  <c r="S23" i="1" s="1"/>
  <c r="N48" i="1"/>
  <c r="O48" i="1" s="1"/>
  <c r="N62" i="1"/>
  <c r="O62" i="1" s="1"/>
  <c r="N18" i="1"/>
  <c r="O18" i="1" s="1"/>
  <c r="N19" i="1"/>
  <c r="O19" i="1" s="1"/>
  <c r="N41" i="1"/>
  <c r="O41" i="1" s="1"/>
  <c r="N40" i="1"/>
  <c r="O40" i="1" s="1"/>
  <c r="N39" i="1"/>
  <c r="O39" i="1" s="1"/>
  <c r="N38" i="1"/>
  <c r="O38" i="1" s="1"/>
  <c r="N36" i="1"/>
  <c r="O36" i="1" s="1"/>
  <c r="N35" i="1"/>
  <c r="Q35" i="1" s="1"/>
  <c r="R35" i="1" s="1"/>
  <c r="S35" i="1" s="1"/>
  <c r="N22" i="1"/>
  <c r="O22" i="1" s="1"/>
  <c r="N28" i="1"/>
  <c r="Q28" i="1" s="1"/>
  <c r="R28" i="1" s="1"/>
  <c r="S28" i="1" s="1"/>
  <c r="N47" i="1"/>
  <c r="O47" i="1" s="1"/>
  <c r="N86" i="1"/>
  <c r="Q86" i="1" s="1"/>
  <c r="R86" i="1" s="1"/>
  <c r="S86" i="1" s="1"/>
  <c r="N84" i="1"/>
  <c r="O84" i="1" s="1"/>
  <c r="N83" i="1"/>
  <c r="Q83" i="1" s="1"/>
  <c r="R83" i="1" s="1"/>
  <c r="S83" i="1" s="1"/>
  <c r="N97" i="1"/>
  <c r="O97" i="1" s="1"/>
  <c r="N96" i="1"/>
  <c r="Q96" i="1" s="1"/>
  <c r="R96" i="1" s="1"/>
  <c r="S96" i="1" s="1"/>
  <c r="N95" i="1"/>
  <c r="O95" i="1" s="1"/>
  <c r="N94" i="1"/>
  <c r="O94" i="1" s="1"/>
  <c r="N93" i="1"/>
  <c r="Q93" i="1" s="1"/>
  <c r="R93" i="1" s="1"/>
  <c r="S93" i="1" s="1"/>
  <c r="N92" i="1"/>
  <c r="O92" i="1" s="1"/>
  <c r="N91" i="1"/>
  <c r="Q91" i="1" s="1"/>
  <c r="R91" i="1" s="1"/>
  <c r="S91" i="1" s="1"/>
  <c r="N90" i="1"/>
  <c r="O90" i="1" s="1"/>
  <c r="N89" i="1"/>
  <c r="Q89" i="1" s="1"/>
  <c r="R89" i="1" s="1"/>
  <c r="S89" i="1" s="1"/>
  <c r="N88" i="1"/>
  <c r="O88" i="1" s="1"/>
  <c r="N87" i="1"/>
  <c r="Q87" i="1" s="1"/>
  <c r="R87" i="1" s="1"/>
  <c r="S87" i="1" s="1"/>
  <c r="O28" i="1" l="1"/>
  <c r="Q78" i="1"/>
  <c r="R78" i="1" s="1"/>
  <c r="S78" i="1" s="1"/>
  <c r="O23" i="1"/>
  <c r="Q48" i="1"/>
  <c r="R48" i="1" s="1"/>
  <c r="S48" i="1" s="1"/>
  <c r="Q62" i="1"/>
  <c r="R62" i="1" s="1"/>
  <c r="S62" i="1" s="1"/>
  <c r="O35" i="1"/>
  <c r="O86" i="1"/>
  <c r="Q18" i="1"/>
  <c r="R18" i="1" s="1"/>
  <c r="S18" i="1" s="1"/>
  <c r="Q19" i="1"/>
  <c r="R19" i="1" s="1"/>
  <c r="S19" i="1" s="1"/>
  <c r="Q41" i="1"/>
  <c r="R41" i="1" s="1"/>
  <c r="S41" i="1" s="1"/>
  <c r="Q40" i="1"/>
  <c r="R40" i="1" s="1"/>
  <c r="S40" i="1" s="1"/>
  <c r="Q39" i="1"/>
  <c r="R39" i="1" s="1"/>
  <c r="S39" i="1" s="1"/>
  <c r="Q38" i="1"/>
  <c r="R38" i="1" s="1"/>
  <c r="S38" i="1" s="1"/>
  <c r="Q36" i="1"/>
  <c r="R36" i="1" s="1"/>
  <c r="S36" i="1" s="1"/>
  <c r="Q22" i="1"/>
  <c r="R22" i="1" s="1"/>
  <c r="S22" i="1" s="1"/>
  <c r="Q47" i="1"/>
  <c r="R47" i="1" s="1"/>
  <c r="S47" i="1" s="1"/>
  <c r="Q84" i="1"/>
  <c r="R84" i="1" s="1"/>
  <c r="S84" i="1" s="1"/>
  <c r="O83" i="1"/>
  <c r="O91" i="1"/>
  <c r="O87" i="1"/>
  <c r="O93" i="1"/>
  <c r="O96" i="1"/>
  <c r="O89" i="1"/>
  <c r="Q95" i="1"/>
  <c r="R95" i="1" s="1"/>
  <c r="S95" i="1" s="1"/>
  <c r="Q94" i="1"/>
  <c r="R94" i="1" s="1"/>
  <c r="S94" i="1" s="1"/>
  <c r="Q97" i="1"/>
  <c r="R97" i="1" s="1"/>
  <c r="S97" i="1" s="1"/>
  <c r="Q88" i="1"/>
  <c r="R88" i="1" s="1"/>
  <c r="S88" i="1" s="1"/>
  <c r="Q90" i="1"/>
  <c r="R90" i="1" s="1"/>
  <c r="S90" i="1" s="1"/>
  <c r="Q92" i="1"/>
  <c r="R92" i="1" s="1"/>
  <c r="S92" i="1" s="1"/>
  <c r="N85" i="1"/>
  <c r="Q85" i="1" s="1"/>
  <c r="R85" i="1" s="1"/>
  <c r="S85" i="1" s="1"/>
  <c r="N82" i="1"/>
  <c r="O82" i="1" s="1"/>
  <c r="N81" i="1"/>
  <c r="O81" i="1" s="1"/>
  <c r="Q82" i="1" l="1"/>
  <c r="R82" i="1" s="1"/>
  <c r="S82" i="1" s="1"/>
  <c r="O85" i="1"/>
  <c r="Q81" i="1"/>
  <c r="R81" i="1" s="1"/>
  <c r="S81" i="1" s="1"/>
  <c r="N80" i="1" l="1"/>
  <c r="O80" i="1" s="1"/>
  <c r="N79" i="1"/>
  <c r="Q79" i="1" s="1"/>
  <c r="R79" i="1" s="1"/>
  <c r="S79" i="1" s="1"/>
  <c r="N77" i="1"/>
  <c r="O77" i="1" s="1"/>
  <c r="N76" i="1"/>
  <c r="Q76" i="1" s="1"/>
  <c r="R76" i="1" s="1"/>
  <c r="S76" i="1" s="1"/>
  <c r="N75" i="1"/>
  <c r="O75" i="1" s="1"/>
  <c r="N74" i="1"/>
  <c r="O74" i="1" s="1"/>
  <c r="N73" i="1"/>
  <c r="O73" i="1" s="1"/>
  <c r="N72" i="1"/>
  <c r="O72" i="1" s="1"/>
  <c r="N71" i="1"/>
  <c r="Q71" i="1" s="1"/>
  <c r="R71" i="1" s="1"/>
  <c r="S71" i="1" s="1"/>
  <c r="N70" i="1"/>
  <c r="Q70" i="1" s="1"/>
  <c r="R70" i="1" s="1"/>
  <c r="S70" i="1" s="1"/>
  <c r="N69" i="1"/>
  <c r="Q69" i="1" s="1"/>
  <c r="R69" i="1" s="1"/>
  <c r="S69" i="1" s="1"/>
  <c r="N68" i="1"/>
  <c r="Q68" i="1" s="1"/>
  <c r="R68" i="1" s="1"/>
  <c r="S68" i="1" s="1"/>
  <c r="N67" i="1"/>
  <c r="Q67" i="1" s="1"/>
  <c r="R67" i="1" s="1"/>
  <c r="S67" i="1" s="1"/>
  <c r="N66" i="1"/>
  <c r="Q66" i="1" s="1"/>
  <c r="R66" i="1" s="1"/>
  <c r="S66" i="1" s="1"/>
  <c r="N65" i="1"/>
  <c r="Q65" i="1" s="1"/>
  <c r="R65" i="1" s="1"/>
  <c r="S65" i="1" s="1"/>
  <c r="N64" i="1"/>
  <c r="Q64" i="1" s="1"/>
  <c r="R64" i="1" s="1"/>
  <c r="S64" i="1" s="1"/>
  <c r="N63" i="1"/>
  <c r="Q63" i="1" s="1"/>
  <c r="R63" i="1" s="1"/>
  <c r="S63" i="1" s="1"/>
  <c r="N61" i="1"/>
  <c r="Q61" i="1" s="1"/>
  <c r="R61" i="1" s="1"/>
  <c r="S61" i="1" s="1"/>
  <c r="N60" i="1"/>
  <c r="Q60" i="1" s="1"/>
  <c r="R60" i="1" s="1"/>
  <c r="S60" i="1" s="1"/>
  <c r="N59" i="1"/>
  <c r="Q59" i="1" s="1"/>
  <c r="R59" i="1" s="1"/>
  <c r="S59" i="1" s="1"/>
  <c r="N56" i="1"/>
  <c r="Q56" i="1" s="1"/>
  <c r="R56" i="1" s="1"/>
  <c r="S56" i="1" s="1"/>
  <c r="N55" i="1"/>
  <c r="Q55" i="1" s="1"/>
  <c r="N54" i="1"/>
  <c r="Q54" i="1" s="1"/>
  <c r="N53" i="1"/>
  <c r="Q53" i="1" s="1"/>
  <c r="N52" i="1"/>
  <c r="Q52" i="1" s="1"/>
  <c r="R52" i="1" s="1"/>
  <c r="S52" i="1" s="1"/>
  <c r="N51" i="1"/>
  <c r="Q51" i="1" s="1"/>
  <c r="R51" i="1" s="1"/>
  <c r="S51" i="1" s="1"/>
  <c r="Q50" i="1"/>
  <c r="R50" i="1" s="1"/>
  <c r="Q49" i="1"/>
  <c r="R49" i="1" s="1"/>
  <c r="N46" i="1"/>
  <c r="O46" i="1" s="1"/>
  <c r="N45" i="1"/>
  <c r="Q45" i="1" s="1"/>
  <c r="R45" i="1" s="1"/>
  <c r="S45" i="1" s="1"/>
  <c r="N44" i="1"/>
  <c r="O44" i="1" s="1"/>
  <c r="N43" i="1"/>
  <c r="Q43" i="1" s="1"/>
  <c r="R43" i="1" s="1"/>
  <c r="S43" i="1" s="1"/>
  <c r="N42" i="1"/>
  <c r="N37" i="1"/>
  <c r="O37" i="1" s="1"/>
  <c r="N29" i="1"/>
  <c r="O29" i="1" s="1"/>
  <c r="N27" i="1"/>
  <c r="Q27" i="1" s="1"/>
  <c r="R27" i="1" s="1"/>
  <c r="S27" i="1" s="1"/>
  <c r="N25" i="1"/>
  <c r="O25" i="1" s="1"/>
  <c r="N24" i="1"/>
  <c r="O24" i="1" s="1"/>
  <c r="N33" i="1"/>
  <c r="Q33" i="1" s="1"/>
  <c r="R33" i="1" s="1"/>
  <c r="S33" i="1" s="1"/>
  <c r="N26" i="1"/>
  <c r="Q26" i="1" s="1"/>
  <c r="R26" i="1" s="1"/>
  <c r="S26" i="1" s="1"/>
  <c r="N30" i="1"/>
  <c r="O30" i="1" s="1"/>
  <c r="N32" i="1"/>
  <c r="Q32" i="1" s="1"/>
  <c r="R32" i="1" s="1"/>
  <c r="S32" i="1" s="1"/>
  <c r="N31" i="1"/>
  <c r="O31" i="1" s="1"/>
  <c r="N34" i="1"/>
  <c r="Q34" i="1" s="1"/>
  <c r="R34" i="1" s="1"/>
  <c r="S34" i="1" s="1"/>
  <c r="N15" i="1"/>
  <c r="O15" i="1" s="1"/>
  <c r="O42" i="1" l="1"/>
  <c r="O55" i="1"/>
  <c r="O69" i="1"/>
  <c r="R53" i="1"/>
  <c r="S53" i="1" s="1"/>
  <c r="Q72" i="1"/>
  <c r="R72" i="1" s="1"/>
  <c r="S72" i="1" s="1"/>
  <c r="Q73" i="1"/>
  <c r="R73" i="1" s="1"/>
  <c r="S73" i="1" s="1"/>
  <c r="Q74" i="1"/>
  <c r="R74" i="1" s="1"/>
  <c r="S74" i="1" s="1"/>
  <c r="Q75" i="1"/>
  <c r="R75" i="1" s="1"/>
  <c r="S75" i="1" s="1"/>
  <c r="O76" i="1"/>
  <c r="Q77" i="1"/>
  <c r="R77" i="1" s="1"/>
  <c r="S77" i="1" s="1"/>
  <c r="O79" i="1"/>
  <c r="Q80" i="1"/>
  <c r="R80" i="1" s="1"/>
  <c r="S80" i="1" s="1"/>
  <c r="O45" i="1"/>
  <c r="O63" i="1"/>
  <c r="O65" i="1"/>
  <c r="O68" i="1"/>
  <c r="O70" i="1"/>
  <c r="O60" i="1"/>
  <c r="O27" i="1"/>
  <c r="Q29" i="1"/>
  <c r="R29" i="1" s="1"/>
  <c r="S29" i="1" s="1"/>
  <c r="O43" i="1"/>
  <c r="S50" i="1"/>
  <c r="O53" i="1"/>
  <c r="O61" i="1"/>
  <c r="O64" i="1"/>
  <c r="O66" i="1"/>
  <c r="O67" i="1"/>
  <c r="O71" i="1"/>
  <c r="Q24" i="1"/>
  <c r="R24" i="1" s="1"/>
  <c r="S24" i="1" s="1"/>
  <c r="O54" i="1"/>
  <c r="O51" i="1"/>
  <c r="O52" i="1"/>
  <c r="O56" i="1"/>
  <c r="O59" i="1"/>
  <c r="Q37" i="1"/>
  <c r="R37" i="1" s="1"/>
  <c r="S37" i="1" s="1"/>
  <c r="Q42" i="1"/>
  <c r="Q44" i="1"/>
  <c r="R44" i="1" s="1"/>
  <c r="S44" i="1" s="1"/>
  <c r="Q46" i="1"/>
  <c r="R46" i="1" s="1"/>
  <c r="S46" i="1" s="1"/>
  <c r="Q25" i="1"/>
  <c r="R25" i="1" s="1"/>
  <c r="S25" i="1" s="1"/>
  <c r="O32" i="1"/>
  <c r="O26" i="1"/>
  <c r="O33" i="1"/>
  <c r="Q30" i="1"/>
  <c r="R30" i="1" s="1"/>
  <c r="S30" i="1" s="1"/>
  <c r="Q31" i="1"/>
  <c r="R31" i="1" s="1"/>
  <c r="S31" i="1" s="1"/>
  <c r="O34" i="1"/>
  <c r="Q15" i="1"/>
  <c r="R15" i="1" s="1"/>
  <c r="S15" i="1" s="1"/>
  <c r="N21" i="1"/>
  <c r="O21" i="1" s="1"/>
  <c r="N20" i="1"/>
  <c r="O20" i="1" s="1"/>
  <c r="N17" i="1"/>
  <c r="Q17" i="1" s="1"/>
  <c r="R17" i="1" s="1"/>
  <c r="S17" i="1" s="1"/>
  <c r="N16" i="1"/>
  <c r="Q16" i="1" s="1"/>
  <c r="R16" i="1" s="1"/>
  <c r="S16" i="1" s="1"/>
  <c r="R42" i="1" l="1"/>
  <c r="S42" i="1" s="1"/>
  <c r="R55" i="1"/>
  <c r="S55" i="1" s="1"/>
  <c r="R54" i="1"/>
  <c r="S54" i="1" s="1"/>
  <c r="O17" i="1"/>
  <c r="O16" i="1"/>
  <c r="Q20" i="1"/>
  <c r="R20" i="1" s="1"/>
  <c r="S20" i="1" s="1"/>
  <c r="Q21" i="1"/>
  <c r="R21" i="1" s="1"/>
  <c r="S21" i="1" s="1"/>
  <c r="S49" i="1" l="1"/>
  <c r="J4" i="2" l="1"/>
  <c r="F3" i="2"/>
  <c r="F5" i="2"/>
  <c r="F4" i="2"/>
  <c r="F6" i="2"/>
  <c r="J5" i="2" l="1"/>
  <c r="J3" i="2"/>
  <c r="F7" i="2"/>
  <c r="G4" i="2" s="1"/>
  <c r="J6" i="2" l="1"/>
  <c r="G5" i="2"/>
  <c r="G3" i="2"/>
  <c r="G6" i="2"/>
  <c r="G7" i="2" l="1"/>
</calcChain>
</file>

<file path=xl/sharedStrings.xml><?xml version="1.0" encoding="utf-8"?>
<sst xmlns="http://schemas.openxmlformats.org/spreadsheetml/2006/main" count="967" uniqueCount="501">
  <si>
    <t>PELIGROS</t>
  </si>
  <si>
    <t>INFORMACIÓN GENERAL DE LA EMPRESA</t>
  </si>
  <si>
    <t>Razón Social de la Empresa</t>
  </si>
  <si>
    <t>NIT</t>
  </si>
  <si>
    <t>CC</t>
  </si>
  <si>
    <t>CE</t>
  </si>
  <si>
    <t>No.</t>
  </si>
  <si>
    <t>Actividad Económica</t>
  </si>
  <si>
    <t>Clase(s) de Riesgos</t>
  </si>
  <si>
    <t>CONDICIONES DE SEGURIDAD</t>
  </si>
  <si>
    <t>PSICOSOCIAL</t>
  </si>
  <si>
    <t>Dirección</t>
  </si>
  <si>
    <t>Departamento</t>
  </si>
  <si>
    <t>INFORMACIÓN DE LA MATRIZ DE IDENTIFICACIÓN DE PELIGROS EN EL CENTRO DE TRABAJO</t>
  </si>
  <si>
    <t>Nombre del Centro de Trabajo</t>
  </si>
  <si>
    <t>Levantamiento de la información en la matriz realizada por:</t>
  </si>
  <si>
    <t>Licencia en SO</t>
  </si>
  <si>
    <t>PROCESO</t>
  </si>
  <si>
    <t>LUGAR DE TRABAJO</t>
  </si>
  <si>
    <t xml:space="preserve">ACTIVIDAD </t>
  </si>
  <si>
    <t>TAREA</t>
  </si>
  <si>
    <t>TIPO ACTIVIDAD
RUTINARIA / NO RUTINARIA</t>
  </si>
  <si>
    <t>EFECTOS POSIBLES</t>
  </si>
  <si>
    <t>CONTROL EXISTENTE</t>
  </si>
  <si>
    <t>MARCO LEGAL</t>
  </si>
  <si>
    <t>OBSERVACIÓN</t>
  </si>
  <si>
    <t>FUENTE</t>
  </si>
  <si>
    <t>MEDIO</t>
  </si>
  <si>
    <t>TRABAJADOR</t>
  </si>
  <si>
    <t>NIVEL DE DEFICIENCIA</t>
  </si>
  <si>
    <t>NIVEL DE EXPOSICIÓN</t>
  </si>
  <si>
    <t>NIVEL DE PROBABILIDAD</t>
  </si>
  <si>
    <t>INTERPRETACIÓN NIVEL DE PROBABILIDAD</t>
  </si>
  <si>
    <t>NIVEL DE CONSECUENCIA</t>
  </si>
  <si>
    <t>NIVEL DE RIESGO</t>
  </si>
  <si>
    <t>ACEPTABILIDAD DEL RIESGO</t>
  </si>
  <si>
    <t>EXPUESTOS</t>
  </si>
  <si>
    <t>ASPECTOS LEGALES
APLICABLES</t>
  </si>
  <si>
    <t>Rutinario</t>
  </si>
  <si>
    <t>Rutinaria</t>
  </si>
  <si>
    <t>Si</t>
  </si>
  <si>
    <t>Estrés por carga laboral</t>
  </si>
  <si>
    <t>Manipulación manual de cargas</t>
  </si>
  <si>
    <t>Trabajo en alturas</t>
  </si>
  <si>
    <t>X</t>
  </si>
  <si>
    <t>En el área hay presencia de bombillas que se encuentran en mal estado (Fundidas)</t>
  </si>
  <si>
    <t>Administración Publica</t>
  </si>
  <si>
    <t>Bogotá D.C.</t>
  </si>
  <si>
    <t>QUÍMICOS</t>
  </si>
  <si>
    <t>BIOLÓGICOS</t>
  </si>
  <si>
    <t>BIOMECÁNICOS</t>
  </si>
  <si>
    <t>MATRIZ DE IDENTIFICACIÓN DE PELIGROS, VALORACIÓN DE RIESGOS Y DETERMINACIÓN DE CONTROLES MODELO SEGÚN NORMA GTC 45 ICONTEC - 2012</t>
  </si>
  <si>
    <t>INSTITUTO NACIONAL DE VIGILANCIA DE MEDICAMENTOS Y ALIMENTOS "INVIMA"</t>
  </si>
  <si>
    <t>No. De Trabajadores de la sede</t>
  </si>
  <si>
    <t>Ciudad/municipio</t>
  </si>
  <si>
    <t>Fecha de actualización</t>
  </si>
  <si>
    <t>Calle 18 N° 68D-53</t>
  </si>
  <si>
    <t>Bogotá D.C</t>
  </si>
  <si>
    <t>Generación de polvo en el área por acumulación de material de archivo</t>
  </si>
  <si>
    <t>Uso de casco de seguridad en zonas de archivo general</t>
  </si>
  <si>
    <t>teléfono</t>
  </si>
  <si>
    <t>Recepción de Documentos transferido por las diferentes dependencias, consulta de documentación, levantamiento de inventario</t>
  </si>
  <si>
    <t>Implementación de batería de riesgo psicosocial</t>
  </si>
  <si>
    <t>Hongos</t>
  </si>
  <si>
    <t>Movimiento repetitivo</t>
  </si>
  <si>
    <t>Esfuerzo</t>
  </si>
  <si>
    <t>Picaduras</t>
  </si>
  <si>
    <t>Bacterias</t>
  </si>
  <si>
    <t>Virus</t>
  </si>
  <si>
    <t>Gases y vapores</t>
  </si>
  <si>
    <t>Derrame</t>
  </si>
  <si>
    <t>Fuga</t>
  </si>
  <si>
    <t>Sismo</t>
  </si>
  <si>
    <t>Terremoto</t>
  </si>
  <si>
    <t>Sabotaje</t>
  </si>
  <si>
    <t>Uso de escalera para acceder a zonas altas de archivo a alturas superiores a 1:50 cms</t>
  </si>
  <si>
    <t>Archivo Central Sede Calle 18, (BODEGA ARCHIVO)</t>
  </si>
  <si>
    <t>Archivo Central Sede Calle 18,(OFICINAS 1 y 2 PISO)</t>
  </si>
  <si>
    <t>Ricketsias</t>
  </si>
  <si>
    <t>Parásitos</t>
  </si>
  <si>
    <t>Mordeduras</t>
  </si>
  <si>
    <t>Fluidos de excrementos</t>
  </si>
  <si>
    <t>Ruido</t>
  </si>
  <si>
    <t>Iluminación por deficiencia</t>
  </si>
  <si>
    <t>Vibración</t>
  </si>
  <si>
    <t>Temperaturas altas</t>
  </si>
  <si>
    <t>Temperaturas bajas</t>
  </si>
  <si>
    <t>Presión atmosféricas</t>
  </si>
  <si>
    <t>Radiaciones ionizantes</t>
  </si>
  <si>
    <t>Radiaciones no ionizantes</t>
  </si>
  <si>
    <t>Disconfort  térmico</t>
  </si>
  <si>
    <t>Iluminación por suficiencia de luz</t>
  </si>
  <si>
    <t>Líquidos, nieblas y rocíos</t>
  </si>
  <si>
    <t>Humos no metálicos</t>
  </si>
  <si>
    <t>Elementos maquinas, piezas a trabajar</t>
  </si>
  <si>
    <t>gestión organizacional, estilo de mando</t>
  </si>
  <si>
    <t>gestión organizacional, contratación</t>
  </si>
  <si>
    <t>gestión organizacional, capacitación</t>
  </si>
  <si>
    <t>gestión organizacional, bienestar</t>
  </si>
  <si>
    <t>gestión organizacional, manejo de cambios</t>
  </si>
  <si>
    <t>características de la organización del trabajo, comunicación</t>
  </si>
  <si>
    <t>características de la organización del trabajo, tecnologías</t>
  </si>
  <si>
    <t>características de la organización del trabajo, demandas cualitativas</t>
  </si>
  <si>
    <t>características de la organización del trabajo, demandas cuantitativas</t>
  </si>
  <si>
    <t>condiciones de la tarea, contenido de la tarea</t>
  </si>
  <si>
    <t>condiciones de la tarea, demandas emocionales</t>
  </si>
  <si>
    <t>jornada de trabajo, trabajo nocturno</t>
  </si>
  <si>
    <t>jornada de trabajo, rotación</t>
  </si>
  <si>
    <t>jornada de trabajo, horas extra laborales</t>
  </si>
  <si>
    <t>jornada de trabajo, descanso</t>
  </si>
  <si>
    <t>interface personal de la tarea, conocimiento</t>
  </si>
  <si>
    <t>interface personal de la tarea, habilidades</t>
  </si>
  <si>
    <t>interface personal de la tarea, iniciativa</t>
  </si>
  <si>
    <t>interface personal de la tarea, autonomía</t>
  </si>
  <si>
    <t>interface personal de la tarea, reconocimiento</t>
  </si>
  <si>
    <t>Vendaval</t>
  </si>
  <si>
    <t>Inundación</t>
  </si>
  <si>
    <t>Derrumbe</t>
  </si>
  <si>
    <t>Heladas</t>
  </si>
  <si>
    <t>granizadas</t>
  </si>
  <si>
    <t>lluvias</t>
  </si>
  <si>
    <t>Condiciones de orden y aseo</t>
  </si>
  <si>
    <t xml:space="preserve">Afluencia de personal </t>
  </si>
  <si>
    <t>Posturas prolongadas sedentes</t>
  </si>
  <si>
    <t>Orden público</t>
  </si>
  <si>
    <t xml:space="preserve"> el personal se encuentra la mayor parte del tiempo con  carga laboral alta se cuentan tiempo de producción</t>
  </si>
  <si>
    <t>Uso de protección respiratoria  cuando tienen virus de gripa</t>
  </si>
  <si>
    <t>Implementación de metodología de las 5s</t>
  </si>
  <si>
    <t>3er piso edificio Montevideo</t>
  </si>
  <si>
    <t>Recepción y archivo de Documentos de la dirección de medicamentos INVIMA</t>
  </si>
  <si>
    <t>Afluencia de personal en el área que pueden generar virus en el ambiente</t>
  </si>
  <si>
    <t>Enfermedades virales</t>
  </si>
  <si>
    <t>Campañas para Esquemas de Vacunación de influenza</t>
  </si>
  <si>
    <t>Uso de protección respiratoria a los trabajadores cuando tienen virus de gripa</t>
  </si>
  <si>
    <t xml:space="preserve">Uso de guantes de  nitrilo, bata, mascarilla respiratoria para polvos </t>
  </si>
  <si>
    <t xml:space="preserve">Uso de Bata, Guantes de nitrilo, uso de mascarilla  respiratoria para polvos </t>
  </si>
  <si>
    <t>Cansancio visual
Dolores de cabeza
Golpes
Caídas a distinto y mismo nivel</t>
  </si>
  <si>
    <t>pausas saludables en sitio</t>
  </si>
  <si>
    <t>polvo orgánico ambiente</t>
  </si>
  <si>
    <t>Alergias, irritaciones dérmicas</t>
  </si>
  <si>
    <t>Implementación de baterías riesgo psicosocial</t>
  </si>
  <si>
    <t>PVE Riesgo biomecánico
Programa de pausas activas</t>
  </si>
  <si>
    <t>revisión por mantenimiento de sillas</t>
  </si>
  <si>
    <t>Dolores de espalda, problemas osteomusculares</t>
  </si>
  <si>
    <t>El personal se encuentra manipulando cajones, gavetas puertas de archivo</t>
  </si>
  <si>
    <t>Mecánico por elementos o partes de maquinas</t>
  </si>
  <si>
    <t>Implementación de metodología 5 "S" orden y aseo en puestos de trabajo</t>
  </si>
  <si>
    <t>Golpes, cortes</t>
  </si>
  <si>
    <t>Techos del área se encuentran en mal estado</t>
  </si>
  <si>
    <t>Implementación de metodología 5 "S" orden y aseo en puestos de trabajo
Evitar el almacenamiento de elementos en las partes altas de los archivadores.</t>
  </si>
  <si>
    <t>Golpes, cortes, caídas a mismo nivel</t>
  </si>
  <si>
    <t>Lesiones, fracturas, traumas y muerte</t>
  </si>
  <si>
    <t>Lesiones, fracturas, traumas</t>
  </si>
  <si>
    <t>1er piso Archivo Central Edificio Sede Montevideo</t>
  </si>
  <si>
    <t>Recepción de Documentos transferido por las diferentes dependencias y consulta de documentación</t>
  </si>
  <si>
    <t>Postura mantenida</t>
  </si>
  <si>
    <t>posturas inadecuadas</t>
  </si>
  <si>
    <t>gases y vapores</t>
  </si>
  <si>
    <t xml:space="preserve">PVE Riesgo biomecánico
</t>
  </si>
  <si>
    <t>material particulado</t>
  </si>
  <si>
    <t>Instalaciones eléctricas en mal estado en el área</t>
  </si>
  <si>
    <t xml:space="preserve">Traslados a sedes chapinero </t>
  </si>
  <si>
    <t xml:space="preserve">Digitalización de toda la documentación que maneja el Instituto
</t>
  </si>
  <si>
    <t>Esquemas de Vacunación de influenza</t>
  </si>
  <si>
    <t>Uso de Bata, Guantes de nitrilo, Protector respiratorio</t>
  </si>
  <si>
    <t>PICADURAS</t>
  </si>
  <si>
    <t>Dolores de cabeza, Migraña, Cansancio visual</t>
  </si>
  <si>
    <t>Realizar pausas activas en puestos de trabajo</t>
  </si>
  <si>
    <t>Acumulación de papelería en toda el área</t>
  </si>
  <si>
    <t>Labor netamente administrativa, el personal se encuentra la mayor parte del tiempo con suficiente carga laboral, por digitalización de toda la documentación que maneja el Instituto</t>
  </si>
  <si>
    <t>La actividad se realiza todo el tiempo en postura sedente</t>
  </si>
  <si>
    <t>Actividades administrativas todo el tiempo uso de mouse y teclado</t>
  </si>
  <si>
    <t>Dolores osteomusculares (manos y brazos)</t>
  </si>
  <si>
    <t>POSTURA FORZADA</t>
  </si>
  <si>
    <t>El personal debe manipular gran cantidad de papelería de un piso a otro</t>
  </si>
  <si>
    <t>POSTURA MANTENIDA</t>
  </si>
  <si>
    <t>ESFUERZO</t>
  </si>
  <si>
    <t>Golpes, heridas</t>
  </si>
  <si>
    <t>Manipulación de herramientas de trabajo (cosedoras, esferos, bisturís, grapadoras, saca ganchos) etc.</t>
  </si>
  <si>
    <t>Recepción de documentación del Instituto</t>
  </si>
  <si>
    <t>FLUIDOS O EXCREMENTOS</t>
  </si>
  <si>
    <t>Realizar pausas activas en áreas de trabajo</t>
  </si>
  <si>
    <t>Rocíos</t>
  </si>
  <si>
    <t>Estrés laboral por malos tratos de terceros</t>
  </si>
  <si>
    <t>Dolores osteomusculares</t>
  </si>
  <si>
    <t>El personal se encuentra  realizando trabajo administrativo en posición sedente por mas de dos horas seguidas</t>
  </si>
  <si>
    <t>Dolores osteomusculares
Lesiones de columna</t>
  </si>
  <si>
    <t>Manejo de documentación de archivo  y traslado de dicha documentación al segundo piso (Escáner)</t>
  </si>
  <si>
    <t>Los funcionarios manipulan cajones, gavetas puertas de archivo</t>
  </si>
  <si>
    <t>Instalaciones eléctricas de equipos de las áreas de trabajo</t>
  </si>
  <si>
    <t>Mecánico por (equipos)</t>
  </si>
  <si>
    <t>No rutinario</t>
  </si>
  <si>
    <t>pausas saludables</t>
  </si>
  <si>
    <t>Esquema de vacunación de influenza y tétanos</t>
  </si>
  <si>
    <t>BACTERIAS</t>
  </si>
  <si>
    <t>Mantenimiento de vehículos</t>
  </si>
  <si>
    <t>Interface persona - tarea por  habilidades en relación con la demanda de la tarea.</t>
  </si>
  <si>
    <t xml:space="preserve">Conductores 
</t>
  </si>
  <si>
    <t xml:space="preserve">Uso de EPP según recomendaciones </t>
  </si>
  <si>
    <t>Capacitación en prevención de riesgo biológico</t>
  </si>
  <si>
    <t>Uso de EPP (Guantes, botas, mono gafas, delantal plástico)</t>
  </si>
  <si>
    <t>Estrés, cambios emocionales  alteraciones del sueño, ansiedad y alteraciones  comportamentales.</t>
  </si>
  <si>
    <t>Gestión organizacional por pago (remuneración)</t>
  </si>
  <si>
    <t>Baja tensión</t>
  </si>
  <si>
    <t>Quemaduras, Choque eléctrico</t>
  </si>
  <si>
    <t>Sensibilizaciones de orden y aseo</t>
  </si>
  <si>
    <t>Realizar labores de vigilancia, monitoreo</t>
  </si>
  <si>
    <t xml:space="preserve">Personal Conductores </t>
  </si>
  <si>
    <t>Protocolo de seguridad Vial.</t>
  </si>
  <si>
    <t>Sensibilización de riesgo público y de tránsito.</t>
  </si>
  <si>
    <t xml:space="preserve">Irritaciones en vías respiratorias, cefaleas, cansancio visual, Afecciones respiratorias, intoxicaciones y alergias </t>
  </si>
  <si>
    <t xml:space="preserve">Ruido Continuo </t>
  </si>
  <si>
    <t>Locativo superficies de trabajo irregulares</t>
  </si>
  <si>
    <t>Caídas al mismo nivel, golpes, lesiones múltiples, contusiones, fracturas, heridas, edema, politraumatismo.</t>
  </si>
  <si>
    <t>Actividades administrativas del Instituto donde se encuentran instalaciones eléctricas de equipos de las áreas de trabajo</t>
  </si>
  <si>
    <t>Enfermedades respiratorias e  infectocontagiosas en general, reacciones alérgicas, afecciones en la piel, cuadros virales, entre otras enfermedades comunes</t>
  </si>
  <si>
    <t>Revisión técnico mecánica a los vehículos propios, inspecciones de seguridad</t>
  </si>
  <si>
    <t>Alergias, Irritaciones, problemas dermatológicos</t>
  </si>
  <si>
    <t>FÍSICOS</t>
  </si>
  <si>
    <t>'Iluminación por deficiencia</t>
  </si>
  <si>
    <t>'Esfuerzo</t>
  </si>
  <si>
    <t>Escáner - Chapinero</t>
  </si>
  <si>
    <t>Correspondencia - chapinero</t>
  </si>
  <si>
    <t>Falta de espacio y movimiento al ejecutar las tareas para archivar</t>
  </si>
  <si>
    <t>Tareas a realizar no planeadas</t>
  </si>
  <si>
    <t>Demanda resultados de trabajo  con tiempos de productividad</t>
  </si>
  <si>
    <t>Manipulación de cajas y carpetas  con alturas superiores a 1.50 cms</t>
  </si>
  <si>
    <t>Falta de espacio para archivar</t>
  </si>
  <si>
    <t>Realizar actividades de aseo de las instalaciones,  paredes, ventanas,  puertas, pisos</t>
  </si>
  <si>
    <t>Realizar vigilancia, supervisión, monitoreo, atención a personas externas para ingreso y egreso al Instituto</t>
  </si>
  <si>
    <t>Realizar labores de monitoreo por sistemas de cámaras verificando el estado general de la sede</t>
  </si>
  <si>
    <t>Dermatitis por contacto</t>
  </si>
  <si>
    <t>Caídas de objetos, atrapamiento</t>
  </si>
  <si>
    <t>Caída, fatiga visual</t>
  </si>
  <si>
    <t>Mantenimientos frecuentes</t>
  </si>
  <si>
    <t>Programa 5s</t>
  </si>
  <si>
    <t>Mascarilla para polvos</t>
  </si>
  <si>
    <t>Valoración de puesto de trabajo, pausas saludables</t>
  </si>
  <si>
    <t>Mantenimiento de tomacorrientes y cambio de bombillas fundidos</t>
  </si>
  <si>
    <t>Valoración de puestos de trabajo</t>
  </si>
  <si>
    <t>Capacitaciones en higiene postural</t>
  </si>
  <si>
    <t>Saca ganchos,</t>
  </si>
  <si>
    <t>Pausas saludables en sitio</t>
  </si>
  <si>
    <t>Presión laboral por tiempos de trabajo</t>
  </si>
  <si>
    <t>Molestias en espalda alta y baja, molestias osteomusculares</t>
  </si>
  <si>
    <t>Valoración de puesto de trabajo</t>
  </si>
  <si>
    <t>Programa 5 s</t>
  </si>
  <si>
    <t>Sensibilización en manejo de cargas  manuales</t>
  </si>
  <si>
    <t>Uso saca ganchos</t>
  </si>
  <si>
    <t>Mantenimientos preventivos locativos</t>
  </si>
  <si>
    <t>valoración de puesto de trabajo</t>
  </si>
  <si>
    <t>Pausas saludables en sitio de trabajo</t>
  </si>
  <si>
    <t>Cortos circuitos</t>
  </si>
  <si>
    <t>Pausas saludables</t>
  </si>
  <si>
    <t>Diagnostico psicosocial</t>
  </si>
  <si>
    <t xml:space="preserve">Implementar sistemas de extracción y mejorar la ventilación </t>
  </si>
  <si>
    <t>Plan de control de plagas y roedores</t>
  </si>
  <si>
    <t>Implementación de metodología de las 5s, Sensibilizaciones de orden y aseo</t>
  </si>
  <si>
    <t>Sensibilización de riesgo publico</t>
  </si>
  <si>
    <t>Sensibilización de riesgo publico, Autocuidado</t>
  </si>
  <si>
    <t>Sistemas de archivos anclados, señalización</t>
  </si>
  <si>
    <t>Implementar sistema de ventilación</t>
  </si>
  <si>
    <t>vigilancia privada</t>
  </si>
  <si>
    <t>Apoyar actividades de aso para el Invima en todas las sedes a nivel Bogotá</t>
  </si>
  <si>
    <t>Realizar actividades de aseo de las instalaciones,  paredes, ventanas,  puertas, pisos, donde manipulan sustancias de desinfección, como hipoclorito, jabón, removedor de piso entre otros.</t>
  </si>
  <si>
    <t>Se recomienda mejoras de ventilación, - Se sugiere colocar Sistemas de extracción de partículas</t>
  </si>
  <si>
    <t>Capacitación en riesgo público y de tránsito</t>
  </si>
  <si>
    <t>Mantenimiento de maquinaria</t>
  </si>
  <si>
    <t>CARGO:</t>
  </si>
  <si>
    <t>DESARROLLADO CON LA ASESORÍA DE POSITIVA COMPAÑÍA DE SEGUROS PARA INVIMA</t>
  </si>
  <si>
    <t>FENÓMENOS NATURALES</t>
  </si>
  <si>
    <t>DESCRIPCIÓN</t>
  </si>
  <si>
    <t>EVALUACIÓN DEL RIESGO</t>
  </si>
  <si>
    <t xml:space="preserve">CLASIFICACIÓN </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</si>
  <si>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</si>
  <si>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</si>
  <si>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</si>
  <si>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</si>
  <si>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</si>
  <si>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</si>
  <si>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</si>
  <si>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Infecciones, reacciones alérgicas, en piel, rinitis, enfermedades respiratorias cuadros virales, entre otras enfermedades comunes.</t>
  </si>
  <si>
    <t>Esquemas de Vacunación de influenza y tétanos, uso de  guantes nitrilo, mascarilla polvos, bata</t>
  </si>
  <si>
    <t>Uso respirador para polvos, guantes de nitrilo, bata</t>
  </si>
  <si>
    <t>Suministrar lo EPP necesarios, siempre mascarilla protección para polvos y guantes de nitrilo</t>
  </si>
  <si>
    <t>Exposición a lugar de trabajo</t>
  </si>
  <si>
    <t>Brigadas de emergencia</t>
  </si>
  <si>
    <t>Plan de intervención PVE psicosocial, Capacitación Riesgo Psicosocial
Seguimiento a resultados de la implementación de la batería de riesgo psicosocial</t>
  </si>
  <si>
    <t>Caídas, atrapamiento</t>
  </si>
  <si>
    <t>Estantería</t>
  </si>
  <si>
    <t>Casco, señalización</t>
  </si>
  <si>
    <t>Manipulación de carpetas de archivo y cajas</t>
  </si>
  <si>
    <t>levantamiento de información a base de datos, Consulta de información requerida por demás dependencias, tabla de retención ,manipulación de manejos administrativos .</t>
  </si>
  <si>
    <t>Rinitis, dermatitis</t>
  </si>
  <si>
    <t>energía estática</t>
  </si>
  <si>
    <t>Alta tensión</t>
  </si>
  <si>
    <t xml:space="preserve">Sistema de control de incendio  (extintores),  mantenimiento y reparación de instalaciones , Señalización de evacuación </t>
  </si>
  <si>
    <t>Malestar general, resfriados</t>
  </si>
  <si>
    <t>Espacio confinado</t>
  </si>
  <si>
    <t>Molestias musculo esqueléticas, asociadas a posturas sedentes mas de 2 horas</t>
  </si>
  <si>
    <t>Pausas saludables, PVE osteomuscular</t>
  </si>
  <si>
    <t>Dolor espalda baja, fatiga  lumbar</t>
  </si>
  <si>
    <t>caídas de objetos</t>
  </si>
  <si>
    <t>Golpes, cortes, heridas leves</t>
  </si>
  <si>
    <t>Cefalea, estrés, angustia</t>
  </si>
  <si>
    <t>Organizar protocolos radicados, clasificar, rotular, re direccionar, foliar, encarpetar documentación de la dirección de medicamentos.</t>
  </si>
  <si>
    <t>Generación de polvos  del ambiente, en el área por acumulación de documentación</t>
  </si>
  <si>
    <t>Precipitaciones</t>
  </si>
  <si>
    <t>Transporte de carpetas y cajas de archivo</t>
  </si>
  <si>
    <t>Golpes, caídas</t>
  </si>
  <si>
    <t>Politraumatismos, cortes, fracturas</t>
  </si>
  <si>
    <t xml:space="preserve">Mantenimiento a techos  y cielo Razo </t>
  </si>
  <si>
    <t>colocación de estantería para asegurar archivos</t>
  </si>
  <si>
    <t>Traslados aéreos y  terrestres en transporte público a sedes chapinero u otras entidades</t>
  </si>
  <si>
    <t>valoración puesto de trabajo</t>
  </si>
  <si>
    <t xml:space="preserve">Funcionarios con actividad administrativa, con olores desagradables por malos olores por roedores en el área </t>
  </si>
  <si>
    <t>POSTURA PROLONGADA</t>
  </si>
  <si>
    <t>Golpes, cortes, pinchazo</t>
  </si>
  <si>
    <t>El personal durante la jornada laboral, se encuentra en interacción con diferentes tipos  de usuarios
su jornada laboral no cuenta con pausas adecuadas,
manejo de estrés por interacción constante con usuarios</t>
  </si>
  <si>
    <t xml:space="preserve">Exposición a cambios de temperatura frio y/o calor en el momento de los desplazamientos </t>
  </si>
  <si>
    <t>Actividades que realizan fuera de las Instalaciones 
del Invima</t>
  </si>
  <si>
    <t>Cefalea, disconfort auditivo, perdida de la capacidad auditiva, estrés, ansiedad.</t>
  </si>
  <si>
    <t xml:space="preserve"> Personal de servicios generales empresa contratista "EMINSER" </t>
  </si>
  <si>
    <t>Lesiones por trauma acumulativo, lesiones del sistema músculo esquelético, Cervicalgias, alteraciones vasculares.</t>
  </si>
  <si>
    <t>Sensibilización en manejo de herramientas y cuidado de manos</t>
  </si>
  <si>
    <t>Realizar labores de aseo, uso de máquinas de limpieza de piso con trapero, escoba, así mismo limpiando  paredes, ventanas, escritorios, puertas.</t>
  </si>
  <si>
    <t>Realizar labores de vigilancia, monitoreo, en jornadas laborales día y noche</t>
  </si>
  <si>
    <t>Cortaduras , pinchazo</t>
  </si>
  <si>
    <t>Clasificación del Riesgo</t>
  </si>
  <si>
    <t>#</t>
  </si>
  <si>
    <t>%</t>
  </si>
  <si>
    <t>I</t>
  </si>
  <si>
    <t>ACEPTABLE</t>
  </si>
  <si>
    <t>II</t>
  </si>
  <si>
    <t>ACEPTABLE CON CONTROL ESPECIFICO</t>
  </si>
  <si>
    <t>III</t>
  </si>
  <si>
    <t>NO ACEPTABLE</t>
  </si>
  <si>
    <t>IV</t>
  </si>
  <si>
    <t>TOTAL</t>
  </si>
  <si>
    <t>Manipulación de carpetas, cajas de archivos, revisión de documentos</t>
  </si>
  <si>
    <t xml:space="preserve">Sistema de control de incendio  (extintores),  mantenimiento y reparación de instalaciones eléctricas, botiquines, Señalización de evacuación </t>
  </si>
  <si>
    <t>Caídas, golpes, politraumatismo, lesiones de columna</t>
  </si>
  <si>
    <t>Saca ganchos</t>
  </si>
  <si>
    <t>Fecha de expedición</t>
  </si>
  <si>
    <t>Julio César Mongui</t>
  </si>
  <si>
    <t>Levantamiento de información a bases de datos, Consulta de información requerida por demás dependencias</t>
  </si>
  <si>
    <t>Recepción, clasificación y digitación de la documentación, Entrega de documentación</t>
  </si>
  <si>
    <t>Radicación de la documentación, Clasificación de guías, Descargue de documentos por sistemas, Entrega interna de documentación para su estudio, Entrega de solicitudes a usuarios, Organizar documentación de copias de oficios radicados</t>
  </si>
  <si>
    <t>Realizan desplazamiento diferentes sedes del INVIMA Bogotá, (entrega de archivo, documentos, correspondencia del instituto, entre otras funciones asignadas por el Instituto).</t>
  </si>
  <si>
    <t>Apoyar y prevenir las ocurrencias de amenazas mitigando el riesgo, dando apoyo en seguridad física a los funcionarios del Invima y ciudadanos que realizan gestión, quejas, reclamos, solicitudes entre otras actividades a ejecutar.</t>
  </si>
  <si>
    <t>Realizar labores vigilancia, monitoreo, supervisando todo acto que pueda generar riesgo para el Invima.</t>
  </si>
  <si>
    <t>Realizar labores de aseo las sedes de Bogotá, Invima, donde utilizan el uso de máquinas para  limpieza de piso, así mismo utilizan las herramientas de trabajo como son;  trapero escoba, realizando limpieza de, paredes, ventanas, oficina pisos, escritorios, puertas, ventanas.</t>
  </si>
  <si>
    <t>Archivo  de documentos, ubicación  física y traslado de documentos, Ubicación física de documentos, traslado de documentos</t>
  </si>
  <si>
    <t>Manipulación de carpetas, cajas de archivos, revisión de documentos.</t>
  </si>
  <si>
    <t>Se recomienda mejoras de ventilación.</t>
  </si>
  <si>
    <t>Suministrar lo EPP necesarios como por ejemplo: mascarilla protección para polvos y guantes de nitrilo</t>
  </si>
  <si>
    <t>Capacitación en el riesgo.
Seguir protocolos de evacuación y vulnerabilidad.
Tener Brigadistas en la sede.</t>
  </si>
  <si>
    <t>Realizar campañas de autocuidado.
mantener luz en escaleras de la bodega.
cambio de luminarias fundidas.</t>
  </si>
  <si>
    <t>Capacitación en el riesgo; fortaleciendo el autocuidado, uso de EPP</t>
  </si>
  <si>
    <t>Caída a mismo nivel .golpes Atrapamientos</t>
  </si>
  <si>
    <t>colocar mas estantes para liberar espacio en piso.
charla de almacenamiento seguro.</t>
  </si>
  <si>
    <t>Canalización de cables.
Programa orden y aseo áreas
capacitación en el riesgo.</t>
  </si>
  <si>
    <t>Trabajo con entidad publica
Presencia de un CAÍ en la cra 68d con calle 19.</t>
  </si>
  <si>
    <t>Condiciones De Seguridad Público (Robos, asaltos)</t>
  </si>
  <si>
    <t>Traumas psicológicos, lesiones físicas</t>
  </si>
  <si>
    <t>Sensibilización riesgo público.</t>
  </si>
  <si>
    <t>Revisión de instalaciones externamente, a entradas periódicamente por vigilancia.
Sensor de emergencia interno.
Capacitación en el control del riesgo público</t>
  </si>
  <si>
    <t>revisar si es viable colocar puntos de anclaje con certificación de 5.000 libras  de resistencia y protección  de restricción  en escalera</t>
  </si>
  <si>
    <t>Manipulación de cosedoras, esferos, bisturís, grapadoras, saca ganchos etc.</t>
  </si>
  <si>
    <t>Actividades administrativas, documentales</t>
  </si>
  <si>
    <t>La actividad se realiza en gran parte  en postura sedente.</t>
  </si>
  <si>
    <t>Suministrar lo EPP necesarios, utilizar mascarilla de polvos para manipulación de carpetas</t>
  </si>
  <si>
    <t>capacitación en el riesgo; autocuidado y uso de EPP</t>
  </si>
  <si>
    <t>Pausas saludables visuales, reforzar en el autocuidado</t>
  </si>
  <si>
    <t>Cansancio visual
cefaleas
Golpes
Caídas a mismo nivel</t>
  </si>
  <si>
    <t>Estudio de iluminación para puesto de trabajo, sensor de luz para escaleras.</t>
  </si>
  <si>
    <t>capacitación en el riesgo,
Pausas saludables visuales, reforzar en el autocuidado</t>
  </si>
  <si>
    <t>Condiciones de seguridad (Locativo condiciones orden y aseo).</t>
  </si>
  <si>
    <t>caídas, golpes,</t>
  </si>
  <si>
    <t>Programa orden y aseo en las áreas
Canalización de cables.</t>
  </si>
  <si>
    <t>Implementar programa de vigilancia Epidemiológico para riesgo Biológico.
Seguimiento y control de esquemas de vacunación.
Capacitación Riesgo biológico, uso de EPP de acuerdo a la matriz de EPP.</t>
  </si>
  <si>
    <t>uso de mascarillas en eventos de virus de gripa.</t>
  </si>
  <si>
    <t>Psicosocial (Condiciones de la tarea).</t>
  </si>
  <si>
    <t>Actividades en conjunto con compañeros de trabajo</t>
  </si>
  <si>
    <t xml:space="preserve">Implementar programa de vigilancia Epidemiológico para riesgo Biológico.
Seguimiento y control de esquemas de vacunación.
Capacitación Riesgo biológico, uso de EPP de acuerdo a la matriz de EPP. </t>
  </si>
  <si>
    <t>Capacitación en el riesgo, autocuidado,
Cambio de luminarias fundidas</t>
  </si>
  <si>
    <t>Químico (Material Particulado).</t>
  </si>
  <si>
    <t>Implementación de la metodología 5 "S", Capacitación en el riesgo, Realizar campañas de autocuidado.</t>
  </si>
  <si>
    <t>Uso de Bata, Guantes de nitrilo, uso de mascarilla  respiratoria para polvos.</t>
  </si>
  <si>
    <t>demanda resultados de trabajo con tiempos de productividad</t>
  </si>
  <si>
    <t>Plan de intervención PVE Riesgo Psicosocial.
Seguimiento a resultados de la implementación de la batería de riesgo psicosocial.
Capacitación en el riesgo.</t>
  </si>
  <si>
    <t>Actividades administrativas en puestos de trabajo con deficiencia en ergonomía en sillas y mesas.</t>
  </si>
  <si>
    <t>Biomecánico (Postura mantenida).</t>
  </si>
  <si>
    <t>Condiciones de Seguridad Mecánico (Elementos o partes de máquinas).</t>
  </si>
  <si>
    <t>Implementación de metodología 5 "S" orden y aseo en puestos de trabajo.
Capacitación en el riesgo; enfatizando en almacenamiento de documentos.</t>
  </si>
  <si>
    <t>Implementación de metodología 5 "S" orden y aseo en puestos de trabajo.
Capacitación en el riesgo; enfatizando en el uso de las herramientas del escritorio (Cosedora, Grapadora, tijeras)</t>
  </si>
  <si>
    <t>Falta de archivadores para el almacenamiento del material de archivo, que se encuentra en piso</t>
  </si>
  <si>
    <t>Condiciones de Seguridad Accidentes de tránsito (desplazamientos aéreos y terrestres).</t>
  </si>
  <si>
    <t>Capacitación en el riesgo, enfatizando en el riesgo público, vial y autocuidado.</t>
  </si>
  <si>
    <t>caídas, golpes, heridas</t>
  </si>
  <si>
    <t>Programa orden y aseo en las áreas.
Adecuación del cableado en área.
Capacitación en el riesgo y autocuidado.</t>
  </si>
  <si>
    <t xml:space="preserve">Realizar campañas de autocuidado, capacitación en el riesgo; control de plagas, </t>
  </si>
  <si>
    <t>Sensibilización de orden y aseo.
 Capacitación en el riesgo. Sensibilización y/o capacitación en uso adecuado de los EPP.</t>
  </si>
  <si>
    <t xml:space="preserve">Sensibilización de orden y aseo.
Sensibilización y/o capacitación en uso adecuado de los EPP.
Campañas auto cuidado. </t>
  </si>
  <si>
    <t>Reemplazo de bombillas que se encuentran fundidas.
Capacitación en el riesgo, autocuidado.</t>
  </si>
  <si>
    <t>Implementación de metodología 5 "S",  Realizar campañas de autocuidado, capacitación en el riesgo.</t>
  </si>
  <si>
    <t>Psicosocial (Características de la organización).</t>
  </si>
  <si>
    <t>La actividad se realiza en postura sedente dura la jornada laboral.</t>
  </si>
  <si>
    <t>Transporte y Manipulación de cajas de archivo.</t>
  </si>
  <si>
    <t>PVE Riesgo biomecánico</t>
  </si>
  <si>
    <t>Manipulación de cajas y material de archivo</t>
  </si>
  <si>
    <t>Implementación de metodología 5 "S" orden y aseo en puestos de trabajo.
Sensibilización de autocuidado, Reporte de condiciones inseguras.</t>
  </si>
  <si>
    <t>Condiciones de Seguridad (Accidentes de tránsito).</t>
  </si>
  <si>
    <t xml:space="preserve">Sensibilización de orden y aseo.
Se recomienda revisar el control de plagas y roedores según los protocolos del Invima.
Sensibilización y/o capacitación en uso adecuado de los EPP y autocuidado. </t>
  </si>
  <si>
    <t>capacitación en el riesgo, reforzando el autocuidado, uso de EPP.</t>
  </si>
  <si>
    <t>Campañas autocuidado.
seguimiento de esquemas de vacunación.
Capacitación uso de EPP.</t>
  </si>
  <si>
    <t>Plan de intervención PVE psicosocial, Capacitación Riesgo Psicosocial
Seguimiento a resultados de la implementación de la batería de riesgo psicosocial.</t>
  </si>
  <si>
    <t xml:space="preserve">Los funcionarios manipulan cajones, gavetas puertas de archivo y documentos </t>
  </si>
  <si>
    <t>Campañas de autocuidado.
Implementación de metodología de las 5S.
Capacitación en el riesgo.</t>
  </si>
  <si>
    <t>Presencia de flujo de personal constantemente (Atención a usuarios)</t>
  </si>
  <si>
    <t>Capacitación en el riesgo; autocuidado y
seguimiento de esquemas de vacunación.</t>
  </si>
  <si>
    <t>Campañas de autocuidado, 
Realizar pausas activas en puesto de trabajo.
Capacitación en el riesgo.</t>
  </si>
  <si>
    <t>Plan de intervención PVE Riesgo Psicosocial,
Seguimiento a resultados de la implementación de la batería de riesgo psicosocial.
Capacitaciones en el riesgo.</t>
  </si>
  <si>
    <t>La actividad se realiza todo el tiempo en postura sedente.</t>
  </si>
  <si>
    <t>Implementación de metodología de las 5s.
Capacitación en el riesgo.</t>
  </si>
  <si>
    <t>Manipulación de herramientas de trabajo
(cosedoras, esferos, bisturís, grapadoras, saca ganchos) etc.</t>
  </si>
  <si>
    <t>Sistemas de control de incendio (extintores), mantenimiento y reparación de instalaciones eléctricas, botiquines, señalización de evacuación</t>
  </si>
  <si>
    <t>Implementación de metodología de las 5S.
adecuación de cableado en el área.
Canalización de cables.
Capacitación en el riesgo.</t>
  </si>
  <si>
    <t>Enfermedades respiratorias e infectocontagiosas en general, reacciones alérgicas, afecciones en la piel, cuadros virales, entre otras enfermedades comunes</t>
  </si>
  <si>
    <t>Capacitación en el riesgo, autocuidado.</t>
  </si>
  <si>
    <t>Uso de protector respiratorio.</t>
  </si>
  <si>
    <t xml:space="preserve">Exposición a gases de los vehículos en el desplazamiento que se realiza en la jornada laboral a diferentes sedes llevando archivo, insumos del Invima, </t>
  </si>
  <si>
    <t>Realizar capacitación en el riesgo. 
PVE Riesgo Químico</t>
  </si>
  <si>
    <t>Suministrar EPP según el riesgo.</t>
  </si>
  <si>
    <t>Físico (Ruido Continuo).</t>
  </si>
  <si>
    <t>Realizar campañas de autocuidado,
Capacitación en el riesgo.</t>
  </si>
  <si>
    <t>Realizar entrega de requerimientos de archivo Montevideo, calle 18 entre otras autorizadas por el Invima.</t>
  </si>
  <si>
    <t>Realizar desplazamientos a diferentes sedes del Invima y/o según solicitud  del Instituto donde se encuentran, áreas, pisos, lugares y superficies de trabajo irregulares, con diferencia de nivel, condiciones de orden y aseo.</t>
  </si>
  <si>
    <t>Sensibilización de Orden y Aseo, Sensibilización de cuidados al caminar</t>
  </si>
  <si>
    <t>Sensibilización de Orden y Aseo.
Sensibilización de cuidados al caminar.</t>
  </si>
  <si>
    <t>Dar continuidad al PVE riesgo biomecánico.
Capacitación en el riesgo y autocuidado, realizar de pausas saludables.</t>
  </si>
  <si>
    <t>Realizar actividades de aseo de las instalaciones,  paredes, ventanas,  puertas, pisos.</t>
  </si>
  <si>
    <t>Irritación en vías respiratorias
Intoxicación por inhalación, alergias respiratorias y dermatológicas.</t>
  </si>
  <si>
    <t>Capacitación en prevención de riesgo Químico.
Hojas de seguridad de los productos.</t>
  </si>
  <si>
    <t>Suministrar EPP necesarios, uso de EPP (Guantes, botas, mono gafas, delantal plástico).</t>
  </si>
  <si>
    <t>Realizar aseo en las oficinas, archivos, limpiando  paredes, ventanas, puertas, pisos. Operar máquinas</t>
  </si>
  <si>
    <t>hipoacusia, cambios emocionales, cansancio</t>
  </si>
  <si>
    <t>Contaminación Auditiva por paso de buses y camiones en la calle.</t>
  </si>
  <si>
    <t>Capacitación en el riesgo, enfocado en el autocuidado.</t>
  </si>
  <si>
    <t>Capacitación en el riesgo, autocuidado y prevención de accidentes laborales</t>
  </si>
  <si>
    <t>EPP según el riesgo.</t>
  </si>
  <si>
    <t>Dar continuidad al PVE riesgo biomecánico.
Capacitación en el riesgo; enfatizando en el autocuidado. realizar de pausas saludables.</t>
  </si>
  <si>
    <t>Enfermedades respiratorias e infectocontagiosas en general, cuadros virales entre otros.</t>
  </si>
  <si>
    <t>Capacitación en prevención de riesgo biológico; autocuidado</t>
  </si>
  <si>
    <t>Estrés, cambios emocionales alteraciones del sueño, ansiedad y alteraciones comportamentales.</t>
  </si>
  <si>
    <t>Plan de intervención PVE psicosocial, Capacitación Riesgo Psicosocial
Seguimiento a resultados de la implementación de la batería de riesgo psicosocial.
Capacitación en el riesgo.</t>
  </si>
  <si>
    <t xml:space="preserve">Realizar reposición de herramientas deterioradas, sensibilizar al personal en el cuidado de manos y herramientas. </t>
  </si>
  <si>
    <t>Canalización de cables, Se recomienda implementar sistemas de protección contra incendios.
Capacitación en autocuidado y prevención de accidentes laborales.</t>
  </si>
  <si>
    <t>Condiciones De Seguridad Eléctrico (Baja Tensión).</t>
  </si>
  <si>
    <t>Condiciones de seguridad Locativo (Caídas de Objetos).</t>
  </si>
  <si>
    <t>Condiciones De Seguridad (Trabajos en Alturas)</t>
  </si>
  <si>
    <t>Condiciones de seguridad Locativo  (sistemas y medios de almacenamiento).</t>
  </si>
  <si>
    <t>Físico (Radiaciones no ionizantes electromagnéticas).</t>
  </si>
  <si>
    <t>Gestión Documental y Correspondencia</t>
  </si>
  <si>
    <t>MONTEVIDEO CALLE 18</t>
  </si>
  <si>
    <t>Responsable SST</t>
  </si>
  <si>
    <t>OLIVA EUGENIA LEON ALVARADO</t>
  </si>
  <si>
    <t>PROFESIONAL UNIVERSITARIO</t>
  </si>
  <si>
    <t>Biológico (Virus).</t>
  </si>
  <si>
    <t>Biológico (Hongos)</t>
  </si>
  <si>
    <t>Fenómenos Naturales (Sismo)</t>
  </si>
  <si>
    <t>Físico (Luz visible por exceso o deficiencia).</t>
  </si>
  <si>
    <t>Enviar al personal a realizar los cursos correspondientes a trabajos seguros en alturas; según corresponda su nivel.
Inspección de equipos de altura (Arnés, Eslinga, Tie Off, Línea de vida).</t>
  </si>
  <si>
    <t>Presencia de video terminales, computadores</t>
  </si>
  <si>
    <t>Biomecánico (Postura Prolongada).</t>
  </si>
  <si>
    <t>Dar continuidad al PVE riesgo biomecánico.
Capacitación en el riesgo; pausas saludables autónomas.</t>
  </si>
  <si>
    <t>Biomecánico (Manipulación de cargas).</t>
  </si>
  <si>
    <t>Dar continuidad al PVE riesgo biomecánico
Capacitación en el riesgo; pausas saludables autónomas, valoraciones de puesto de trabajo</t>
  </si>
  <si>
    <t>Condiciones de seguridad mecánico (herramientas).</t>
  </si>
  <si>
    <t>Capacitación en el riesgo, recomendaciones en el uso de los implementos del escritorio (Cosedora, Grapadora, tijeras) etc.</t>
  </si>
  <si>
    <t>Psicosocial (Características del grupo social del trabajo).</t>
  </si>
  <si>
    <t>Dar continuidad al PVE riesgo biomecánico
Campañas de auto cuidado y realizar de pausas saludables autónomas.</t>
  </si>
  <si>
    <t>inspección de puestos de trabajo.
Realizar Pausas saludables autónomas.</t>
  </si>
  <si>
    <t>Biomecánico (Postura Forzada).</t>
  </si>
  <si>
    <t>PVE aplicación riesgo biomecánico.
inspección de puestos de trabajo.
Realizar Pausas saludables autónomas.</t>
  </si>
  <si>
    <t>PVE aplicación riesgo biomecánico
Capacitación en manejo manual de cargas adecuado.
Realizar Pausas Saludables autónomas</t>
  </si>
  <si>
    <t>capacitación en el riesgo, autocuidado, fomentar la metodología 5S</t>
  </si>
  <si>
    <t>Presencia de Video terminales en toda el área (computadores, Impresora)</t>
  </si>
  <si>
    <t>Realizar pausas activas saludables autónomas.</t>
  </si>
  <si>
    <t>Biomecánico (Movimiento Repetitivo).</t>
  </si>
  <si>
    <t>Dar continuidad al PVE riesgo biomecánico
Campañas de auto cuidado y realizar de pausas saludables autónomas.
Capacitación en el manejo de cargas e higiene postural</t>
  </si>
  <si>
    <t>Presencia de video terminales en toda el área, computadores, televisores.</t>
  </si>
  <si>
    <t>Dar continuidad al PVE riesgo biomecánico
Campañas de auto cuidado.
Realizar de pausas saludables autónomas</t>
  </si>
  <si>
    <t>Químicos (Gases y Vapores).</t>
  </si>
  <si>
    <t>CRITERIOS DE CONTROL MEDIDAS DE INTERVENCIÓN SUGERIDAS</t>
  </si>
  <si>
    <t xml:space="preserve">Personal  empresa contratista - Vigilancia, monitoreo  y supervisión para el Invima </t>
  </si>
  <si>
    <t>Decreto 1072 de 2015.</t>
  </si>
  <si>
    <t>Resolución 1409 de 2012,  Resolución 1903 de 2013</t>
  </si>
  <si>
    <t>Responsable</t>
  </si>
  <si>
    <t>PAOLA ANDREA NIÑO ARCILA</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</si>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</sst>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0"/>
      <name val="Arial"/>
      <family val="2"/>
    </font>
    <font>
      <sz val="11"/>
      <color theme="1"/>
      <name val="Calibri"/>
      <family val="2"/>
      <scheme val="minor"/>
    </font>
    <font>
      <sz val="10"/>
      <name val="Arial"/>
      <family val="2"/>
    </font>
    <font>
      <u/>
      <sz val="10"/>
      <color indexed="12"/>
      <name val="Arial"/>
      <family val="2"/>
    </font>
    <font>
      <sz val="10"/>
      <name val="MS Sans Serif"/>
      <family val="2"/>
    </font>
    <font>
      <u/>
      <sz val="10"/>
      <color theme="10"/>
      <name val="Arial"/>
      <family val="2"/>
    </font>
    <font>
      <b/>
      <sz val="20"/>
      <name val="Arial Narrow"/>
      <family val="2"/>
    </font>
    <font>
      <sz val="8"/>
      <name val="Arial Narrow"/>
      <family val="2"/>
    </font>
    <font>
      <b/>
      <sz val="8"/>
      <color theme="3" tint="0.39997558519241921"/>
      <name val="Arial Narrow"/>
      <family val="2"/>
    </font>
    <font>
      <sz val="12"/>
      <color rgb="FF000000"/>
      <name val="Arial Narrow"/>
      <family val="2"/>
    </font>
    <font>
      <b/>
      <sz val="8"/>
      <name val="Arial Narrow"/>
      <family val="2"/>
    </font>
    <font>
      <sz val="10"/>
      <name val="Arial Narrow"/>
      <family val="2"/>
    </font>
    <font>
      <b/>
      <sz val="12"/>
      <name val="Arial Narrow"/>
      <family val="2"/>
    </font>
    <font>
      <b/>
      <sz val="10"/>
      <name val="Arial Narrow"/>
      <family val="2"/>
    </font>
    <font>
      <b/>
      <sz val="9"/>
      <name val="Arial Narrow"/>
      <family val="2"/>
    </font>
    <font>
      <sz val="9"/>
      <name val="Arial Narrow"/>
      <family val="2"/>
    </font>
    <font>
      <sz val="12"/>
      <name val="Arial Narrow"/>
      <family val="2"/>
    </font>
    <font>
      <b/>
      <sz val="12"/>
      <color rgb="FFFF0000"/>
      <name val="Arial Narrow"/>
      <family val="2"/>
    </font>
    <font>
      <sz val="10"/>
      <color rgb="FFFF0000"/>
      <name val="Arial Narrow"/>
      <family val="2"/>
    </font>
    <font>
      <sz val="12"/>
      <color rgb="FFFF0000"/>
      <name val="Arial Narrow"/>
      <family val="2"/>
    </font>
    <font>
      <sz val="8"/>
      <color rgb="FFFF0000"/>
      <name val="Arial Narrow"/>
      <family val="2"/>
    </font>
    <font>
      <b/>
      <sz val="8"/>
      <color rgb="FFFF0000"/>
      <name val="Arial Narrow"/>
      <family val="2"/>
    </font>
    <font>
      <sz val="7"/>
      <name val="Arial Narrow"/>
      <family val="2"/>
    </font>
    <font>
      <b/>
      <sz val="10"/>
      <color indexed="8"/>
      <name val="Arial Narrow"/>
      <family val="2"/>
    </font>
    <font>
      <u/>
      <sz val="10"/>
      <color theme="10"/>
      <name val="Arial Narrow"/>
      <family val="2"/>
    </font>
  </fonts>
  <fills count="13">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bgColor indexed="64"/>
      </patternFill>
    </fill>
    <fill>
      <patternFill patternType="solid">
        <fgColor rgb="FF00B0F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theme="7" tint="0.5999938962981048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theme="7" tint="-0.249977111117893"/>
      </left>
      <right style="medium">
        <color theme="7" tint="-0.249977111117893"/>
      </right>
      <top style="thin">
        <color indexed="64"/>
      </top>
      <bottom style="thin">
        <color indexed="64"/>
      </bottom>
      <diagonal/>
    </border>
    <border>
      <left style="medium">
        <color theme="7" tint="-0.249977111117893"/>
      </left>
      <right style="medium">
        <color theme="7" tint="-0.249977111117893"/>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8">
    <xf numFmtId="0" fontId="0" fillId="0" borderId="0"/>
    <xf numFmtId="0" fontId="1" fillId="0" borderId="0"/>
    <xf numFmtId="0" fontId="3" fillId="0" borderId="0" applyNumberFormat="0" applyFill="0" applyBorder="0" applyAlignment="0" applyProtection="0">
      <alignment vertical="top"/>
      <protection locked="0"/>
    </xf>
    <xf numFmtId="0" fontId="1" fillId="0" borderId="0"/>
    <xf numFmtId="0" fontId="2" fillId="0" borderId="0"/>
    <xf numFmtId="0" fontId="2" fillId="0" borderId="0"/>
    <xf numFmtId="0" fontId="4" fillId="0" borderId="0" applyNumberFormat="0" applyFont="0" applyFill="0" applyBorder="0" applyAlignment="0" applyProtection="0">
      <alignment horizontal="left"/>
    </xf>
    <xf numFmtId="0" fontId="5" fillId="0" borderId="0" applyNumberFormat="0" applyFill="0" applyBorder="0" applyAlignment="0" applyProtection="0"/>
  </cellStyleXfs>
  <cellXfs count="183">
    <xf numFmtId="0" fontId="0" fillId="0" borderId="0" xfId="0"/>
    <xf numFmtId="0" fontId="10" fillId="2" borderId="0"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1" fillId="4" borderId="0" xfId="0" quotePrefix="1" applyFont="1" applyFill="1" applyBorder="1" applyAlignment="1">
      <alignment horizontal="center" vertical="center" wrapText="1"/>
    </xf>
    <xf numFmtId="0" fontId="11" fillId="4" borderId="0" xfId="0" applyNumberFormat="1"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0" xfId="0" applyFont="1" applyBorder="1" applyAlignment="1">
      <alignment horizontal="center" vertical="center" wrapText="1"/>
    </xf>
    <xf numFmtId="0" fontId="11" fillId="0" borderId="0" xfId="0" applyFont="1" applyAlignment="1">
      <alignment horizontal="center" vertical="center" wrapText="1"/>
    </xf>
    <xf numFmtId="0" fontId="17" fillId="7" borderId="16" xfId="0" applyFont="1" applyFill="1" applyBorder="1" applyAlignment="1" applyProtection="1">
      <alignment horizontal="center" vertical="center" wrapText="1"/>
    </xf>
    <xf numFmtId="0" fontId="17" fillId="7" borderId="17" xfId="0" applyFont="1" applyFill="1" applyBorder="1" applyAlignment="1" applyProtection="1">
      <alignment horizontal="center" vertical="center" wrapText="1"/>
    </xf>
    <xf numFmtId="0" fontId="17" fillId="7" borderId="17" xfId="1" applyFont="1" applyFill="1" applyBorder="1" applyAlignment="1">
      <alignment horizontal="center" vertical="center" wrapText="1"/>
    </xf>
    <xf numFmtId="0" fontId="19" fillId="7" borderId="12"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21" fillId="0" borderId="4" xfId="0" applyFont="1" applyBorder="1" applyAlignment="1">
      <alignment horizontal="center" vertical="center" wrapText="1"/>
    </xf>
    <xf numFmtId="0" fontId="13" fillId="4" borderId="6"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17" fillId="0" borderId="9" xfId="0" applyFont="1" applyBorder="1" applyAlignment="1">
      <alignment horizontal="center" vertical="center" wrapText="1"/>
    </xf>
    <xf numFmtId="0" fontId="8" fillId="0" borderId="0" xfId="0" applyFont="1" applyBorder="1" applyAlignment="1">
      <alignment horizontal="center" vertical="center" wrapText="1"/>
    </xf>
    <xf numFmtId="0" fontId="7" fillId="0" borderId="0" xfId="0" applyFont="1" applyFill="1" applyAlignment="1">
      <alignment horizontal="center" vertical="center" wrapText="1"/>
    </xf>
    <xf numFmtId="0" fontId="9" fillId="2" borderId="0" xfId="0" applyFont="1" applyFill="1" applyBorder="1" applyAlignment="1">
      <alignment horizontal="center" vertical="center" wrapText="1"/>
    </xf>
    <xf numFmtId="0" fontId="17" fillId="0" borderId="6" xfId="0" applyFont="1" applyBorder="1" applyAlignment="1">
      <alignment horizontal="center" vertical="center" wrapText="1"/>
    </xf>
    <xf numFmtId="0" fontId="11" fillId="2"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8"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8" fillId="4" borderId="6"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9" xfId="0" quotePrefix="1" applyFont="1" applyFill="1" applyBorder="1" applyAlignment="1">
      <alignment horizontal="center" vertical="center" wrapText="1"/>
    </xf>
    <xf numFmtId="0" fontId="18" fillId="0" borderId="0" xfId="0" applyFont="1" applyAlignment="1">
      <alignment horizontal="center" vertical="center" wrapText="1"/>
    </xf>
    <xf numFmtId="0" fontId="18"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13" fillId="4" borderId="11" xfId="0" applyFont="1" applyFill="1" applyBorder="1" applyAlignment="1">
      <alignment horizontal="center" vertical="center" textRotation="90" wrapText="1"/>
    </xf>
    <xf numFmtId="0" fontId="18" fillId="4" borderId="17" xfId="0" applyFont="1" applyFill="1" applyBorder="1" applyAlignment="1">
      <alignment horizontal="center" vertical="center" wrapText="1"/>
    </xf>
    <xf numFmtId="0" fontId="11" fillId="4" borderId="0" xfId="0" applyFont="1" applyFill="1" applyBorder="1" applyAlignment="1">
      <alignment horizontal="center" vertical="center" textRotation="90" wrapText="1"/>
    </xf>
    <xf numFmtId="0" fontId="18" fillId="4" borderId="18" xfId="0" applyFont="1" applyFill="1" applyBorder="1" applyAlignment="1" applyProtection="1">
      <alignment horizontal="center" vertical="center" wrapText="1"/>
    </xf>
    <xf numFmtId="0" fontId="18" fillId="4" borderId="16"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8" fillId="4" borderId="6" xfId="0" applyFont="1" applyFill="1" applyBorder="1" applyAlignment="1" applyProtection="1">
      <alignment horizontal="center" vertical="center" wrapText="1"/>
    </xf>
    <xf numFmtId="0" fontId="18" fillId="4" borderId="19" xfId="0" applyFont="1" applyFill="1" applyBorder="1" applyAlignment="1" applyProtection="1">
      <alignment horizontal="center" vertical="center" wrapText="1"/>
    </xf>
    <xf numFmtId="0" fontId="11" fillId="4" borderId="0" xfId="0" applyFont="1" applyFill="1" applyAlignment="1">
      <alignment horizontal="center" vertical="center" wrapText="1"/>
    </xf>
    <xf numFmtId="0" fontId="11" fillId="0" borderId="0" xfId="0" applyFont="1" applyFill="1" applyAlignment="1">
      <alignment horizontal="center" vertical="center" wrapText="1"/>
    </xf>
    <xf numFmtId="0" fontId="17" fillId="0" borderId="7" xfId="0" applyFont="1" applyBorder="1" applyAlignment="1">
      <alignment horizontal="center" vertical="center" wrapText="1"/>
    </xf>
    <xf numFmtId="0" fontId="17" fillId="0" borderId="9" xfId="0" applyFont="1" applyFill="1" applyBorder="1" applyAlignment="1">
      <alignment horizontal="center" vertical="center" wrapText="1"/>
    </xf>
    <xf numFmtId="0" fontId="19"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4" xfId="0" applyFont="1" applyBorder="1" applyAlignment="1">
      <alignment horizontal="center" vertical="center" wrapText="1"/>
    </xf>
    <xf numFmtId="0" fontId="11" fillId="4" borderId="6" xfId="0" applyFont="1" applyFill="1" applyBorder="1" applyAlignment="1">
      <alignment horizontal="center" vertical="center" wrapText="1" shrinkToFit="1"/>
    </xf>
    <xf numFmtId="0" fontId="11" fillId="4" borderId="6" xfId="0" quotePrefix="1" applyFont="1" applyFill="1" applyBorder="1" applyAlignment="1">
      <alignment horizontal="center" vertical="center" wrapText="1"/>
    </xf>
    <xf numFmtId="0" fontId="12" fillId="9" borderId="6" xfId="0" applyFont="1" applyFill="1" applyBorder="1" applyAlignment="1">
      <alignment horizontal="center" vertical="center" wrapText="1"/>
    </xf>
    <xf numFmtId="0" fontId="12" fillId="9" borderId="6" xfId="0" applyFont="1" applyFill="1" applyBorder="1" applyAlignment="1">
      <alignment horizontal="center" vertical="center"/>
    </xf>
    <xf numFmtId="0" fontId="11" fillId="0" borderId="0" xfId="0" applyFont="1"/>
    <xf numFmtId="0" fontId="14" fillId="10" borderId="6" xfId="0" applyFont="1" applyFill="1" applyBorder="1" applyAlignment="1">
      <alignment horizontal="center" vertical="center"/>
    </xf>
    <xf numFmtId="0" fontId="12" fillId="10" borderId="6" xfId="0" applyFont="1" applyFill="1" applyBorder="1" applyAlignment="1">
      <alignment horizontal="center" vertical="center"/>
    </xf>
    <xf numFmtId="0" fontId="13" fillId="0" borderId="6" xfId="0" applyFont="1" applyBorder="1" applyAlignment="1">
      <alignment horizontal="center" vertical="center"/>
    </xf>
    <xf numFmtId="0" fontId="16" fillId="0" borderId="6" xfId="0" applyFont="1" applyBorder="1"/>
    <xf numFmtId="0" fontId="16" fillId="0" borderId="6" xfId="0" applyFont="1" applyBorder="1" applyAlignment="1">
      <alignment horizontal="center" vertical="center"/>
    </xf>
    <xf numFmtId="164" fontId="16" fillId="0" borderId="6" xfId="0" applyNumberFormat="1" applyFont="1" applyBorder="1" applyAlignment="1">
      <alignment horizontal="center" vertical="center"/>
    </xf>
    <xf numFmtId="0" fontId="16" fillId="2" borderId="6" xfId="0" applyFont="1" applyFill="1" applyBorder="1" applyAlignment="1">
      <alignment horizontal="center" vertical="center"/>
    </xf>
    <xf numFmtId="2" fontId="16" fillId="0" borderId="6" xfId="0" applyNumberFormat="1" applyFont="1" applyBorder="1" applyAlignment="1">
      <alignment horizontal="center" vertical="center"/>
    </xf>
    <xf numFmtId="0" fontId="11" fillId="0" borderId="6" xfId="0" applyFont="1" applyBorder="1" applyAlignment="1">
      <alignment horizontal="center" vertical="center"/>
    </xf>
    <xf numFmtId="0" fontId="11" fillId="11" borderId="6" xfId="0" applyFont="1" applyFill="1" applyBorder="1" applyAlignment="1">
      <alignment horizontal="center" vertical="center"/>
    </xf>
    <xf numFmtId="0" fontId="11" fillId="7" borderId="6" xfId="0" applyFont="1" applyFill="1" applyBorder="1" applyAlignment="1">
      <alignment horizontal="center" vertical="center"/>
    </xf>
    <xf numFmtId="0" fontId="11" fillId="8" borderId="6" xfId="0" applyFont="1" applyFill="1" applyBorder="1" applyAlignment="1">
      <alignment horizontal="center" vertical="center"/>
    </xf>
    <xf numFmtId="0" fontId="12" fillId="12" borderId="6" xfId="0" applyFont="1" applyFill="1" applyBorder="1" applyAlignment="1">
      <alignment horizontal="center" vertical="center"/>
    </xf>
    <xf numFmtId="2" fontId="12" fillId="12" borderId="6" xfId="0" applyNumberFormat="1" applyFont="1" applyFill="1" applyBorder="1" applyAlignment="1">
      <alignment horizontal="center" vertical="center"/>
    </xf>
    <xf numFmtId="0" fontId="12" fillId="12" borderId="6" xfId="0" applyFont="1" applyFill="1" applyBorder="1" applyAlignment="1">
      <alignment horizontal="center"/>
    </xf>
    <xf numFmtId="0" fontId="10" fillId="5" borderId="34" xfId="0" applyFont="1" applyFill="1" applyBorder="1" applyAlignment="1">
      <alignment horizontal="center" vertical="center" textRotation="90" wrapText="1"/>
    </xf>
    <xf numFmtId="0" fontId="10" fillId="5" borderId="9" xfId="0" applyFont="1" applyFill="1" applyBorder="1" applyAlignment="1">
      <alignment horizontal="center" vertical="center" textRotation="90" wrapText="1"/>
    </xf>
    <xf numFmtId="0" fontId="22" fillId="5" borderId="9"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4" fillId="5" borderId="9" xfId="0" applyFont="1" applyFill="1" applyBorder="1" applyAlignment="1">
      <alignment horizontal="center" vertical="center" textRotation="90" wrapText="1"/>
    </xf>
    <xf numFmtId="0" fontId="12" fillId="5" borderId="9" xfId="0" applyFont="1" applyFill="1" applyBorder="1" applyAlignment="1">
      <alignment horizontal="center" vertical="center" wrapText="1"/>
    </xf>
    <xf numFmtId="0" fontId="23" fillId="0" borderId="6" xfId="0" applyNumberFormat="1" applyFont="1" applyFill="1" applyBorder="1" applyAlignment="1">
      <alignment horizontal="center" vertical="center" wrapText="1"/>
    </xf>
    <xf numFmtId="0" fontId="14" fillId="2" borderId="29" xfId="0" applyFont="1" applyFill="1" applyBorder="1" applyAlignment="1">
      <alignment horizontal="center" vertical="center" textRotation="90" wrapText="1"/>
    </xf>
    <xf numFmtId="0" fontId="11" fillId="4" borderId="6" xfId="0" applyFont="1" applyFill="1" applyBorder="1" applyAlignment="1">
      <alignment horizontal="center" vertical="center" wrapText="1"/>
    </xf>
    <xf numFmtId="0" fontId="11" fillId="4" borderId="0" xfId="0" applyFont="1" applyFill="1" applyBorder="1" applyAlignment="1">
      <alignment horizontal="center" vertical="center" wrapText="1" shrinkToFit="1"/>
    </xf>
    <xf numFmtId="0" fontId="11" fillId="4" borderId="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23" fillId="6" borderId="6"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13" fillId="0"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29" xfId="0" applyFont="1" applyFill="1" applyBorder="1" applyAlignment="1">
      <alignment horizontal="center" vertical="center" textRotation="90" wrapText="1"/>
    </xf>
    <xf numFmtId="0" fontId="13" fillId="2" borderId="29"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shrinkToFit="1"/>
    </xf>
    <xf numFmtId="0" fontId="13" fillId="4"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4" borderId="6" xfId="0" applyNumberFormat="1" applyFont="1" applyFill="1" applyBorder="1" applyAlignment="1">
      <alignment horizontal="center" vertical="center" wrapText="1"/>
    </xf>
    <xf numFmtId="0" fontId="11" fillId="4" borderId="6" xfId="1" applyFont="1" applyFill="1" applyBorder="1" applyAlignment="1" applyProtection="1">
      <alignment horizontal="center" vertical="center" wrapText="1"/>
      <protection locked="0"/>
    </xf>
    <xf numFmtId="0" fontId="11" fillId="4" borderId="29" xfId="0" applyFont="1" applyFill="1" applyBorder="1" applyAlignment="1">
      <alignment horizontal="center" vertical="center" wrapText="1"/>
    </xf>
    <xf numFmtId="0" fontId="11" fillId="4" borderId="29" xfId="0" applyFont="1" applyFill="1" applyBorder="1" applyAlignment="1">
      <alignment horizontal="center" vertical="center" wrapText="1" shrinkToFit="1"/>
    </xf>
    <xf numFmtId="0" fontId="11" fillId="0" borderId="29" xfId="0" applyFont="1" applyBorder="1" applyAlignment="1">
      <alignment horizontal="center" vertical="center" wrapText="1"/>
    </xf>
    <xf numFmtId="0" fontId="11" fillId="4" borderId="29" xfId="1" applyFont="1" applyFill="1" applyBorder="1" applyAlignment="1" applyProtection="1">
      <alignment horizontal="center" vertical="center" wrapText="1"/>
      <protection locked="0"/>
    </xf>
    <xf numFmtId="0" fontId="11" fillId="4" borderId="5" xfId="0" applyFont="1" applyFill="1" applyBorder="1" applyAlignment="1">
      <alignment horizontal="center" vertical="center" textRotation="90" wrapText="1"/>
    </xf>
    <xf numFmtId="0" fontId="11" fillId="4" borderId="13" xfId="0" applyFont="1" applyFill="1" applyBorder="1" applyAlignment="1">
      <alignment horizontal="center" vertical="center" textRotation="90" wrapText="1"/>
    </xf>
    <xf numFmtId="0" fontId="11" fillId="4" borderId="11" xfId="0" applyFont="1" applyFill="1" applyBorder="1" applyAlignment="1">
      <alignment horizontal="center" vertical="center" textRotation="90" wrapText="1"/>
    </xf>
    <xf numFmtId="0" fontId="11" fillId="4" borderId="26" xfId="0" applyFont="1" applyFill="1" applyBorder="1" applyAlignment="1">
      <alignment horizontal="center" vertical="center" textRotation="90" wrapText="1"/>
    </xf>
    <xf numFmtId="0" fontId="11" fillId="4" borderId="27" xfId="0" applyFont="1" applyFill="1" applyBorder="1" applyAlignment="1">
      <alignment horizontal="center" vertical="center" textRotation="90" wrapText="1"/>
    </xf>
    <xf numFmtId="0" fontId="11" fillId="4" borderId="28" xfId="0" applyFont="1" applyFill="1" applyBorder="1" applyAlignment="1">
      <alignment horizontal="center" vertical="center" textRotation="90" wrapText="1"/>
    </xf>
    <xf numFmtId="0" fontId="11" fillId="4" borderId="9" xfId="0" applyFont="1" applyFill="1" applyBorder="1" applyAlignment="1">
      <alignment horizontal="center" vertical="center" textRotation="90" wrapText="1"/>
    </xf>
    <xf numFmtId="0" fontId="11" fillId="4" borderId="6" xfId="0" applyFont="1" applyFill="1" applyBorder="1" applyAlignment="1">
      <alignment horizontal="center" vertical="center" textRotation="90" wrapText="1"/>
    </xf>
    <xf numFmtId="0" fontId="11" fillId="4" borderId="6"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1" fillId="4" borderId="0" xfId="0" applyFont="1" applyFill="1" applyBorder="1" applyAlignment="1">
      <alignment horizontal="center" vertical="center" wrapText="1" shrinkToFit="1"/>
    </xf>
    <xf numFmtId="0" fontId="11" fillId="4" borderId="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6" fillId="6" borderId="24"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3" fillId="6" borderId="6"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11" fillId="0" borderId="6" xfId="0" applyFont="1" applyBorder="1" applyAlignment="1">
      <alignment horizontal="center" vertical="center" wrapText="1"/>
    </xf>
    <xf numFmtId="0" fontId="13" fillId="6" borderId="6" xfId="0" applyFont="1" applyFill="1" applyBorder="1" applyAlignment="1">
      <alignment horizontal="center" vertical="center" wrapText="1"/>
    </xf>
    <xf numFmtId="0" fontId="11" fillId="0" borderId="25"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16" fillId="4" borderId="24"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23" fillId="3" borderId="24"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3" borderId="25" xfId="0" applyFont="1" applyFill="1" applyBorder="1" applyAlignment="1">
      <alignment horizontal="center" vertical="center" wrapText="1"/>
    </xf>
    <xf numFmtId="0" fontId="23" fillId="4" borderId="6" xfId="0" applyFont="1" applyFill="1" applyBorder="1" applyAlignment="1">
      <alignment horizontal="center" vertical="center" wrapText="1"/>
    </xf>
    <xf numFmtId="16" fontId="11" fillId="0" borderId="6" xfId="0" applyNumberFormat="1" applyFont="1" applyBorder="1" applyAlignment="1">
      <alignment horizontal="center" vertical="center" wrapText="1"/>
    </xf>
    <xf numFmtId="16" fontId="11" fillId="0" borderId="25" xfId="0" applyNumberFormat="1" applyFont="1" applyBorder="1" applyAlignment="1">
      <alignment horizontal="center" vertical="center" wrapText="1"/>
    </xf>
    <xf numFmtId="0" fontId="24" fillId="0" borderId="6" xfId="7"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23" fillId="2" borderId="24" xfId="0" applyFont="1" applyFill="1" applyBorder="1" applyAlignment="1">
      <alignment horizontal="center" vertical="center" wrapText="1"/>
    </xf>
    <xf numFmtId="0" fontId="23" fillId="2" borderId="6" xfId="0" applyFont="1" applyFill="1" applyBorder="1" applyAlignment="1">
      <alignment horizontal="center" vertical="center" wrapText="1"/>
    </xf>
    <xf numFmtId="14" fontId="13" fillId="0" borderId="5"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0" borderId="33" xfId="0" applyFont="1" applyFill="1" applyBorder="1" applyAlignment="1">
      <alignment horizontal="center" vertical="center" wrapText="1"/>
    </xf>
    <xf numFmtId="0" fontId="11" fillId="0" borderId="5" xfId="0" applyFont="1" applyBorder="1" applyAlignment="1">
      <alignment horizontal="center" vertical="center" wrapText="1"/>
    </xf>
    <xf numFmtId="0" fontId="23" fillId="2" borderId="26"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21" xfId="0" applyFont="1" applyFill="1" applyBorder="1" applyAlignment="1">
      <alignment horizontal="center" vertical="center" textRotation="90" wrapText="1"/>
    </xf>
    <xf numFmtId="0" fontId="11" fillId="0" borderId="38" xfId="0" applyFont="1" applyBorder="1" applyAlignment="1">
      <alignment horizontal="center" vertical="center" wrapText="1"/>
    </xf>
    <xf numFmtId="0" fontId="13" fillId="2" borderId="22" xfId="0" applyFont="1" applyFill="1" applyBorder="1" applyAlignment="1">
      <alignment horizontal="center" vertical="center" textRotation="90" wrapText="1"/>
    </xf>
    <xf numFmtId="0" fontId="13" fillId="2" borderId="29" xfId="0" applyFont="1" applyFill="1" applyBorder="1" applyAlignment="1">
      <alignment horizontal="center" vertical="center" textRotation="90" wrapText="1"/>
    </xf>
    <xf numFmtId="0" fontId="13" fillId="2" borderId="22"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cellXfs>
  <cellStyles count="8">
    <cellStyle name="Hipervínculo" xfId="7" builtinId="8"/>
    <cellStyle name="Hipervínculo 2" xfId="2"/>
    <cellStyle name="Normal" xfId="0" builtinId="0"/>
    <cellStyle name="Normal 2" xfId="3"/>
    <cellStyle name="Normal 2 2 2" xfId="4"/>
    <cellStyle name="Normal 2 3" xfId="5"/>
    <cellStyle name="Normal 3" xfId="1"/>
    <cellStyle name="PSChar" xfId="6"/>
  </cellStyles>
  <dxfs count="118">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b/>
        <i val="0"/>
        <condense val="0"/>
        <extend val="0"/>
        <color indexed="10"/>
      </font>
    </dxf>
    <dxf>
      <font>
        <b/>
        <i val="0"/>
        <strike val="0"/>
        <condense val="0"/>
        <extend val="0"/>
        <color indexed="53"/>
      </font>
    </dxf>
    <dxf>
      <font>
        <b/>
        <i val="0"/>
        <strike val="0"/>
        <condense val="0"/>
        <extend val="0"/>
        <u val="none"/>
        <color indexed="17"/>
      </font>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s>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RIESGOS!$B$2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RIESGOS!$A$3:$A$9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RIESGOS!$B$3:$B$9</c:f>
              <c:numCache>
                <c:formatCode>General</c:formatCode>
                <c:ptCount val="7"/>
                <c:pt idx="0">
                  <c:v>0</c:v>
                </c:pt>
                <c:pt idx="1">
                  <c:v>0</c:v>
                </c:pt>
                <c:pt idx="2">
                  <c:v>0</c:v>
                </c:pt>
                <c:pt idx="3">
                  <c:v>0</c:v>
                </c:pt>
                <c:pt idx="4">
                  <c:v>0</c:v>
                </c:pt>
                <c:pt idx="5">
                  <c:v>0</c:v>
                </c:pt>
                <c:pt idx="6">
                  <c:v>0</c:v>
                </c:pt>
              </c:numCache>
            </c:numRef>
          </c:val>
        </c:ser>
        <c:ser>
          <c:idx val="1"/>
          <c:order val="1"/>
          <c:tx>
            <c:strRef>
              <c:f>RIESGOS!$C$2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RIESGOS!$A$3:$A$9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RIESGOS!$C$3:$C$9</c:f>
              <c:numCache>
                <c:formatCode>0.0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50"/>
        <c:axId val="82943360"/>
        <c:axId val="82945152"/>
      </c:barChart>
      <c:catAx>
        <c:axId val="82943360"/>
        <c:scaling>
          <c:orientation val="minMax"/>
        </c:scaling>
        <c:delete val="0"/>
        <c:axPos val="b"/>
        <c:numFmt formatCode="General" sourceLinked="0"/>
        <c:majorTickMark val="out"/>
        <c:minorTickMark val="none"/>
        <c:tickLblPos val="nextTo"/>
        <c:crossAx val="82945152"/>
        <c:crosses val="autoZero"/>
        <c:auto val="1"/>
        <c:lblAlgn val="ctr"/>
        <c:lblOffset val="100"/>
        <c:noMultiLvlLbl val="0"/>
      </c:catAx>
      <c:valAx>
        <c:axId val="82945152"/>
        <c:scaling>
          <c:orientation val="minMax"/>
        </c:scaling>
        <c:delete val="0"/>
        <c:axPos val="l"/>
        <c:majorGridlines/>
        <c:numFmt formatCode="General" sourceLinked="1"/>
        <c:majorTickMark val="out"/>
        <c:minorTickMark val="none"/>
        <c:tickLblPos val="nextTo"/>
        <c:crossAx val="82943360"/>
        <c:crosses val="autoZero"/>
        <c:crossBetween val="between"/>
      </c:valAx>
    </c:plotArea>
    <c:legend>
      <c:legendPos val="r"/>
      <c:overlay val="0"/>
    </c:legend>
    <c:plotVisOnly val="1"/>
    <c:dispBlanksAs val="gap"/>
    <c:showDLblsOverMax val="0"/>
  </c:chart>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RIESGOS!$F$2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RIESGOS!$E$3:$E$6</c:f>
              <c:strCache>
                <c:ptCount val="4"/>
                <c:pt idx="0">
                  <c:v>I</c:v>
                </c:pt>
                <c:pt idx="1">
                  <c:v>II</c:v>
                </c:pt>
                <c:pt idx="2">
                  <c:v>III</c:v>
                </c:pt>
                <c:pt idx="3">
                  <c:v>IV</c:v>
                </c:pt>
              </c:strCache>
            </c:strRef>
          </c:cat>
          <c:val>
            <c:numRef>
              <c:f>RIESGOS!$F$3:$F$6</c:f>
              <c:numCache>
                <c:formatCode>General</c:formatCode>
                <c:ptCount val="4"/>
                <c:pt idx="0">
                  <c:v>0</c:v>
                </c:pt>
                <c:pt idx="1">
                  <c:v>41</c:v>
                </c:pt>
                <c:pt idx="2">
                  <c:v>42</c:v>
                </c:pt>
                <c:pt idx="3">
                  <c:v>0</c:v>
                </c:pt>
              </c:numCache>
            </c:numRef>
          </c:val>
        </c:ser>
        <c:ser>
          <c:idx val="1"/>
          <c:order val="1"/>
          <c:tx>
            <c:strRef>
              <c:f>RIESGOS!$G$2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RIESGOS!$E$3:$E$6</c:f>
              <c:strCache>
                <c:ptCount val="4"/>
                <c:pt idx="0">
                  <c:v>I</c:v>
                </c:pt>
                <c:pt idx="1">
                  <c:v>II</c:v>
                </c:pt>
                <c:pt idx="2">
                  <c:v>III</c:v>
                </c:pt>
                <c:pt idx="3">
                  <c:v>IV</c:v>
                </c:pt>
              </c:strCache>
            </c:strRef>
          </c:cat>
          <c:val>
            <c:numRef>
              <c:f>RIESGOS!$G$3:$G$6</c:f>
              <c:numCache>
                <c:formatCode>0.00</c:formatCode>
                <c:ptCount val="4"/>
                <c:pt idx="0">
                  <c:v>0</c:v>
                </c:pt>
                <c:pt idx="1">
                  <c:v>49.397590361445779</c:v>
                </c:pt>
                <c:pt idx="2">
                  <c:v>50.602409638554214</c:v>
                </c:pt>
                <c:pt idx="3">
                  <c:v>0</c:v>
                </c:pt>
              </c:numCache>
            </c:numRef>
          </c:val>
        </c:ser>
        <c:dLbls>
          <c:showLegendKey val="0"/>
          <c:showVal val="0"/>
          <c:showCatName val="0"/>
          <c:showSerName val="0"/>
          <c:showPercent val="0"/>
          <c:showBubbleSize val="0"/>
        </c:dLbls>
        <c:gapWidth val="150"/>
        <c:axId val="83929344"/>
        <c:axId val="93724672"/>
      </c:barChart>
      <c:catAx>
        <c:axId val="83929344"/>
        <c:scaling>
          <c:orientation val="minMax"/>
        </c:scaling>
        <c:delete val="0"/>
        <c:axPos val="b"/>
        <c:numFmt formatCode="General" sourceLinked="0"/>
        <c:majorTickMark val="out"/>
        <c:minorTickMark val="none"/>
        <c:tickLblPos val="nextTo"/>
        <c:crossAx val="93724672"/>
        <c:crosses val="autoZero"/>
        <c:auto val="1"/>
        <c:lblAlgn val="ctr"/>
        <c:lblOffset val="100"/>
        <c:noMultiLvlLbl val="0"/>
      </c:catAx>
      <c:valAx>
        <c:axId val="93724672"/>
        <c:scaling>
          <c:orientation val="minMax"/>
        </c:scaling>
        <c:delete val="0"/>
        <c:axPos val="l"/>
        <c:majorGridlines/>
        <c:numFmt formatCode="General" sourceLinked="1"/>
        <c:majorTickMark val="out"/>
        <c:minorTickMark val="none"/>
        <c:tickLblPos val="nextTo"/>
        <c:crossAx val="83929344"/>
        <c:crosses val="autoZero"/>
        <c:crossBetween val="between"/>
      </c:valAx>
    </c:plotArea>
    <c:legend>
      <c:legendPos val="r"/>
      <c:overlay val="0"/>
    </c:legend>
    <c:plotVisOnly val="1"/>
    <c:dispBlanksAs val="gap"/>
    <c:showDLblsOverMax val="0"/>
  </c:chart>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ACEPTABILIDAD DEL RIESGO</a:t>
            </a:r>
          </a:p>
        </c:rich>
      </c:tx>
      <c:overlay val="0"/>
    </c:title>
    <c:autoTitleDeleted val="0"/>
    <c:plotArea>
      <c:layout/>
      <c:barChart>
        <c:barDir val="col"/>
        <c:grouping val="clustered"/>
        <c:varyColors val="0"/>
        <c:ser>
          <c:idx val="0"/>
          <c:order val="0"/>
          <c:tx>
            <c:strRef>
              <c:f>RIESGOS!$J$2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RIESGOS!$I$3:$I$5</c:f>
              <c:strCache>
                <c:ptCount val="3"/>
                <c:pt idx="0">
                  <c:v>ACEPTABLE</c:v>
                </c:pt>
                <c:pt idx="1">
                  <c:v>ACEPTABLE CON CONTROL ESPECIFICO</c:v>
                </c:pt>
                <c:pt idx="2">
                  <c:v>NO ACEPTABLE</c:v>
                </c:pt>
              </c:strCache>
            </c:strRef>
          </c:cat>
          <c:val>
            <c:numRef>
              <c:f>RIESGOS!$J$3:$J$5</c:f>
              <c:numCache>
                <c:formatCode>General</c:formatCode>
                <c:ptCount val="3"/>
                <c:pt idx="0">
                  <c:v>42</c:v>
                </c:pt>
                <c:pt idx="1">
                  <c:v>41</c:v>
                </c:pt>
                <c:pt idx="2">
                  <c:v>0</c:v>
                </c:pt>
              </c:numCache>
            </c:numRef>
          </c:val>
        </c:ser>
        <c:dLbls>
          <c:showLegendKey val="0"/>
          <c:showVal val="0"/>
          <c:showCatName val="0"/>
          <c:showSerName val="0"/>
          <c:showPercent val="0"/>
          <c:showBubbleSize val="0"/>
        </c:dLbls>
        <c:gapWidth val="150"/>
        <c:axId val="93761536"/>
        <c:axId val="93763072"/>
      </c:barChart>
      <c:catAx>
        <c:axId val="93761536"/>
        <c:scaling>
          <c:orientation val="minMax"/>
        </c:scaling>
        <c:delete val="0"/>
        <c:axPos val="b"/>
        <c:numFmt formatCode="General" sourceLinked="0"/>
        <c:majorTickMark val="out"/>
        <c:minorTickMark val="none"/>
        <c:tickLblPos val="nextTo"/>
        <c:crossAx val="93763072"/>
        <c:crosses val="autoZero"/>
        <c:auto val="1"/>
        <c:lblAlgn val="ctr"/>
        <c:lblOffset val="100"/>
        <c:noMultiLvlLbl val="0"/>
      </c:catAx>
      <c:valAx>
        <c:axId val="93763072"/>
        <c:scaling>
          <c:orientation val="minMax"/>
        </c:scaling>
        <c:delete val="0"/>
        <c:axPos val="l"/>
        <c:majorGridlines/>
        <c:numFmt formatCode="General" sourceLinked="1"/>
        <c:majorTickMark val="out"/>
        <c:minorTickMark val="none"/>
        <c:tickLblPos val="nextTo"/>
        <c:crossAx val="93761536"/>
        <c:crosses val="autoZero"/>
        <c:crossBetween val="between"/>
      </c:valAx>
    </c:plotArea>
    <c:legend>
      <c:legendPos val="r"/>
      <c:overlay val="0"/>
    </c:legend>
    <c:plotVisOnly val="1"/>
    <c:dispBlanksAs val="gap"/>
    <c:showDLblsOverMax val="0"/>
  </c:chart>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85725</xdr:colOff>
      <xdr:row>11</xdr:row>
      <xdr:rowOff>90487</xdr:rowOff>
    </xdr:from>
    <xdr:to>
      <xdr:col>4</xdr:col>
      <xdr:colOff>9525</xdr:colOff>
      <xdr:row>28</xdr:row>
      <xdr:rowOff>80962</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314325</xdr:colOff>
      <xdr:row>11</xdr:row>
      <xdr:rowOff>119062</xdr:rowOff>
    </xdr:from>
    <xdr:to>
      <xdr:col>8</xdr:col>
      <xdr:colOff>1838325</xdr:colOff>
      <xdr:row>28</xdr:row>
      <xdr:rowOff>109537</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2057400</xdr:colOff>
      <xdr:row>11</xdr:row>
      <xdr:rowOff>119062</xdr:rowOff>
    </xdr:from>
    <xdr:to>
      <xdr:col>14</xdr:col>
      <xdr:colOff>266700</xdr:colOff>
      <xdr:row>28</xdr:row>
      <xdr:rowOff>109537</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CN65193"/>
  <sheetViews>
    <sheetView tabSelected="1" topLeftCell="T1" zoomScale="90" zoomScaleNormal="90" zoomScaleSheetLayoutView="90" zoomScalePageLayoutView="80" workbookViewId="0">
      <selection activeCell="AB8" sqref="AB8:AF8"/>
    </sheetView>
  </sheetViews>
  <sheetFormatPr baseColWidth="10" defaultRowHeight="12.75" x14ac:dyDescent="0.2"/>
  <cols>
    <col min="1" max="1" width="6.5703125" style="41" customWidth="1"/>
    <col min="2" max="3" width="6.42578125" style="41" customWidth="1"/>
    <col min="4" max="4" width="8.42578125" style="42" customWidth="1"/>
    <col min="5" max="5" width="13" style="7" customWidth="1"/>
    <col min="6" max="6" width="26.140625" style="7" customWidth="1"/>
    <col min="7" max="7" width="20.42578125" style="7" customWidth="1"/>
    <col min="8" max="8" width="25.5703125" style="7" customWidth="1"/>
    <col min="9" max="9" width="11.42578125" style="7" customWidth="1"/>
    <col min="10" max="10" width="20.85546875" style="7" customWidth="1"/>
    <col min="11" max="11" width="25.42578125" style="7" customWidth="1"/>
    <col min="12" max="12" width="7.140625" style="7" bestFit="1" customWidth="1"/>
    <col min="13" max="13" width="5.7109375" style="7" customWidth="1"/>
    <col min="14" max="14" width="7.140625" style="7" bestFit="1" customWidth="1"/>
    <col min="15" max="15" width="10.85546875" style="7" customWidth="1"/>
    <col min="16" max="17" width="7.140625" style="7" bestFit="1" customWidth="1"/>
    <col min="18" max="18" width="10.140625" style="7" bestFit="1" customWidth="1"/>
    <col min="19" max="19" width="13.28515625" style="7" customWidth="1"/>
    <col min="20" max="20" width="4.140625" style="7" bestFit="1" customWidth="1"/>
    <col min="21" max="21" width="14.42578125" style="7" bestFit="1" customWidth="1"/>
    <col min="22" max="22" width="14.85546875" style="7" bestFit="1" customWidth="1"/>
    <col min="23" max="23" width="24.5703125" style="7" customWidth="1"/>
    <col min="24" max="24" width="32.140625" style="7" customWidth="1"/>
    <col min="25" max="25" width="24.85546875" style="7" customWidth="1"/>
    <col min="26" max="26" width="11.42578125" style="7" customWidth="1"/>
    <col min="27" max="27" width="28.28515625" style="7" customWidth="1"/>
    <col min="28" max="28" width="13.28515625" style="7" customWidth="1"/>
    <col min="29" max="29" width="3.5703125" style="7" bestFit="1" customWidth="1"/>
    <col min="30" max="30" width="20.7109375" style="7" customWidth="1"/>
    <col min="31" max="31" width="9.140625" style="7" customWidth="1"/>
    <col min="32" max="32" width="10.85546875" style="7" customWidth="1"/>
    <col min="33" max="39" width="11.42578125" style="7"/>
    <col min="40" max="40" width="3.7109375" style="7" customWidth="1"/>
    <col min="41" max="41" width="11.42578125" style="7" customWidth="1"/>
    <col min="42" max="42" width="8" style="7" customWidth="1"/>
    <col min="43" max="43" width="64.28515625" style="7" customWidth="1"/>
    <col min="44" max="44" width="74.28515625" style="49" customWidth="1"/>
    <col min="45" max="45" width="35.7109375" style="7" customWidth="1"/>
    <col min="46" max="46" width="11.42578125" style="7"/>
    <col min="47" max="47" width="15.140625" style="7" customWidth="1"/>
    <col min="48" max="16384" width="11.42578125" style="7"/>
  </cols>
  <sheetData>
    <row r="1" spans="1:46" s="18" customFormat="1" ht="25.5" x14ac:dyDescent="0.2">
      <c r="A1" s="129" t="s">
        <v>269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1"/>
      <c r="AG1" s="15"/>
      <c r="AH1" s="15"/>
      <c r="AI1" s="15"/>
      <c r="AJ1" s="15"/>
      <c r="AK1" s="15"/>
      <c r="AL1" s="15"/>
      <c r="AM1" s="15"/>
      <c r="AN1" s="15"/>
      <c r="AO1" s="15"/>
      <c r="AP1" s="15"/>
      <c r="AQ1" s="8" t="s">
        <v>48</v>
      </c>
      <c r="AR1" s="16" t="s">
        <v>68</v>
      </c>
      <c r="AS1" s="17"/>
    </row>
    <row r="2" spans="1:46" s="18" customFormat="1" ht="25.5" x14ac:dyDescent="0.2">
      <c r="A2" s="119" t="s">
        <v>51</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1"/>
      <c r="AG2" s="19"/>
      <c r="AH2" s="19"/>
      <c r="AI2" s="1"/>
      <c r="AJ2" s="1"/>
      <c r="AK2" s="15"/>
      <c r="AL2" s="15"/>
      <c r="AM2" s="15"/>
      <c r="AN2" s="15"/>
      <c r="AO2" s="15"/>
      <c r="AP2" s="15"/>
      <c r="AQ2" s="9" t="s">
        <v>49</v>
      </c>
      <c r="AR2" s="20" t="s">
        <v>67</v>
      </c>
      <c r="AS2" s="17"/>
    </row>
    <row r="3" spans="1:46" s="18" customFormat="1" ht="15.75" x14ac:dyDescent="0.2">
      <c r="A3" s="132"/>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4"/>
      <c r="AG3" s="19"/>
      <c r="AH3" s="19"/>
      <c r="AI3" s="1"/>
      <c r="AJ3" s="1"/>
      <c r="AK3" s="15"/>
      <c r="AL3" s="15"/>
      <c r="AM3" s="15"/>
      <c r="AN3" s="15"/>
      <c r="AO3" s="15"/>
      <c r="AP3" s="15"/>
      <c r="AQ3" s="9" t="s">
        <v>50</v>
      </c>
      <c r="AR3" s="20" t="s">
        <v>63</v>
      </c>
      <c r="AS3" s="17"/>
    </row>
    <row r="4" spans="1:46" s="18" customFormat="1" ht="15.75" x14ac:dyDescent="0.2">
      <c r="A4" s="132"/>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4"/>
      <c r="AG4" s="19"/>
      <c r="AH4" s="19"/>
      <c r="AI4" s="1"/>
      <c r="AJ4" s="1"/>
      <c r="AK4" s="15"/>
      <c r="AL4" s="15"/>
      <c r="AM4" s="15"/>
      <c r="AN4" s="15"/>
      <c r="AO4" s="15"/>
      <c r="AP4" s="15"/>
      <c r="AQ4" s="9" t="s">
        <v>9</v>
      </c>
      <c r="AR4" s="20" t="s">
        <v>78</v>
      </c>
      <c r="AS4" s="17"/>
    </row>
    <row r="5" spans="1:46" s="18" customFormat="1" ht="15.75" x14ac:dyDescent="0.2">
      <c r="A5" s="135" t="s">
        <v>1</v>
      </c>
      <c r="B5" s="136"/>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7"/>
      <c r="AG5" s="19"/>
      <c r="AH5" s="19"/>
      <c r="AI5" s="1"/>
      <c r="AJ5" s="1"/>
      <c r="AK5" s="15"/>
      <c r="AL5" s="15"/>
      <c r="AM5" s="15"/>
      <c r="AN5" s="15"/>
      <c r="AO5" s="15"/>
      <c r="AP5" s="15"/>
      <c r="AQ5" s="9" t="s">
        <v>10</v>
      </c>
      <c r="AR5" s="20" t="s">
        <v>79</v>
      </c>
      <c r="AS5" s="17"/>
    </row>
    <row r="6" spans="1:46" s="18" customFormat="1" ht="15.75" x14ac:dyDescent="0.2">
      <c r="A6" s="122" t="s">
        <v>2</v>
      </c>
      <c r="B6" s="123"/>
      <c r="C6" s="123"/>
      <c r="D6" s="123"/>
      <c r="E6" s="123"/>
      <c r="F6" s="123"/>
      <c r="G6" s="123"/>
      <c r="H6" s="124" t="s">
        <v>52</v>
      </c>
      <c r="I6" s="124"/>
      <c r="J6" s="124"/>
      <c r="K6" s="124"/>
      <c r="L6" s="124"/>
      <c r="M6" s="124"/>
      <c r="N6" s="124"/>
      <c r="O6" s="124"/>
      <c r="P6" s="124"/>
      <c r="Q6" s="124"/>
      <c r="R6" s="124"/>
      <c r="S6" s="124"/>
      <c r="T6" s="124"/>
      <c r="U6" s="124"/>
      <c r="V6" s="84" t="s">
        <v>3</v>
      </c>
      <c r="W6" s="84" t="s">
        <v>44</v>
      </c>
      <c r="X6" s="84" t="s">
        <v>4</v>
      </c>
      <c r="Y6" s="84"/>
      <c r="Z6" s="84" t="s">
        <v>5</v>
      </c>
      <c r="AA6" s="124"/>
      <c r="AB6" s="124"/>
      <c r="AC6" s="84" t="s">
        <v>6</v>
      </c>
      <c r="AD6" s="124">
        <v>830000167</v>
      </c>
      <c r="AE6" s="124"/>
      <c r="AF6" s="125"/>
      <c r="AG6" s="19"/>
      <c r="AH6" s="19"/>
      <c r="AI6" s="1"/>
      <c r="AJ6" s="1"/>
      <c r="AK6" s="15"/>
      <c r="AL6" s="15"/>
      <c r="AM6" s="15"/>
      <c r="AN6" s="15"/>
      <c r="AO6" s="15"/>
      <c r="AP6" s="15"/>
      <c r="AQ6" s="9" t="s">
        <v>270</v>
      </c>
      <c r="AR6" s="20" t="s">
        <v>66</v>
      </c>
      <c r="AS6" s="17"/>
    </row>
    <row r="7" spans="1:46" s="18" customFormat="1" ht="15.75" x14ac:dyDescent="0.2">
      <c r="A7" s="122" t="s">
        <v>53</v>
      </c>
      <c r="B7" s="123"/>
      <c r="C7" s="123"/>
      <c r="D7" s="123"/>
      <c r="E7" s="123"/>
      <c r="F7" s="138">
        <v>39</v>
      </c>
      <c r="G7" s="138"/>
      <c r="H7" s="83" t="s">
        <v>11</v>
      </c>
      <c r="I7" s="148" t="s">
        <v>56</v>
      </c>
      <c r="J7" s="149"/>
      <c r="K7" s="150"/>
      <c r="L7" s="142" t="s">
        <v>7</v>
      </c>
      <c r="M7" s="143"/>
      <c r="N7" s="143"/>
      <c r="O7" s="144"/>
      <c r="P7" s="145" t="s">
        <v>46</v>
      </c>
      <c r="Q7" s="146"/>
      <c r="R7" s="146"/>
      <c r="S7" s="146"/>
      <c r="T7" s="146"/>
      <c r="U7" s="147"/>
      <c r="V7" s="123" t="s">
        <v>8</v>
      </c>
      <c r="W7" s="123"/>
      <c r="X7" s="123"/>
      <c r="Y7" s="123"/>
      <c r="Z7" s="123"/>
      <c r="AA7" s="139" t="s">
        <v>500</v>
      </c>
      <c r="AB7" s="139"/>
      <c r="AC7" s="139"/>
      <c r="AD7" s="139"/>
      <c r="AE7" s="139"/>
      <c r="AF7" s="140"/>
      <c r="AG7" s="15"/>
      <c r="AH7" s="15"/>
      <c r="AI7" s="1"/>
      <c r="AJ7" s="1"/>
      <c r="AK7" s="15"/>
      <c r="AL7" s="15"/>
      <c r="AM7" s="15"/>
      <c r="AN7" s="15"/>
      <c r="AO7" s="15"/>
      <c r="AP7" s="15"/>
      <c r="AQ7" s="10" t="s">
        <v>218</v>
      </c>
      <c r="AR7" s="20" t="s">
        <v>80</v>
      </c>
      <c r="AS7" s="17"/>
    </row>
    <row r="8" spans="1:46" ht="16.5" thickBot="1" x14ac:dyDescent="0.25">
      <c r="A8" s="122" t="s">
        <v>60</v>
      </c>
      <c r="B8" s="123"/>
      <c r="C8" s="124">
        <v>2948700</v>
      </c>
      <c r="D8" s="124"/>
      <c r="E8" s="124"/>
      <c r="F8" s="124"/>
      <c r="G8" s="124"/>
      <c r="H8" s="123" t="s">
        <v>498</v>
      </c>
      <c r="I8" s="123"/>
      <c r="J8" s="123"/>
      <c r="K8" s="141" t="s">
        <v>499</v>
      </c>
      <c r="L8" s="141"/>
      <c r="M8" s="141"/>
      <c r="N8" s="141"/>
      <c r="O8" s="141"/>
      <c r="P8" s="123" t="s">
        <v>12</v>
      </c>
      <c r="Q8" s="123"/>
      <c r="R8" s="123"/>
      <c r="S8" s="123"/>
      <c r="T8" s="123"/>
      <c r="U8" s="123"/>
      <c r="V8" s="126" t="s">
        <v>57</v>
      </c>
      <c r="W8" s="126"/>
      <c r="X8" s="126"/>
      <c r="Y8" s="126"/>
      <c r="Z8" s="127" t="s">
        <v>54</v>
      </c>
      <c r="AA8" s="127"/>
      <c r="AB8" s="126" t="s">
        <v>47</v>
      </c>
      <c r="AC8" s="126"/>
      <c r="AD8" s="126"/>
      <c r="AE8" s="126"/>
      <c r="AF8" s="128"/>
      <c r="AG8" s="21"/>
      <c r="AH8" s="21"/>
      <c r="AI8" s="21"/>
      <c r="AJ8" s="21"/>
      <c r="AK8" s="21"/>
      <c r="AL8" s="21"/>
      <c r="AM8" s="21"/>
      <c r="AN8" s="21"/>
      <c r="AO8" s="21"/>
      <c r="AP8" s="21"/>
      <c r="AQ8" s="11"/>
      <c r="AR8" s="20" t="s">
        <v>81</v>
      </c>
      <c r="AS8" s="17"/>
    </row>
    <row r="9" spans="1:46" ht="15.75" x14ac:dyDescent="0.2">
      <c r="A9" s="135" t="s">
        <v>13</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7"/>
      <c r="AG9" s="21"/>
      <c r="AH9" s="21"/>
      <c r="AI9" s="21"/>
      <c r="AJ9" s="21"/>
      <c r="AK9" s="21"/>
      <c r="AL9" s="21"/>
      <c r="AM9" s="21"/>
      <c r="AN9" s="21"/>
      <c r="AO9" s="21"/>
      <c r="AP9" s="21"/>
      <c r="AQ9" s="12"/>
      <c r="AR9" s="16" t="s">
        <v>82</v>
      </c>
      <c r="AS9" s="22"/>
    </row>
    <row r="10" spans="1:46" ht="15.75" customHeight="1" x14ac:dyDescent="0.2">
      <c r="A10" s="151" t="s">
        <v>14</v>
      </c>
      <c r="B10" s="152"/>
      <c r="C10" s="152"/>
      <c r="D10" s="152"/>
      <c r="E10" s="152"/>
      <c r="F10" s="152"/>
      <c r="G10" s="152"/>
      <c r="H10" s="180" t="s">
        <v>464</v>
      </c>
      <c r="I10" s="181"/>
      <c r="J10" s="181"/>
      <c r="K10" s="181"/>
      <c r="L10" s="181"/>
      <c r="M10" s="181"/>
      <c r="N10" s="181"/>
      <c r="O10" s="181"/>
      <c r="P10" s="181"/>
      <c r="Q10" s="181"/>
      <c r="R10" s="181"/>
      <c r="S10" s="181"/>
      <c r="T10" s="181"/>
      <c r="U10" s="181"/>
      <c r="V10" s="182"/>
      <c r="W10" s="152" t="s">
        <v>55</v>
      </c>
      <c r="X10" s="152"/>
      <c r="Y10" s="76">
        <v>17</v>
      </c>
      <c r="Z10" s="84">
        <v>5</v>
      </c>
      <c r="AA10" s="84">
        <v>2019</v>
      </c>
      <c r="AB10" s="124"/>
      <c r="AC10" s="124"/>
      <c r="AD10" s="124"/>
      <c r="AE10" s="124"/>
      <c r="AF10" s="125"/>
      <c r="AG10" s="21"/>
      <c r="AH10" s="21"/>
      <c r="AI10" s="21"/>
      <c r="AJ10" s="21"/>
      <c r="AK10" s="21"/>
      <c r="AL10" s="21"/>
      <c r="AM10" s="21"/>
      <c r="AN10" s="21"/>
      <c r="AO10" s="21"/>
      <c r="AP10" s="21"/>
      <c r="AQ10" s="23"/>
      <c r="AR10" s="20" t="s">
        <v>83</v>
      </c>
      <c r="AS10" s="22"/>
    </row>
    <row r="11" spans="1:46" ht="16.5" thickBot="1" x14ac:dyDescent="0.25">
      <c r="A11" s="161" t="s">
        <v>15</v>
      </c>
      <c r="B11" s="162"/>
      <c r="C11" s="162"/>
      <c r="D11" s="162"/>
      <c r="E11" s="162"/>
      <c r="F11" s="162"/>
      <c r="G11" s="162"/>
      <c r="H11" s="160" t="s">
        <v>344</v>
      </c>
      <c r="I11" s="160"/>
      <c r="J11" s="87" t="s">
        <v>16</v>
      </c>
      <c r="K11" s="86">
        <v>8151</v>
      </c>
      <c r="L11" s="163" t="s">
        <v>343</v>
      </c>
      <c r="M11" s="164"/>
      <c r="N11" s="164"/>
      <c r="O11" s="165"/>
      <c r="P11" s="153">
        <v>43272</v>
      </c>
      <c r="Q11" s="154"/>
      <c r="R11" s="154"/>
      <c r="S11" s="155" t="s">
        <v>465</v>
      </c>
      <c r="T11" s="155"/>
      <c r="U11" s="155"/>
      <c r="V11" s="155"/>
      <c r="W11" s="156" t="s">
        <v>466</v>
      </c>
      <c r="X11" s="156"/>
      <c r="Y11" s="156"/>
      <c r="Z11" s="157" t="s">
        <v>268</v>
      </c>
      <c r="AA11" s="158"/>
      <c r="AB11" s="156" t="s">
        <v>467</v>
      </c>
      <c r="AC11" s="156"/>
      <c r="AD11" s="156"/>
      <c r="AE11" s="156"/>
      <c r="AF11" s="159"/>
      <c r="AG11" s="21"/>
      <c r="AH11" s="21"/>
      <c r="AI11" s="21"/>
      <c r="AJ11" s="21"/>
      <c r="AK11" s="21"/>
      <c r="AL11" s="21"/>
      <c r="AM11" s="21"/>
      <c r="AN11" s="21"/>
      <c r="AO11" s="21"/>
      <c r="AP11" s="21"/>
      <c r="AQ11" s="23"/>
      <c r="AR11" s="20" t="s">
        <v>91</v>
      </c>
      <c r="AS11" s="17"/>
    </row>
    <row r="12" spans="1:46" s="18" customFormat="1" ht="15.75" x14ac:dyDescent="0.2">
      <c r="A12" s="166" t="s">
        <v>17</v>
      </c>
      <c r="B12" s="168" t="s">
        <v>18</v>
      </c>
      <c r="C12" s="168" t="s">
        <v>19</v>
      </c>
      <c r="D12" s="168" t="s">
        <v>20</v>
      </c>
      <c r="E12" s="170" t="s">
        <v>21</v>
      </c>
      <c r="F12" s="176" t="s">
        <v>0</v>
      </c>
      <c r="G12" s="177"/>
      <c r="H12" s="170" t="s">
        <v>22</v>
      </c>
      <c r="I12" s="170" t="s">
        <v>23</v>
      </c>
      <c r="J12" s="170"/>
      <c r="K12" s="170"/>
      <c r="L12" s="170" t="s">
        <v>272</v>
      </c>
      <c r="M12" s="170"/>
      <c r="N12" s="170"/>
      <c r="O12" s="170"/>
      <c r="P12" s="170"/>
      <c r="Q12" s="170"/>
      <c r="R12" s="170"/>
      <c r="S12" s="170"/>
      <c r="T12" s="170"/>
      <c r="U12" s="170" t="s">
        <v>494</v>
      </c>
      <c r="V12" s="170"/>
      <c r="W12" s="170"/>
      <c r="X12" s="170"/>
      <c r="Y12" s="170"/>
      <c r="Z12" s="170" t="s">
        <v>24</v>
      </c>
      <c r="AA12" s="170"/>
      <c r="AB12" s="170" t="s">
        <v>25</v>
      </c>
      <c r="AC12" s="170"/>
      <c r="AD12" s="170"/>
      <c r="AE12" s="170"/>
      <c r="AF12" s="172"/>
      <c r="AG12" s="1"/>
      <c r="AH12" s="1"/>
      <c r="AI12" s="15"/>
      <c r="AJ12" s="15"/>
      <c r="AK12" s="15"/>
      <c r="AL12" s="15"/>
      <c r="AM12" s="15"/>
      <c r="AN12" s="15"/>
      <c r="AO12" s="15"/>
      <c r="AP12" s="15"/>
      <c r="AQ12" s="13"/>
      <c r="AR12" s="20" t="s">
        <v>84</v>
      </c>
      <c r="AS12" s="17"/>
    </row>
    <row r="13" spans="1:46" s="18" customFormat="1" ht="70.5" customHeight="1" thickBot="1" x14ac:dyDescent="0.25">
      <c r="A13" s="167"/>
      <c r="B13" s="169"/>
      <c r="C13" s="169"/>
      <c r="D13" s="169"/>
      <c r="E13" s="171"/>
      <c r="F13" s="89" t="s">
        <v>271</v>
      </c>
      <c r="G13" s="89" t="s">
        <v>273</v>
      </c>
      <c r="H13" s="171"/>
      <c r="I13" s="89" t="s">
        <v>26</v>
      </c>
      <c r="J13" s="89" t="s">
        <v>27</v>
      </c>
      <c r="K13" s="89" t="s">
        <v>28</v>
      </c>
      <c r="L13" s="77" t="s">
        <v>29</v>
      </c>
      <c r="M13" s="77" t="s">
        <v>30</v>
      </c>
      <c r="N13" s="77" t="s">
        <v>31</v>
      </c>
      <c r="O13" s="77" t="s">
        <v>32</v>
      </c>
      <c r="P13" s="77" t="s">
        <v>33</v>
      </c>
      <c r="Q13" s="77" t="s">
        <v>34</v>
      </c>
      <c r="R13" s="77" t="s">
        <v>274</v>
      </c>
      <c r="S13" s="77" t="s">
        <v>35</v>
      </c>
      <c r="T13" s="88" t="s">
        <v>36</v>
      </c>
      <c r="U13" s="89" t="s">
        <v>275</v>
      </c>
      <c r="V13" s="89" t="s">
        <v>276</v>
      </c>
      <c r="W13" s="89" t="s">
        <v>277</v>
      </c>
      <c r="X13" s="89" t="s">
        <v>278</v>
      </c>
      <c r="Y13" s="89" t="s">
        <v>279</v>
      </c>
      <c r="Z13" s="89" t="s">
        <v>37</v>
      </c>
      <c r="AA13" s="89" t="s">
        <v>280</v>
      </c>
      <c r="AB13" s="171"/>
      <c r="AC13" s="171"/>
      <c r="AD13" s="171"/>
      <c r="AE13" s="171"/>
      <c r="AF13" s="173"/>
      <c r="AG13" s="1"/>
      <c r="AH13" s="15"/>
      <c r="AI13" s="15"/>
      <c r="AJ13" s="15"/>
      <c r="AK13" s="15"/>
      <c r="AL13" s="15"/>
      <c r="AM13" s="15"/>
      <c r="AN13" s="15"/>
      <c r="AO13" s="15"/>
      <c r="AP13" s="15"/>
      <c r="AQ13" s="13"/>
      <c r="AR13" s="20" t="s">
        <v>85</v>
      </c>
      <c r="AS13" s="17"/>
    </row>
    <row r="14" spans="1:46" s="18" customFormat="1" ht="15.75" x14ac:dyDescent="0.2">
      <c r="A14" s="70"/>
      <c r="B14" s="71"/>
      <c r="C14" s="71"/>
      <c r="D14" s="71"/>
      <c r="E14" s="72"/>
      <c r="F14" s="90"/>
      <c r="G14" s="73"/>
      <c r="H14" s="90"/>
      <c r="I14" s="71"/>
      <c r="J14" s="71"/>
      <c r="K14" s="71"/>
      <c r="L14" s="71"/>
      <c r="M14" s="74"/>
      <c r="N14" s="71"/>
      <c r="O14" s="71"/>
      <c r="P14" s="71"/>
      <c r="Q14" s="71"/>
      <c r="R14" s="71"/>
      <c r="S14" s="71"/>
      <c r="T14" s="71"/>
      <c r="U14" s="90"/>
      <c r="V14" s="90"/>
      <c r="W14" s="90"/>
      <c r="X14" s="90"/>
      <c r="Y14" s="90"/>
      <c r="Z14" s="75"/>
      <c r="AA14" s="75"/>
      <c r="AB14" s="174"/>
      <c r="AC14" s="174"/>
      <c r="AD14" s="174"/>
      <c r="AE14" s="174"/>
      <c r="AF14" s="175"/>
      <c r="AG14" s="1"/>
      <c r="AH14" s="15"/>
      <c r="AI14" s="15"/>
      <c r="AJ14" s="15"/>
      <c r="AK14" s="15"/>
      <c r="AL14" s="15"/>
      <c r="AM14" s="15"/>
      <c r="AN14" s="15"/>
      <c r="AO14" s="15"/>
      <c r="AP14" s="15"/>
      <c r="AQ14" s="7"/>
      <c r="AR14" s="24" t="s">
        <v>86</v>
      </c>
      <c r="AT14" s="6"/>
    </row>
    <row r="15" spans="1:46" s="81" customFormat="1" ht="51" x14ac:dyDescent="0.2">
      <c r="A15" s="105" t="s">
        <v>463</v>
      </c>
      <c r="B15" s="109" t="s">
        <v>76</v>
      </c>
      <c r="C15" s="109" t="s">
        <v>61</v>
      </c>
      <c r="D15" s="109" t="s">
        <v>352</v>
      </c>
      <c r="E15" s="78" t="s">
        <v>39</v>
      </c>
      <c r="F15" s="91" t="s">
        <v>353</v>
      </c>
      <c r="G15" s="78" t="s">
        <v>468</v>
      </c>
      <c r="H15" s="78" t="s">
        <v>281</v>
      </c>
      <c r="I15" s="78"/>
      <c r="J15" s="78"/>
      <c r="K15" s="78" t="s">
        <v>282</v>
      </c>
      <c r="L15" s="50">
        <v>6</v>
      </c>
      <c r="M15" s="78">
        <v>4</v>
      </c>
      <c r="N15" s="78">
        <f>+L15*M15</f>
        <v>24</v>
      </c>
      <c r="O15" s="78" t="str">
        <f>IF(N15&lt;2,"O",IF(N15&lt;=4,"(B)",IF(N15&lt;=8,"(M)",IF(N15&lt;=20,"(A)","(MA)"))))</f>
        <v>(MA)</v>
      </c>
      <c r="P15" s="78">
        <v>10</v>
      </c>
      <c r="Q15" s="78">
        <f>+N15*P15</f>
        <v>240</v>
      </c>
      <c r="R15" s="14" t="str">
        <f>IF(Q15&lt;20,"O",IF(Q15&lt;=20,"IV",IF(Q15&lt;=120,"III",IF(Q15&lt;=500,"II","I"))))</f>
        <v>II</v>
      </c>
      <c r="S15" s="50" t="str">
        <f>IF(R15="I","No aceptable",IF(R15="II","Aceptable con Control Especifico",IF(R15=0,"","Aceptable")))</f>
        <v>Aceptable con Control Especifico</v>
      </c>
      <c r="T15" s="78">
        <v>12</v>
      </c>
      <c r="U15" s="78"/>
      <c r="V15" s="78"/>
      <c r="W15" s="78"/>
      <c r="X15" s="78" t="s">
        <v>403</v>
      </c>
      <c r="Y15" s="78" t="s">
        <v>126</v>
      </c>
      <c r="Z15" s="78" t="s">
        <v>40</v>
      </c>
      <c r="AA15" s="78" t="s">
        <v>496</v>
      </c>
      <c r="AB15" s="110"/>
      <c r="AC15" s="110"/>
      <c r="AD15" s="110"/>
      <c r="AE15" s="110"/>
      <c r="AF15" s="111"/>
      <c r="AR15" s="25" t="s">
        <v>87</v>
      </c>
      <c r="AS15" s="26"/>
    </row>
    <row r="16" spans="1:46" s="80" customFormat="1" ht="51" x14ac:dyDescent="0.2">
      <c r="A16" s="106"/>
      <c r="B16" s="109"/>
      <c r="C16" s="109"/>
      <c r="D16" s="109"/>
      <c r="E16" s="78" t="s">
        <v>39</v>
      </c>
      <c r="F16" s="91" t="s">
        <v>339</v>
      </c>
      <c r="G16" s="78" t="s">
        <v>469</v>
      </c>
      <c r="H16" s="78" t="s">
        <v>231</v>
      </c>
      <c r="I16" s="78"/>
      <c r="J16" s="78"/>
      <c r="K16" s="78" t="s">
        <v>217</v>
      </c>
      <c r="L16" s="50">
        <v>2</v>
      </c>
      <c r="M16" s="78">
        <v>4</v>
      </c>
      <c r="N16" s="78">
        <f t="shared" ref="N16:N19" si="0">+L16*M16</f>
        <v>8</v>
      </c>
      <c r="O16" s="78" t="str">
        <f t="shared" ref="O16:O19" si="1">IF(N16&lt;2,"O",IF(N16&lt;=4,"(B)",IF(N16&lt;=8,"(M)",IF(N16&lt;=20,"(A)","(MA)"))))</f>
        <v>(M)</v>
      </c>
      <c r="P16" s="78">
        <v>25</v>
      </c>
      <c r="Q16" s="78">
        <f t="shared" ref="Q16:Q19" si="2">+N16*P16</f>
        <v>200</v>
      </c>
      <c r="R16" s="14" t="str">
        <f t="shared" ref="R16:R19" si="3">IF(Q16&lt;20,"O",IF(Q16&lt;=20,"IV",IF(Q16&lt;=120,"III",IF(Q16&lt;=500,"II","I"))))</f>
        <v>II</v>
      </c>
      <c r="S16" s="50" t="str">
        <f t="shared" ref="S16:S42" si="4">IF(R16="I","No aceptable",IF(R16="II","Aceptable con Control Especifico",IF(R16=0,"","Aceptable")))</f>
        <v>Aceptable con Control Especifico</v>
      </c>
      <c r="T16" s="78">
        <v>12</v>
      </c>
      <c r="U16" s="78"/>
      <c r="V16" s="78"/>
      <c r="W16" s="78"/>
      <c r="X16" s="78" t="s">
        <v>403</v>
      </c>
      <c r="Y16" s="78" t="s">
        <v>283</v>
      </c>
      <c r="Z16" s="78" t="s">
        <v>40</v>
      </c>
      <c r="AA16" s="78" t="s">
        <v>496</v>
      </c>
      <c r="AB16" s="110"/>
      <c r="AC16" s="110"/>
      <c r="AD16" s="110"/>
      <c r="AE16" s="110"/>
      <c r="AF16" s="111"/>
      <c r="AR16" s="25" t="s">
        <v>88</v>
      </c>
      <c r="AS16" s="2"/>
    </row>
    <row r="17" spans="1:45" s="80" customFormat="1" ht="51" x14ac:dyDescent="0.2">
      <c r="A17" s="106"/>
      <c r="B17" s="109"/>
      <c r="C17" s="109"/>
      <c r="D17" s="109"/>
      <c r="E17" s="78" t="s">
        <v>39</v>
      </c>
      <c r="F17" s="78" t="s">
        <v>58</v>
      </c>
      <c r="G17" s="78" t="s">
        <v>386</v>
      </c>
      <c r="H17" s="78" t="s">
        <v>281</v>
      </c>
      <c r="I17" s="78"/>
      <c r="J17" s="78"/>
      <c r="K17" s="78" t="s">
        <v>282</v>
      </c>
      <c r="L17" s="50">
        <v>2</v>
      </c>
      <c r="M17" s="78">
        <v>4</v>
      </c>
      <c r="N17" s="78">
        <f t="shared" si="0"/>
        <v>8</v>
      </c>
      <c r="O17" s="78" t="str">
        <f t="shared" si="1"/>
        <v>(M)</v>
      </c>
      <c r="P17" s="78">
        <v>25</v>
      </c>
      <c r="Q17" s="78">
        <f t="shared" si="2"/>
        <v>200</v>
      </c>
      <c r="R17" s="14" t="str">
        <f t="shared" si="3"/>
        <v>II</v>
      </c>
      <c r="S17" s="50" t="str">
        <f t="shared" si="4"/>
        <v>Aceptable con Control Especifico</v>
      </c>
      <c r="T17" s="78">
        <v>12</v>
      </c>
      <c r="U17" s="78"/>
      <c r="V17" s="78"/>
      <c r="W17" s="78" t="s">
        <v>255</v>
      </c>
      <c r="X17" s="78" t="s">
        <v>354</v>
      </c>
      <c r="Y17" s="78" t="s">
        <v>355</v>
      </c>
      <c r="Z17" s="78" t="s">
        <v>40</v>
      </c>
      <c r="AA17" s="78" t="s">
        <v>496</v>
      </c>
      <c r="AB17" s="110"/>
      <c r="AC17" s="110"/>
      <c r="AD17" s="110"/>
      <c r="AE17" s="110"/>
      <c r="AF17" s="111"/>
      <c r="AR17" s="25" t="s">
        <v>89</v>
      </c>
      <c r="AS17" s="2"/>
    </row>
    <row r="18" spans="1:45" s="80" customFormat="1" ht="51" x14ac:dyDescent="0.2">
      <c r="A18" s="106"/>
      <c r="B18" s="109"/>
      <c r="C18" s="109"/>
      <c r="D18" s="109"/>
      <c r="E18" s="78" t="s">
        <v>39</v>
      </c>
      <c r="F18" s="78" t="s">
        <v>285</v>
      </c>
      <c r="G18" s="78" t="s">
        <v>470</v>
      </c>
      <c r="H18" s="78" t="s">
        <v>232</v>
      </c>
      <c r="I18" s="78"/>
      <c r="J18" s="78"/>
      <c r="K18" s="78" t="s">
        <v>286</v>
      </c>
      <c r="L18" s="50">
        <v>2</v>
      </c>
      <c r="M18" s="78">
        <v>3</v>
      </c>
      <c r="N18" s="78">
        <f t="shared" si="0"/>
        <v>6</v>
      </c>
      <c r="O18" s="78" t="str">
        <f t="shared" si="1"/>
        <v>(M)</v>
      </c>
      <c r="P18" s="78">
        <v>10</v>
      </c>
      <c r="Q18" s="78">
        <f t="shared" si="2"/>
        <v>60</v>
      </c>
      <c r="R18" s="14" t="str">
        <f t="shared" si="3"/>
        <v>III</v>
      </c>
      <c r="S18" s="50" t="str">
        <f t="shared" si="4"/>
        <v>Aceptable</v>
      </c>
      <c r="T18" s="78">
        <v>2</v>
      </c>
      <c r="U18" s="78"/>
      <c r="V18" s="78"/>
      <c r="W18" s="78"/>
      <c r="X18" s="78" t="s">
        <v>356</v>
      </c>
      <c r="Y18" s="78"/>
      <c r="Z18" s="78" t="s">
        <v>40</v>
      </c>
      <c r="AA18" s="78" t="s">
        <v>496</v>
      </c>
      <c r="AB18" s="110"/>
      <c r="AC18" s="110"/>
      <c r="AD18" s="110"/>
      <c r="AE18" s="110"/>
      <c r="AF18" s="111"/>
      <c r="AR18" s="25" t="s">
        <v>64</v>
      </c>
    </row>
    <row r="19" spans="1:45" s="80" customFormat="1" ht="38.25" x14ac:dyDescent="0.2">
      <c r="A19" s="106"/>
      <c r="B19" s="109"/>
      <c r="C19" s="109"/>
      <c r="D19" s="109"/>
      <c r="E19" s="78" t="s">
        <v>39</v>
      </c>
      <c r="F19" s="78" t="s">
        <v>45</v>
      </c>
      <c r="G19" s="78" t="s">
        <v>471</v>
      </c>
      <c r="H19" s="78" t="s">
        <v>233</v>
      </c>
      <c r="I19" s="78"/>
      <c r="J19" s="78"/>
      <c r="K19" s="78" t="s">
        <v>234</v>
      </c>
      <c r="L19" s="50">
        <v>6</v>
      </c>
      <c r="M19" s="78">
        <v>4</v>
      </c>
      <c r="N19" s="78">
        <f t="shared" si="0"/>
        <v>24</v>
      </c>
      <c r="O19" s="78" t="str">
        <f t="shared" si="1"/>
        <v>(MA)</v>
      </c>
      <c r="P19" s="78">
        <v>10</v>
      </c>
      <c r="Q19" s="78">
        <f t="shared" si="2"/>
        <v>240</v>
      </c>
      <c r="R19" s="14" t="str">
        <f t="shared" si="3"/>
        <v>II</v>
      </c>
      <c r="S19" s="50" t="str">
        <f t="shared" si="4"/>
        <v>Aceptable con Control Especifico</v>
      </c>
      <c r="T19" s="78">
        <v>12</v>
      </c>
      <c r="U19" s="78"/>
      <c r="V19" s="85"/>
      <c r="W19" s="78"/>
      <c r="X19" s="78" t="s">
        <v>357</v>
      </c>
      <c r="Y19" s="78"/>
      <c r="Z19" s="78" t="s">
        <v>40</v>
      </c>
      <c r="AA19" s="78" t="s">
        <v>496</v>
      </c>
      <c r="AB19" s="110"/>
      <c r="AC19" s="110"/>
      <c r="AD19" s="110"/>
      <c r="AE19" s="110"/>
      <c r="AF19" s="111"/>
      <c r="AR19" s="25" t="s">
        <v>90</v>
      </c>
    </row>
    <row r="20" spans="1:45" s="80" customFormat="1" ht="38.25" x14ac:dyDescent="0.2">
      <c r="A20" s="106"/>
      <c r="B20" s="109"/>
      <c r="C20" s="109"/>
      <c r="D20" s="109"/>
      <c r="E20" s="78" t="s">
        <v>39</v>
      </c>
      <c r="F20" s="78" t="s">
        <v>223</v>
      </c>
      <c r="G20" s="78" t="s">
        <v>461</v>
      </c>
      <c r="H20" s="78" t="s">
        <v>288</v>
      </c>
      <c r="I20" s="78"/>
      <c r="J20" s="78" t="s">
        <v>289</v>
      </c>
      <c r="K20" s="78" t="s">
        <v>290</v>
      </c>
      <c r="L20" s="50">
        <v>2</v>
      </c>
      <c r="M20" s="78">
        <v>4</v>
      </c>
      <c r="N20" s="78">
        <f t="shared" ref="N20:N24" si="5">+L20*M20</f>
        <v>8</v>
      </c>
      <c r="O20" s="78" t="str">
        <f t="shared" ref="O20:O24" si="6">IF(N20&lt;2,"O",IF(N20&lt;=4,"(B)",IF(N20&lt;=8,"(M)",IF(N20&lt;=20,"(A)","(MA)"))))</f>
        <v>(M)</v>
      </c>
      <c r="P20" s="78">
        <v>25</v>
      </c>
      <c r="Q20" s="78">
        <f>+N20*P20</f>
        <v>200</v>
      </c>
      <c r="R20" s="14" t="str">
        <f>IF(Q20&lt;20,"O",IF(Q20&lt;=20,"IV",IF(Q20&lt;=120,"III",IF(Q20&lt;=500,"II","I"))))</f>
        <v>II</v>
      </c>
      <c r="S20" s="50" t="str">
        <f t="shared" si="4"/>
        <v>Aceptable con Control Especifico</v>
      </c>
      <c r="T20" s="78">
        <v>12</v>
      </c>
      <c r="U20" s="78"/>
      <c r="V20" s="78"/>
      <c r="W20" s="78"/>
      <c r="X20" s="78" t="s">
        <v>358</v>
      </c>
      <c r="Y20" s="78"/>
      <c r="Z20" s="78" t="s">
        <v>40</v>
      </c>
      <c r="AA20" s="78" t="s">
        <v>496</v>
      </c>
      <c r="AB20" s="110"/>
      <c r="AC20" s="110"/>
      <c r="AD20" s="110"/>
      <c r="AE20" s="110"/>
      <c r="AF20" s="111"/>
      <c r="AR20" s="25" t="s">
        <v>92</v>
      </c>
    </row>
    <row r="21" spans="1:45" s="80" customFormat="1" ht="38.25" x14ac:dyDescent="0.2">
      <c r="A21" s="106"/>
      <c r="B21" s="109"/>
      <c r="C21" s="109"/>
      <c r="D21" s="109"/>
      <c r="E21" s="78" t="s">
        <v>39</v>
      </c>
      <c r="F21" s="91" t="s">
        <v>291</v>
      </c>
      <c r="G21" s="78" t="s">
        <v>459</v>
      </c>
      <c r="H21" s="78" t="s">
        <v>359</v>
      </c>
      <c r="I21" s="78"/>
      <c r="J21" s="78"/>
      <c r="K21" s="78" t="s">
        <v>290</v>
      </c>
      <c r="L21" s="50">
        <v>2</v>
      </c>
      <c r="M21" s="78">
        <v>4</v>
      </c>
      <c r="N21" s="78">
        <f t="shared" si="5"/>
        <v>8</v>
      </c>
      <c r="O21" s="78" t="str">
        <f t="shared" si="6"/>
        <v>(M)</v>
      </c>
      <c r="P21" s="78">
        <v>10</v>
      </c>
      <c r="Q21" s="78">
        <f>+N21*P21</f>
        <v>80</v>
      </c>
      <c r="R21" s="14" t="str">
        <f>IF(Q21&lt;20,"O",IF(Q21&lt;=20,"IV",IF(Q21&lt;=120,"III",IF(Q21&lt;=500,"II","I"))))</f>
        <v>III</v>
      </c>
      <c r="S21" s="50" t="str">
        <f t="shared" si="4"/>
        <v>Aceptable</v>
      </c>
      <c r="T21" s="78">
        <v>12</v>
      </c>
      <c r="U21" s="78"/>
      <c r="V21" s="78"/>
      <c r="W21" s="78"/>
      <c r="X21" s="78" t="s">
        <v>360</v>
      </c>
      <c r="Y21" s="78"/>
      <c r="Z21" s="78" t="s">
        <v>40</v>
      </c>
      <c r="AA21" s="78" t="s">
        <v>496</v>
      </c>
      <c r="AB21" s="110"/>
      <c r="AC21" s="110"/>
      <c r="AD21" s="110"/>
      <c r="AE21" s="110"/>
      <c r="AF21" s="111"/>
      <c r="AR21" s="25" t="s">
        <v>69</v>
      </c>
    </row>
    <row r="22" spans="1:45" s="80" customFormat="1" ht="76.5" x14ac:dyDescent="0.2">
      <c r="A22" s="106"/>
      <c r="B22" s="109"/>
      <c r="C22" s="109"/>
      <c r="D22" s="109"/>
      <c r="E22" s="78" t="s">
        <v>39</v>
      </c>
      <c r="F22" s="78" t="s">
        <v>214</v>
      </c>
      <c r="G22" s="50" t="s">
        <v>458</v>
      </c>
      <c r="H22" s="78" t="s">
        <v>204</v>
      </c>
      <c r="I22" s="78"/>
      <c r="J22" s="78" t="s">
        <v>340</v>
      </c>
      <c r="K22" s="78" t="s">
        <v>205</v>
      </c>
      <c r="L22" s="50">
        <v>6</v>
      </c>
      <c r="M22" s="78">
        <v>4</v>
      </c>
      <c r="N22" s="78">
        <f t="shared" si="5"/>
        <v>24</v>
      </c>
      <c r="O22" s="78" t="str">
        <f t="shared" si="6"/>
        <v>(MA)</v>
      </c>
      <c r="P22" s="78">
        <v>10</v>
      </c>
      <c r="Q22" s="78">
        <f t="shared" ref="Q22:Q24" si="7">+N22*P22</f>
        <v>240</v>
      </c>
      <c r="R22" s="78" t="str">
        <f t="shared" ref="R22:R24" si="8">IF(Q22&lt;20,"O",IF(Q22&lt;=20,"IV",IF(Q22&lt;=120,"III",IF(Q22&lt;=500,"II","I"))))</f>
        <v>II</v>
      </c>
      <c r="S22" s="50" t="str">
        <f t="shared" si="4"/>
        <v>Aceptable con Control Especifico</v>
      </c>
      <c r="T22" s="78">
        <v>12</v>
      </c>
      <c r="U22" s="78"/>
      <c r="V22" s="78"/>
      <c r="W22" s="85"/>
      <c r="X22" s="78" t="s">
        <v>361</v>
      </c>
      <c r="Y22" s="78"/>
      <c r="Z22" s="78" t="s">
        <v>40</v>
      </c>
      <c r="AA22" s="78" t="s">
        <v>496</v>
      </c>
      <c r="AB22" s="110"/>
      <c r="AC22" s="110"/>
      <c r="AD22" s="110"/>
      <c r="AE22" s="110"/>
      <c r="AF22" s="111"/>
      <c r="AR22" s="28" t="s">
        <v>43</v>
      </c>
    </row>
    <row r="23" spans="1:45" ht="51" x14ac:dyDescent="0.2">
      <c r="A23" s="106"/>
      <c r="B23" s="109"/>
      <c r="C23" s="109"/>
      <c r="D23" s="109"/>
      <c r="E23" s="78" t="s">
        <v>39</v>
      </c>
      <c r="F23" s="91" t="s">
        <v>362</v>
      </c>
      <c r="G23" s="50" t="s">
        <v>363</v>
      </c>
      <c r="H23" s="91" t="s">
        <v>364</v>
      </c>
      <c r="I23" s="92"/>
      <c r="J23" s="92" t="s">
        <v>262</v>
      </c>
      <c r="K23" s="92" t="s">
        <v>365</v>
      </c>
      <c r="L23" s="93">
        <v>6</v>
      </c>
      <c r="M23" s="91">
        <v>4</v>
      </c>
      <c r="N23" s="91">
        <f>+L23*M23</f>
        <v>24</v>
      </c>
      <c r="O23" s="91" t="str">
        <f>IF(N23&lt;2,"O",IF(N23&lt;=4,"(B)",IF(N23&lt;=8,"(M)",IF(N23&lt;=20,"(A)","(MA)"))))</f>
        <v>(MA)</v>
      </c>
      <c r="P23" s="91">
        <v>10</v>
      </c>
      <c r="Q23" s="91">
        <f>+N23*P23</f>
        <v>240</v>
      </c>
      <c r="R23" s="94" t="str">
        <f>IF(Q23&lt;20,"O",IF(Q23&lt;=20,"IV",IF(Q23&lt;=120,"III",IF(Q23&lt;=500,"II","I"))))</f>
        <v>II</v>
      </c>
      <c r="S23" s="50" t="str">
        <f t="shared" si="4"/>
        <v>Aceptable con Control Especifico</v>
      </c>
      <c r="T23" s="95">
        <v>12</v>
      </c>
      <c r="U23" s="95"/>
      <c r="V23" s="95"/>
      <c r="W23" s="95"/>
      <c r="X23" s="95" t="s">
        <v>366</v>
      </c>
      <c r="Y23" s="95"/>
      <c r="Z23" s="95" t="s">
        <v>40</v>
      </c>
      <c r="AA23" s="78" t="s">
        <v>496</v>
      </c>
      <c r="AB23" s="178"/>
      <c r="AC23" s="178"/>
      <c r="AD23" s="178"/>
      <c r="AE23" s="178"/>
      <c r="AF23" s="179"/>
      <c r="AG23" s="21"/>
      <c r="AH23" s="21"/>
      <c r="AI23" s="21"/>
      <c r="AJ23" s="21"/>
      <c r="AK23" s="21"/>
      <c r="AL23" s="21"/>
      <c r="AM23" s="21"/>
      <c r="AN23" s="21"/>
      <c r="AO23" s="21"/>
      <c r="AP23" s="21"/>
      <c r="AR23" s="29"/>
    </row>
    <row r="24" spans="1:45" s="80" customFormat="1" ht="63.75" x14ac:dyDescent="0.2">
      <c r="A24" s="106"/>
      <c r="B24" s="109"/>
      <c r="C24" s="109"/>
      <c r="D24" s="109"/>
      <c r="E24" s="78" t="s">
        <v>39</v>
      </c>
      <c r="F24" s="78" t="s">
        <v>75</v>
      </c>
      <c r="G24" s="50" t="s">
        <v>460</v>
      </c>
      <c r="H24" s="78" t="s">
        <v>341</v>
      </c>
      <c r="I24" s="78"/>
      <c r="J24" s="78"/>
      <c r="K24" s="78" t="s">
        <v>59</v>
      </c>
      <c r="L24" s="50">
        <v>2</v>
      </c>
      <c r="M24" s="78">
        <v>3</v>
      </c>
      <c r="N24" s="78">
        <f t="shared" si="5"/>
        <v>6</v>
      </c>
      <c r="O24" s="78" t="str">
        <f t="shared" si="6"/>
        <v>(M)</v>
      </c>
      <c r="P24" s="78">
        <v>13</v>
      </c>
      <c r="Q24" s="78">
        <f t="shared" si="7"/>
        <v>78</v>
      </c>
      <c r="R24" s="14" t="str">
        <f t="shared" si="8"/>
        <v>III</v>
      </c>
      <c r="S24" s="50" t="str">
        <f t="shared" si="4"/>
        <v>Aceptable</v>
      </c>
      <c r="T24" s="78">
        <v>12</v>
      </c>
      <c r="U24" s="78"/>
      <c r="V24" s="78"/>
      <c r="W24" s="78" t="s">
        <v>367</v>
      </c>
      <c r="X24" s="78" t="s">
        <v>472</v>
      </c>
      <c r="Y24" s="78"/>
      <c r="Z24" s="78" t="s">
        <v>40</v>
      </c>
      <c r="AA24" s="78" t="s">
        <v>497</v>
      </c>
      <c r="AB24" s="110"/>
      <c r="AC24" s="110"/>
      <c r="AD24" s="110"/>
      <c r="AE24" s="110"/>
      <c r="AF24" s="111"/>
      <c r="AR24" s="30" t="s">
        <v>93</v>
      </c>
    </row>
    <row r="25" spans="1:45" s="80" customFormat="1" ht="51" x14ac:dyDescent="0.2">
      <c r="A25" s="106"/>
      <c r="B25" s="109" t="s">
        <v>77</v>
      </c>
      <c r="C25" s="109" t="s">
        <v>61</v>
      </c>
      <c r="D25" s="109" t="s">
        <v>292</v>
      </c>
      <c r="E25" s="91" t="s">
        <v>38</v>
      </c>
      <c r="F25" s="78" t="s">
        <v>58</v>
      </c>
      <c r="G25" s="78" t="s">
        <v>386</v>
      </c>
      <c r="H25" s="78" t="s">
        <v>293</v>
      </c>
      <c r="I25" s="78"/>
      <c r="J25" s="78"/>
      <c r="K25" s="78" t="s">
        <v>236</v>
      </c>
      <c r="L25" s="50">
        <v>6</v>
      </c>
      <c r="M25" s="78">
        <v>4</v>
      </c>
      <c r="N25" s="78">
        <f t="shared" ref="N25" si="9">+L25*M25</f>
        <v>24</v>
      </c>
      <c r="O25" s="78" t="str">
        <f t="shared" ref="O25" si="10">IF(N25&lt;2,"O",IF(N25&lt;=4,"(B)",IF(N25&lt;=8,"(M)",IF(N25&lt;=20,"(A)","(MA)"))))</f>
        <v>(MA)</v>
      </c>
      <c r="P25" s="78">
        <v>11</v>
      </c>
      <c r="Q25" s="78">
        <f t="shared" ref="Q25" si="11">+N25*P25</f>
        <v>264</v>
      </c>
      <c r="R25" s="14" t="str">
        <f t="shared" ref="R25" si="12">IF(Q25&lt;20,"O",IF(Q25&lt;=20,"IV",IF(Q25&lt;=120,"III",IF(Q25&lt;=500,"II","I"))))</f>
        <v>II</v>
      </c>
      <c r="S25" s="50" t="str">
        <f t="shared" si="4"/>
        <v>Aceptable con Control Especifico</v>
      </c>
      <c r="T25" s="78">
        <v>12</v>
      </c>
      <c r="U25" s="78"/>
      <c r="V25" s="78"/>
      <c r="W25" s="78" t="s">
        <v>265</v>
      </c>
      <c r="X25" s="78" t="s">
        <v>372</v>
      </c>
      <c r="Y25" s="78" t="s">
        <v>371</v>
      </c>
      <c r="Z25" s="78" t="s">
        <v>40</v>
      </c>
      <c r="AA25" s="78" t="s">
        <v>496</v>
      </c>
      <c r="AB25" s="110"/>
      <c r="AC25" s="110"/>
      <c r="AD25" s="110"/>
      <c r="AE25" s="110"/>
      <c r="AF25" s="111"/>
      <c r="AR25" s="25" t="s">
        <v>94</v>
      </c>
    </row>
    <row r="26" spans="1:45" s="80" customFormat="1" ht="38.25" x14ac:dyDescent="0.2">
      <c r="A26" s="106"/>
      <c r="B26" s="109"/>
      <c r="C26" s="109"/>
      <c r="D26" s="109"/>
      <c r="E26" s="91" t="s">
        <v>38</v>
      </c>
      <c r="F26" s="78" t="s">
        <v>473</v>
      </c>
      <c r="G26" s="50" t="s">
        <v>462</v>
      </c>
      <c r="H26" s="78" t="s">
        <v>294</v>
      </c>
      <c r="I26" s="78"/>
      <c r="J26" s="78"/>
      <c r="K26" s="78" t="s">
        <v>237</v>
      </c>
      <c r="L26" s="50">
        <v>2</v>
      </c>
      <c r="M26" s="78">
        <v>4</v>
      </c>
      <c r="N26" s="78">
        <f>+L26*M26</f>
        <v>8</v>
      </c>
      <c r="O26" s="78" t="str">
        <f>IF(N26&lt;2,"O",IF(N26&lt;=4,"(B)",IF(N26&lt;=8,"(M)",IF(N26&lt;=20,"(A)","(MA)"))))</f>
        <v>(M)</v>
      </c>
      <c r="P26" s="78">
        <v>10</v>
      </c>
      <c r="Q26" s="78">
        <f>+N26*P26</f>
        <v>80</v>
      </c>
      <c r="R26" s="14" t="str">
        <f>IF(Q26&lt;20,"O",IF(Q26&lt;=20,"IV",IF(Q26&lt;=120,"III",IF(Q26&lt;=500,"II","I"))))</f>
        <v>III</v>
      </c>
      <c r="S26" s="50" t="str">
        <f t="shared" si="4"/>
        <v>Aceptable</v>
      </c>
      <c r="T26" s="78">
        <v>12</v>
      </c>
      <c r="U26" s="78"/>
      <c r="V26" s="78"/>
      <c r="W26" s="78"/>
      <c r="X26" s="78" t="s">
        <v>373</v>
      </c>
      <c r="Y26" s="78"/>
      <c r="Z26" s="78" t="s">
        <v>40</v>
      </c>
      <c r="AA26" s="78" t="s">
        <v>496</v>
      </c>
      <c r="AB26" s="110"/>
      <c r="AC26" s="110"/>
      <c r="AD26" s="110"/>
      <c r="AE26" s="110"/>
      <c r="AF26" s="111"/>
      <c r="AR26" s="25" t="s">
        <v>203</v>
      </c>
    </row>
    <row r="27" spans="1:45" s="80" customFormat="1" ht="51" x14ac:dyDescent="0.2">
      <c r="A27" s="106"/>
      <c r="B27" s="109"/>
      <c r="C27" s="109"/>
      <c r="D27" s="109"/>
      <c r="E27" s="91" t="s">
        <v>38</v>
      </c>
      <c r="F27" s="78" t="s">
        <v>45</v>
      </c>
      <c r="G27" s="78" t="s">
        <v>471</v>
      </c>
      <c r="H27" s="78" t="s">
        <v>374</v>
      </c>
      <c r="I27" s="78"/>
      <c r="J27" s="78"/>
      <c r="K27" s="78" t="s">
        <v>238</v>
      </c>
      <c r="L27" s="50">
        <v>2</v>
      </c>
      <c r="M27" s="78">
        <v>4</v>
      </c>
      <c r="N27" s="78">
        <f>+L27*M27</f>
        <v>8</v>
      </c>
      <c r="O27" s="78" t="str">
        <f>IF(N27&lt;2,"O",IF(N27&lt;=4,"(B)",IF(N27&lt;=8,"(M)",IF(N27&lt;=20,"(A)","(MA)"))))</f>
        <v>(M)</v>
      </c>
      <c r="P27" s="78">
        <v>11</v>
      </c>
      <c r="Q27" s="78">
        <f>+N27*P27</f>
        <v>88</v>
      </c>
      <c r="R27" s="14" t="str">
        <f>IF(Q27&lt;20,"O",IF(Q27&lt;=20,"IV",IF(Q27&lt;=120,"III",IF(Q27&lt;=500,"II","I"))))</f>
        <v>III</v>
      </c>
      <c r="S27" s="50" t="str">
        <f t="shared" si="4"/>
        <v>Aceptable</v>
      </c>
      <c r="T27" s="78">
        <v>12</v>
      </c>
      <c r="U27" s="78"/>
      <c r="V27" s="78"/>
      <c r="W27" s="78" t="s">
        <v>375</v>
      </c>
      <c r="X27" s="78" t="s">
        <v>376</v>
      </c>
      <c r="Y27" s="78"/>
      <c r="Z27" s="78" t="s">
        <v>40</v>
      </c>
      <c r="AA27" s="78" t="s">
        <v>496</v>
      </c>
      <c r="AB27" s="110"/>
      <c r="AC27" s="110"/>
      <c r="AD27" s="110"/>
      <c r="AE27" s="110"/>
      <c r="AF27" s="111"/>
      <c r="AR27" s="25" t="s">
        <v>295</v>
      </c>
    </row>
    <row r="28" spans="1:45" s="80" customFormat="1" ht="63.75" x14ac:dyDescent="0.2">
      <c r="A28" s="106"/>
      <c r="B28" s="109"/>
      <c r="C28" s="109"/>
      <c r="D28" s="109"/>
      <c r="E28" s="91" t="s">
        <v>38</v>
      </c>
      <c r="F28" s="78" t="s">
        <v>214</v>
      </c>
      <c r="G28" s="50" t="s">
        <v>377</v>
      </c>
      <c r="H28" s="78" t="s">
        <v>378</v>
      </c>
      <c r="I28" s="78"/>
      <c r="J28" s="78" t="s">
        <v>296</v>
      </c>
      <c r="K28" s="78" t="s">
        <v>205</v>
      </c>
      <c r="L28" s="50">
        <v>6</v>
      </c>
      <c r="M28" s="78">
        <v>4</v>
      </c>
      <c r="N28" s="78">
        <f t="shared" ref="N28" si="13">+L28*M28</f>
        <v>24</v>
      </c>
      <c r="O28" s="78" t="str">
        <f t="shared" ref="O28" si="14">IF(N28&lt;2,"O",IF(N28&lt;=4,"(B)",IF(N28&lt;=8,"(M)",IF(N28&lt;=20,"(A)","(MA)"))))</f>
        <v>(MA)</v>
      </c>
      <c r="P28" s="78">
        <v>10</v>
      </c>
      <c r="Q28" s="78">
        <f t="shared" ref="Q28" si="15">+N28*P28</f>
        <v>240</v>
      </c>
      <c r="R28" s="78" t="str">
        <f t="shared" ref="R28" si="16">IF(Q28&lt;20,"O",IF(Q28&lt;=20,"IV",IF(Q28&lt;=120,"III",IF(Q28&lt;=500,"II","I"))))</f>
        <v>II</v>
      </c>
      <c r="S28" s="50" t="str">
        <f t="shared" si="4"/>
        <v>Aceptable con Control Especifico</v>
      </c>
      <c r="T28" s="78">
        <v>12</v>
      </c>
      <c r="U28" s="78"/>
      <c r="V28" s="85"/>
      <c r="W28" s="85"/>
      <c r="X28" s="78" t="s">
        <v>379</v>
      </c>
      <c r="Y28" s="78"/>
      <c r="Z28" s="78" t="s">
        <v>40</v>
      </c>
      <c r="AA28" s="78" t="s">
        <v>496</v>
      </c>
      <c r="AB28" s="110"/>
      <c r="AC28" s="110"/>
      <c r="AD28" s="110"/>
      <c r="AE28" s="110"/>
      <c r="AF28" s="111"/>
      <c r="AR28" s="27" t="s">
        <v>121</v>
      </c>
    </row>
    <row r="29" spans="1:45" s="80" customFormat="1" ht="76.5" x14ac:dyDescent="0.2">
      <c r="A29" s="106"/>
      <c r="B29" s="109"/>
      <c r="C29" s="109"/>
      <c r="D29" s="109"/>
      <c r="E29" s="91" t="s">
        <v>38</v>
      </c>
      <c r="F29" s="78" t="s">
        <v>122</v>
      </c>
      <c r="G29" s="78" t="s">
        <v>468</v>
      </c>
      <c r="H29" s="78" t="s">
        <v>297</v>
      </c>
      <c r="I29" s="78"/>
      <c r="J29" s="78"/>
      <c r="K29" s="78" t="s">
        <v>282</v>
      </c>
      <c r="L29" s="50">
        <v>2</v>
      </c>
      <c r="M29" s="78">
        <v>3</v>
      </c>
      <c r="N29" s="78">
        <f>+L29*M29</f>
        <v>6</v>
      </c>
      <c r="O29" s="78" t="str">
        <f>IF(N29&lt;2,"O",IF(N29&lt;=4,"(B)",IF(N29&lt;=8,"(M)",IF(N29&lt;=20,"(A)","(MA)"))))</f>
        <v>(M)</v>
      </c>
      <c r="P29" s="78">
        <v>13</v>
      </c>
      <c r="Q29" s="78">
        <f t="shared" ref="Q29" si="17">+N29*P29</f>
        <v>78</v>
      </c>
      <c r="R29" s="14" t="str">
        <f t="shared" ref="R29" si="18">IF(Q29&lt;20,"O",IF(Q29&lt;=20,"IV",IF(Q29&lt;=120,"III",IF(Q29&lt;=500,"II","I"))))</f>
        <v>III</v>
      </c>
      <c r="S29" s="50" t="str">
        <f t="shared" si="4"/>
        <v>Aceptable</v>
      </c>
      <c r="T29" s="78">
        <v>12</v>
      </c>
      <c r="U29" s="78"/>
      <c r="V29" s="78"/>
      <c r="W29" s="78"/>
      <c r="X29" s="78" t="s">
        <v>380</v>
      </c>
      <c r="Y29" s="78" t="s">
        <v>381</v>
      </c>
      <c r="Z29" s="78" t="s">
        <v>40</v>
      </c>
      <c r="AA29" s="78" t="s">
        <v>496</v>
      </c>
      <c r="AB29" s="110"/>
      <c r="AC29" s="110"/>
      <c r="AD29" s="110"/>
      <c r="AE29" s="110"/>
      <c r="AF29" s="111"/>
      <c r="AR29" s="25" t="s">
        <v>298</v>
      </c>
    </row>
    <row r="30" spans="1:45" s="80" customFormat="1" ht="38.25" x14ac:dyDescent="0.2">
      <c r="A30" s="106"/>
      <c r="B30" s="109"/>
      <c r="C30" s="109"/>
      <c r="D30" s="109"/>
      <c r="E30" s="91" t="s">
        <v>38</v>
      </c>
      <c r="F30" s="78" t="s">
        <v>369</v>
      </c>
      <c r="G30" s="50" t="s">
        <v>474</v>
      </c>
      <c r="H30" s="78" t="s">
        <v>299</v>
      </c>
      <c r="I30" s="78"/>
      <c r="J30" s="78"/>
      <c r="K30" s="78" t="s">
        <v>300</v>
      </c>
      <c r="L30" s="50">
        <v>2</v>
      </c>
      <c r="M30" s="78">
        <v>1</v>
      </c>
      <c r="N30" s="78">
        <f>+L30*M30</f>
        <v>2</v>
      </c>
      <c r="O30" s="78" t="str">
        <f>IF(N30&lt;2,"O",IF(N30&lt;=4,"(B)",IF(N30&lt;=8,"(M)",IF(N30&lt;=20,"(A)","(MA)"))))</f>
        <v>(B)</v>
      </c>
      <c r="P30" s="78">
        <v>25</v>
      </c>
      <c r="Q30" s="78">
        <f>+N30*P30</f>
        <v>50</v>
      </c>
      <c r="R30" s="14" t="str">
        <f>IF(Q30&lt;20,"O",IF(Q30&lt;=20,"IV",IF(Q30&lt;=120,"III",IF(Q30&lt;=500,"II","I"))))</f>
        <v>III</v>
      </c>
      <c r="S30" s="50" t="str">
        <f t="shared" si="4"/>
        <v>Aceptable</v>
      </c>
      <c r="T30" s="78">
        <v>12</v>
      </c>
      <c r="U30" s="78"/>
      <c r="V30" s="78"/>
      <c r="W30" s="78"/>
      <c r="X30" s="78" t="s">
        <v>475</v>
      </c>
      <c r="Y30" s="78"/>
      <c r="Z30" s="78" t="s">
        <v>40</v>
      </c>
      <c r="AA30" s="78" t="s">
        <v>496</v>
      </c>
      <c r="AB30" s="110"/>
      <c r="AC30" s="110"/>
      <c r="AD30" s="110"/>
      <c r="AE30" s="110"/>
      <c r="AF30" s="111"/>
      <c r="AR30" s="25" t="s">
        <v>121</v>
      </c>
    </row>
    <row r="31" spans="1:45" s="80" customFormat="1" ht="51" x14ac:dyDescent="0.2">
      <c r="A31" s="106"/>
      <c r="B31" s="109"/>
      <c r="C31" s="109"/>
      <c r="D31" s="109"/>
      <c r="E31" s="91" t="s">
        <v>38</v>
      </c>
      <c r="F31" s="78" t="s">
        <v>410</v>
      </c>
      <c r="G31" s="50" t="s">
        <v>476</v>
      </c>
      <c r="H31" s="78" t="s">
        <v>301</v>
      </c>
      <c r="I31" s="78"/>
      <c r="J31" s="78" t="s">
        <v>239</v>
      </c>
      <c r="K31" s="78" t="s">
        <v>240</v>
      </c>
      <c r="L31" s="50">
        <v>6</v>
      </c>
      <c r="M31" s="78">
        <v>3</v>
      </c>
      <c r="N31" s="78">
        <f t="shared" ref="N31" si="19">+L31*M31</f>
        <v>18</v>
      </c>
      <c r="O31" s="78" t="str">
        <f t="shared" ref="O31" si="20">IF(N31&lt;2,"O",IF(N31&lt;=4,"(B)",IF(N31&lt;=8,"(M)",IF(N31&lt;=20,"(A)","(MA)"))))</f>
        <v>(A)</v>
      </c>
      <c r="P31" s="78">
        <v>25</v>
      </c>
      <c r="Q31" s="78">
        <f t="shared" ref="Q31" si="21">+N31*P31</f>
        <v>450</v>
      </c>
      <c r="R31" s="14" t="str">
        <f t="shared" ref="R31" si="22">IF(Q31&lt;20,"O",IF(Q31&lt;=20,"IV",IF(Q31&lt;=120,"III",IF(Q31&lt;=500,"II","I"))))</f>
        <v>II</v>
      </c>
      <c r="S31" s="50" t="str">
        <f t="shared" si="4"/>
        <v>Aceptable con Control Especifico</v>
      </c>
      <c r="T31" s="78">
        <v>12</v>
      </c>
      <c r="U31" s="78"/>
      <c r="V31" s="78"/>
      <c r="W31" s="78"/>
      <c r="X31" s="78" t="s">
        <v>477</v>
      </c>
      <c r="Y31" s="78"/>
      <c r="Z31" s="78" t="s">
        <v>40</v>
      </c>
      <c r="AA31" s="78" t="s">
        <v>496</v>
      </c>
      <c r="AB31" s="110"/>
      <c r="AC31" s="110"/>
      <c r="AD31" s="110"/>
      <c r="AE31" s="110"/>
      <c r="AF31" s="111"/>
      <c r="AR31" s="25" t="s">
        <v>302</v>
      </c>
    </row>
    <row r="32" spans="1:45" s="80" customFormat="1" ht="38.25" x14ac:dyDescent="0.2">
      <c r="A32" s="106"/>
      <c r="B32" s="109"/>
      <c r="C32" s="109"/>
      <c r="D32" s="109"/>
      <c r="E32" s="91" t="s">
        <v>38</v>
      </c>
      <c r="F32" s="78" t="s">
        <v>368</v>
      </c>
      <c r="G32" s="50" t="s">
        <v>478</v>
      </c>
      <c r="H32" s="78" t="s">
        <v>303</v>
      </c>
      <c r="I32" s="78"/>
      <c r="J32" s="78"/>
      <c r="K32" s="78" t="s">
        <v>241</v>
      </c>
      <c r="L32" s="50">
        <v>2</v>
      </c>
      <c r="M32" s="78">
        <v>4</v>
      </c>
      <c r="N32" s="78">
        <f>+L32*M32</f>
        <v>8</v>
      </c>
      <c r="O32" s="78" t="str">
        <f>IF(N32&lt;2,"O",IF(N32&lt;=4,"(B)",IF(N32&lt;=8,"(M)",IF(N32&lt;=20,"(A)","(MA)"))))</f>
        <v>(M)</v>
      </c>
      <c r="P32" s="78">
        <v>25</v>
      </c>
      <c r="Q32" s="78">
        <f>+N32*P32</f>
        <v>200</v>
      </c>
      <c r="R32" s="14" t="str">
        <f>IF(Q32&lt;20,"O",IF(Q32&lt;=20,"IV",IF(Q32&lt;=120,"III",IF(Q32&lt;=500,"II","I"))))</f>
        <v>II</v>
      </c>
      <c r="S32" s="50" t="str">
        <f t="shared" si="4"/>
        <v>Aceptable con Control Especifico</v>
      </c>
      <c r="T32" s="78">
        <v>12</v>
      </c>
      <c r="U32" s="78"/>
      <c r="V32" s="78"/>
      <c r="W32" s="78"/>
      <c r="X32" s="78" t="s">
        <v>479</v>
      </c>
      <c r="Y32" s="78"/>
      <c r="Z32" s="78" t="s">
        <v>40</v>
      </c>
      <c r="AA32" s="78" t="s">
        <v>496</v>
      </c>
      <c r="AB32" s="110"/>
      <c r="AC32" s="110"/>
      <c r="AD32" s="110"/>
      <c r="AE32" s="110"/>
      <c r="AF32" s="111"/>
      <c r="AR32" s="25" t="s">
        <v>70</v>
      </c>
    </row>
    <row r="33" spans="1:77" s="80" customFormat="1" ht="64.5" thickBot="1" x14ac:dyDescent="0.25">
      <c r="A33" s="106"/>
      <c r="B33" s="109"/>
      <c r="C33" s="109"/>
      <c r="D33" s="109"/>
      <c r="E33" s="91" t="s">
        <v>38</v>
      </c>
      <c r="F33" s="78" t="s">
        <v>125</v>
      </c>
      <c r="G33" s="50" t="s">
        <v>382</v>
      </c>
      <c r="H33" s="78" t="s">
        <v>304</v>
      </c>
      <c r="I33" s="78"/>
      <c r="J33" s="78"/>
      <c r="K33" s="78" t="s">
        <v>62</v>
      </c>
      <c r="L33" s="50">
        <v>2</v>
      </c>
      <c r="M33" s="78">
        <v>3</v>
      </c>
      <c r="N33" s="78">
        <f t="shared" ref="N33" si="23">+L33*M33</f>
        <v>6</v>
      </c>
      <c r="O33" s="78" t="str">
        <f t="shared" ref="O33" si="24">IF(N33&lt;2,"O",IF(N33&lt;=4,"(B)",IF(N33&lt;=8,"(M)",IF(N33&lt;=20,"(A)","(MA)"))))</f>
        <v>(M)</v>
      </c>
      <c r="P33" s="78">
        <v>10</v>
      </c>
      <c r="Q33" s="78">
        <f t="shared" ref="Q33" si="25">+N33*P33</f>
        <v>60</v>
      </c>
      <c r="R33" s="14" t="str">
        <f t="shared" ref="R33" si="26">IF(Q33&lt;20,"O",IF(Q33&lt;=20,"IV",IF(Q33&lt;=120,"III",IF(Q33&lt;=500,"II","I"))))</f>
        <v>III</v>
      </c>
      <c r="S33" s="50" t="str">
        <f t="shared" si="4"/>
        <v>Aceptable</v>
      </c>
      <c r="T33" s="78">
        <v>12</v>
      </c>
      <c r="U33" s="78"/>
      <c r="V33" s="78"/>
      <c r="W33" s="78"/>
      <c r="X33" s="78" t="s">
        <v>287</v>
      </c>
      <c r="Y33" s="78"/>
      <c r="Z33" s="78" t="s">
        <v>40</v>
      </c>
      <c r="AA33" s="78" t="s">
        <v>496</v>
      </c>
      <c r="AB33" s="110"/>
      <c r="AC33" s="110"/>
      <c r="AD33" s="110"/>
      <c r="AE33" s="110"/>
      <c r="AF33" s="111"/>
      <c r="AR33" s="25" t="s">
        <v>71</v>
      </c>
    </row>
    <row r="34" spans="1:77" s="31" customFormat="1" ht="64.5" thickBot="1" x14ac:dyDescent="0.25">
      <c r="A34" s="106"/>
      <c r="B34" s="109"/>
      <c r="C34" s="109"/>
      <c r="D34" s="109"/>
      <c r="E34" s="91" t="s">
        <v>38</v>
      </c>
      <c r="F34" s="78" t="s">
        <v>383</v>
      </c>
      <c r="G34" s="50" t="s">
        <v>480</v>
      </c>
      <c r="H34" s="78" t="s">
        <v>304</v>
      </c>
      <c r="I34" s="78"/>
      <c r="J34" s="78"/>
      <c r="K34" s="78" t="s">
        <v>62</v>
      </c>
      <c r="L34" s="50">
        <v>2</v>
      </c>
      <c r="M34" s="78">
        <v>4</v>
      </c>
      <c r="N34" s="78">
        <f t="shared" ref="N34" si="27">+L34*M34</f>
        <v>8</v>
      </c>
      <c r="O34" s="78" t="str">
        <f t="shared" ref="O34" si="28">IF(N34&lt;2,"O",IF(N34&lt;=4,"(B)",IF(N34&lt;=8,"(M)",IF(N34&lt;=20,"(A)","(MA)"))))</f>
        <v>(M)</v>
      </c>
      <c r="P34" s="78">
        <v>10</v>
      </c>
      <c r="Q34" s="78">
        <f t="shared" ref="Q34:Q62" si="29">+N34*P34</f>
        <v>80</v>
      </c>
      <c r="R34" s="14" t="str">
        <f t="shared" ref="R34" si="30">IF(Q34&lt;20,"O",IF(Q34&lt;=20,"IV",IF(Q34&lt;=120,"III",IF(Q34&lt;=500,"II","I"))))</f>
        <v>III</v>
      </c>
      <c r="S34" s="50" t="str">
        <f t="shared" si="4"/>
        <v>Aceptable</v>
      </c>
      <c r="T34" s="78">
        <v>12</v>
      </c>
      <c r="U34" s="78"/>
      <c r="V34" s="78"/>
      <c r="W34" s="78"/>
      <c r="X34" s="78" t="s">
        <v>287</v>
      </c>
      <c r="Y34" s="78"/>
      <c r="Z34" s="78" t="s">
        <v>40</v>
      </c>
      <c r="AA34" s="78" t="s">
        <v>496</v>
      </c>
      <c r="AB34" s="110"/>
      <c r="AC34" s="110"/>
      <c r="AD34" s="110"/>
      <c r="AE34" s="110"/>
      <c r="AF34" s="111"/>
      <c r="AG34" s="80"/>
      <c r="AH34" s="80"/>
      <c r="AI34" s="80"/>
      <c r="AJ34" s="80"/>
      <c r="AK34" s="80"/>
      <c r="AL34" s="80"/>
      <c r="AM34" s="80"/>
      <c r="AN34" s="80"/>
      <c r="AO34" s="80"/>
      <c r="AP34" s="80"/>
      <c r="AQ34" s="80"/>
      <c r="AR34" s="25" t="s">
        <v>74</v>
      </c>
      <c r="AS34" s="2"/>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row>
    <row r="35" spans="1:77" s="80" customFormat="1" ht="76.5" x14ac:dyDescent="0.2">
      <c r="A35" s="106"/>
      <c r="B35" s="102" t="s">
        <v>128</v>
      </c>
      <c r="C35" s="102" t="s">
        <v>129</v>
      </c>
      <c r="D35" s="102" t="s">
        <v>305</v>
      </c>
      <c r="E35" s="91" t="s">
        <v>39</v>
      </c>
      <c r="F35" s="78" t="s">
        <v>130</v>
      </c>
      <c r="G35" s="78" t="s">
        <v>468</v>
      </c>
      <c r="H35" s="78" t="s">
        <v>131</v>
      </c>
      <c r="I35" s="78"/>
      <c r="J35" s="78"/>
      <c r="K35" s="78" t="s">
        <v>132</v>
      </c>
      <c r="L35" s="50">
        <v>6</v>
      </c>
      <c r="M35" s="78">
        <v>3</v>
      </c>
      <c r="N35" s="78">
        <f>+L35*M35</f>
        <v>18</v>
      </c>
      <c r="O35" s="78" t="str">
        <f>IF(N35&lt;2,"O",IF(N35&lt;=4,"(B)",IF(N35&lt;=8,"(M)",IF(N35&lt;=20,"(A)","(MA)"))))</f>
        <v>(A)</v>
      </c>
      <c r="P35" s="78">
        <v>10</v>
      </c>
      <c r="Q35" s="78">
        <f t="shared" ref="Q35:Q41" si="31">+N35*P35</f>
        <v>180</v>
      </c>
      <c r="R35" s="78" t="str">
        <f>IF(Q35&lt;20,"O",IF(Q35&lt;=20,"IV",IF(Q35&lt;=120,"III",IF(Q35&lt;=500,"II","I"))))</f>
        <v>II</v>
      </c>
      <c r="S35" s="50" t="str">
        <f t="shared" si="4"/>
        <v>Aceptable con Control Especifico</v>
      </c>
      <c r="T35" s="78">
        <v>2</v>
      </c>
      <c r="U35" s="78"/>
      <c r="V35" s="78"/>
      <c r="W35" s="78"/>
      <c r="X35" s="78" t="s">
        <v>384</v>
      </c>
      <c r="Y35" s="78" t="s">
        <v>133</v>
      </c>
      <c r="Z35" s="78" t="s">
        <v>40</v>
      </c>
      <c r="AA35" s="78" t="s">
        <v>496</v>
      </c>
      <c r="AB35" s="110"/>
      <c r="AC35" s="110"/>
      <c r="AD35" s="110"/>
      <c r="AE35" s="110"/>
      <c r="AF35" s="111"/>
      <c r="AR35" s="25" t="s">
        <v>115</v>
      </c>
      <c r="AS35" s="2"/>
    </row>
    <row r="36" spans="1:77" s="80" customFormat="1" ht="51" x14ac:dyDescent="0.2">
      <c r="A36" s="106"/>
      <c r="B36" s="103"/>
      <c r="C36" s="103"/>
      <c r="D36" s="103"/>
      <c r="E36" s="91" t="s">
        <v>39</v>
      </c>
      <c r="F36" s="78" t="s">
        <v>45</v>
      </c>
      <c r="G36" s="78" t="s">
        <v>471</v>
      </c>
      <c r="H36" s="78" t="s">
        <v>136</v>
      </c>
      <c r="I36" s="78" t="s">
        <v>245</v>
      </c>
      <c r="J36" s="78"/>
      <c r="K36" s="78" t="s">
        <v>242</v>
      </c>
      <c r="L36" s="50">
        <v>6</v>
      </c>
      <c r="M36" s="78">
        <v>3</v>
      </c>
      <c r="N36" s="78">
        <f>+L36*M36</f>
        <v>18</v>
      </c>
      <c r="O36" s="78" t="str">
        <f>IF(N36&lt;2,"O",IF(N36&lt;=4,"(B)",IF(N36&lt;=8,"(M)",IF(N36&lt;=20,"(A)","(MA)"))))</f>
        <v>(A)</v>
      </c>
      <c r="P36" s="78">
        <v>10</v>
      </c>
      <c r="Q36" s="78">
        <f t="shared" si="31"/>
        <v>180</v>
      </c>
      <c r="R36" s="78" t="str">
        <f>IF(Q36&lt;20,"O",IF(Q36&lt;=20,"IV",IF(Q36&lt;=120,"III",IF(Q36&lt;=500,"II","I"))))</f>
        <v>II</v>
      </c>
      <c r="S36" s="50" t="str">
        <f t="shared" si="4"/>
        <v>Aceptable con Control Especifico</v>
      </c>
      <c r="T36" s="78">
        <v>2</v>
      </c>
      <c r="U36" s="78"/>
      <c r="V36" s="78"/>
      <c r="W36" s="78"/>
      <c r="X36" s="78" t="s">
        <v>385</v>
      </c>
      <c r="Y36" s="78"/>
      <c r="Z36" s="78" t="s">
        <v>40</v>
      </c>
      <c r="AA36" s="78" t="s">
        <v>496</v>
      </c>
      <c r="AB36" s="110"/>
      <c r="AC36" s="110"/>
      <c r="AD36" s="110"/>
      <c r="AE36" s="110"/>
      <c r="AF36" s="111"/>
      <c r="AR36" s="25" t="s">
        <v>116</v>
      </c>
      <c r="AS36" s="2"/>
    </row>
    <row r="37" spans="1:77" s="80" customFormat="1" ht="38.25" x14ac:dyDescent="0.2">
      <c r="A37" s="106"/>
      <c r="B37" s="103"/>
      <c r="C37" s="103"/>
      <c r="D37" s="103"/>
      <c r="E37" s="91" t="s">
        <v>39</v>
      </c>
      <c r="F37" s="78" t="s">
        <v>306</v>
      </c>
      <c r="G37" s="78" t="s">
        <v>386</v>
      </c>
      <c r="H37" s="78" t="s">
        <v>139</v>
      </c>
      <c r="I37" s="78"/>
      <c r="J37" s="78" t="s">
        <v>235</v>
      </c>
      <c r="K37" s="78" t="s">
        <v>134</v>
      </c>
      <c r="L37" s="50">
        <v>2</v>
      </c>
      <c r="M37" s="78">
        <v>4</v>
      </c>
      <c r="N37" s="78">
        <f t="shared" ref="N37" si="32">+L37*M37</f>
        <v>8</v>
      </c>
      <c r="O37" s="78" t="str">
        <f t="shared" ref="O37" si="33">IF(N37&lt;2,"O",IF(N37&lt;=4,"(B)",IF(N37&lt;=8,"(M)",IF(N37&lt;=20,"(A)","(MA)"))))</f>
        <v>(M)</v>
      </c>
      <c r="P37" s="78">
        <v>10</v>
      </c>
      <c r="Q37" s="78">
        <f t="shared" si="31"/>
        <v>80</v>
      </c>
      <c r="R37" s="14" t="str">
        <f t="shared" ref="R37" si="34">IF(Q37&lt;20,"O",IF(Q37&lt;=20,"IV",IF(Q37&lt;=120,"III",IF(Q37&lt;=500,"II","I"))))</f>
        <v>III</v>
      </c>
      <c r="S37" s="50" t="str">
        <f t="shared" si="4"/>
        <v>Aceptable</v>
      </c>
      <c r="T37" s="78">
        <v>2</v>
      </c>
      <c r="U37" s="78"/>
      <c r="V37" s="78"/>
      <c r="W37" s="78" t="s">
        <v>261</v>
      </c>
      <c r="X37" s="78" t="s">
        <v>387</v>
      </c>
      <c r="Y37" s="78" t="s">
        <v>388</v>
      </c>
      <c r="Z37" s="78" t="s">
        <v>40</v>
      </c>
      <c r="AA37" s="78" t="s">
        <v>496</v>
      </c>
      <c r="AB37" s="110"/>
      <c r="AC37" s="110"/>
      <c r="AD37" s="110"/>
      <c r="AE37" s="110"/>
      <c r="AF37" s="111"/>
      <c r="AR37" s="25" t="s">
        <v>219</v>
      </c>
      <c r="AS37" s="2"/>
    </row>
    <row r="38" spans="1:77" s="80" customFormat="1" ht="63.75" x14ac:dyDescent="0.2">
      <c r="A38" s="106"/>
      <c r="B38" s="103"/>
      <c r="C38" s="103"/>
      <c r="D38" s="103"/>
      <c r="E38" s="91" t="s">
        <v>39</v>
      </c>
      <c r="F38" s="78" t="s">
        <v>389</v>
      </c>
      <c r="G38" s="50" t="s">
        <v>382</v>
      </c>
      <c r="H38" s="78" t="s">
        <v>243</v>
      </c>
      <c r="I38" s="78"/>
      <c r="J38" s="78"/>
      <c r="K38" s="78" t="s">
        <v>242</v>
      </c>
      <c r="L38" s="50">
        <v>6</v>
      </c>
      <c r="M38" s="78">
        <v>3</v>
      </c>
      <c r="N38" s="78">
        <f>+L38*M38</f>
        <v>18</v>
      </c>
      <c r="O38" s="78" t="str">
        <f>IF(N38&lt;2,"O",IF(N38&lt;=4,"(B)",IF(N38&lt;=8,"(M)",IF(N38&lt;=20,"(A)","(MA)"))))</f>
        <v>(A)</v>
      </c>
      <c r="P38" s="78">
        <v>10</v>
      </c>
      <c r="Q38" s="78">
        <f t="shared" si="31"/>
        <v>180</v>
      </c>
      <c r="R38" s="78" t="str">
        <f>IF(Q38&lt;20,"O",IF(Q38&lt;=20,"IV",IF(Q38&lt;=120,"III",IF(Q38&lt;=500,"II","I"))))</f>
        <v>II</v>
      </c>
      <c r="S38" s="50" t="str">
        <f t="shared" si="4"/>
        <v>Aceptable con Control Especifico</v>
      </c>
      <c r="T38" s="78">
        <v>2</v>
      </c>
      <c r="U38" s="78"/>
      <c r="V38" s="78"/>
      <c r="W38" s="78"/>
      <c r="X38" s="78" t="s">
        <v>390</v>
      </c>
      <c r="Y38" s="78"/>
      <c r="Z38" s="78" t="s">
        <v>40</v>
      </c>
      <c r="AA38" s="78" t="s">
        <v>496</v>
      </c>
      <c r="AB38" s="110"/>
      <c r="AC38" s="110"/>
      <c r="AD38" s="110"/>
      <c r="AE38" s="110"/>
      <c r="AF38" s="111"/>
      <c r="AR38" s="25" t="s">
        <v>119</v>
      </c>
      <c r="AS38" s="2"/>
    </row>
    <row r="39" spans="1:77" s="80" customFormat="1" ht="38.25" x14ac:dyDescent="0.2">
      <c r="A39" s="106"/>
      <c r="B39" s="103"/>
      <c r="C39" s="103"/>
      <c r="D39" s="103"/>
      <c r="E39" s="91" t="s">
        <v>39</v>
      </c>
      <c r="F39" s="78" t="s">
        <v>370</v>
      </c>
      <c r="G39" s="50" t="s">
        <v>474</v>
      </c>
      <c r="H39" s="78" t="s">
        <v>244</v>
      </c>
      <c r="I39" s="96"/>
      <c r="J39" s="78" t="s">
        <v>141</v>
      </c>
      <c r="K39" s="78" t="s">
        <v>242</v>
      </c>
      <c r="L39" s="50">
        <v>6</v>
      </c>
      <c r="M39" s="78">
        <v>3</v>
      </c>
      <c r="N39" s="78">
        <f>+L39*M39</f>
        <v>18</v>
      </c>
      <c r="O39" s="78" t="str">
        <f>IF(N39&lt;2,"O",IF(N39&lt;=4,"(B)",IF(N39&lt;=8,"(M)",IF(N39&lt;=20,"(A)","(MA)"))))</f>
        <v>(A)</v>
      </c>
      <c r="P39" s="78">
        <v>10</v>
      </c>
      <c r="Q39" s="78">
        <f t="shared" si="31"/>
        <v>180</v>
      </c>
      <c r="R39" s="78" t="str">
        <f>IF(Q39&lt;20,"O",IF(Q39&lt;=20,"IV",IF(Q39&lt;=120,"III",IF(Q39&lt;=500,"II","I"))))</f>
        <v>II</v>
      </c>
      <c r="S39" s="50" t="str">
        <f t="shared" si="4"/>
        <v>Aceptable con Control Especifico</v>
      </c>
      <c r="T39" s="78">
        <v>2</v>
      </c>
      <c r="U39" s="78"/>
      <c r="V39" s="78"/>
      <c r="W39" s="78"/>
      <c r="X39" s="78" t="s">
        <v>481</v>
      </c>
      <c r="Y39" s="78"/>
      <c r="Z39" s="78" t="s">
        <v>40</v>
      </c>
      <c r="AA39" s="78" t="s">
        <v>496</v>
      </c>
      <c r="AB39" s="110"/>
      <c r="AC39" s="110"/>
      <c r="AD39" s="110"/>
      <c r="AE39" s="110"/>
      <c r="AF39" s="111"/>
      <c r="AR39" s="25" t="s">
        <v>120</v>
      </c>
      <c r="AS39" s="2"/>
    </row>
    <row r="40" spans="1:77" s="80" customFormat="1" ht="38.25" x14ac:dyDescent="0.2">
      <c r="A40" s="106"/>
      <c r="B40" s="103"/>
      <c r="C40" s="103"/>
      <c r="D40" s="103"/>
      <c r="E40" s="91" t="s">
        <v>39</v>
      </c>
      <c r="F40" s="78" t="s">
        <v>391</v>
      </c>
      <c r="G40" s="50" t="s">
        <v>392</v>
      </c>
      <c r="H40" s="96" t="s">
        <v>244</v>
      </c>
      <c r="I40" s="78" t="s">
        <v>245</v>
      </c>
      <c r="J40" s="78" t="s">
        <v>141</v>
      </c>
      <c r="K40" s="78" t="s">
        <v>242</v>
      </c>
      <c r="L40" s="50">
        <v>6</v>
      </c>
      <c r="M40" s="78">
        <v>3</v>
      </c>
      <c r="N40" s="78">
        <f>+L40*M40</f>
        <v>18</v>
      </c>
      <c r="O40" s="78" t="str">
        <f>IF(N40&lt;2,"O",IF(N40&lt;=4,"(B)",IF(N40&lt;=8,"(M)",IF(N40&lt;=20,"(A)","(MA)"))))</f>
        <v>(A)</v>
      </c>
      <c r="P40" s="78">
        <v>10</v>
      </c>
      <c r="Q40" s="78">
        <f t="shared" si="31"/>
        <v>180</v>
      </c>
      <c r="R40" s="78" t="str">
        <f>IF(Q40&lt;20,"O",IF(Q40&lt;=20,"IV",IF(Q40&lt;=120,"III",IF(Q40&lt;=500,"II","I"))))</f>
        <v>II</v>
      </c>
      <c r="S40" s="50" t="str">
        <f t="shared" si="4"/>
        <v>Aceptable con Control Especifico</v>
      </c>
      <c r="T40" s="78">
        <v>2</v>
      </c>
      <c r="U40" s="78"/>
      <c r="V40" s="78"/>
      <c r="W40" s="78" t="s">
        <v>142</v>
      </c>
      <c r="X40" s="78" t="s">
        <v>481</v>
      </c>
      <c r="Y40" s="78"/>
      <c r="Z40" s="78" t="s">
        <v>40</v>
      </c>
      <c r="AA40" s="78" t="s">
        <v>496</v>
      </c>
      <c r="AB40" s="110"/>
      <c r="AC40" s="110"/>
      <c r="AD40" s="110"/>
      <c r="AE40" s="110"/>
      <c r="AF40" s="111"/>
      <c r="AR40" s="27" t="s">
        <v>95</v>
      </c>
      <c r="AS40" s="2"/>
    </row>
    <row r="41" spans="1:77" s="80" customFormat="1" ht="38.25" x14ac:dyDescent="0.2">
      <c r="A41" s="106"/>
      <c r="B41" s="103"/>
      <c r="C41" s="103"/>
      <c r="D41" s="103"/>
      <c r="E41" s="91" t="s">
        <v>39</v>
      </c>
      <c r="F41" s="78" t="s">
        <v>308</v>
      </c>
      <c r="G41" s="50" t="s">
        <v>476</v>
      </c>
      <c r="H41" s="78" t="s">
        <v>244</v>
      </c>
      <c r="I41" s="78"/>
      <c r="J41" s="78" t="s">
        <v>141</v>
      </c>
      <c r="K41" s="78" t="s">
        <v>137</v>
      </c>
      <c r="L41" s="50">
        <v>6</v>
      </c>
      <c r="M41" s="78">
        <v>3</v>
      </c>
      <c r="N41" s="78">
        <f>+L41*M41</f>
        <v>18</v>
      </c>
      <c r="O41" s="78" t="str">
        <f>IF(N41&lt;2,"O",IF(N41&lt;=4,"(B)",IF(N41&lt;=8,"(M)",IF(N41&lt;=20,"(A)","(MA)"))))</f>
        <v>(A)</v>
      </c>
      <c r="P41" s="78">
        <v>10</v>
      </c>
      <c r="Q41" s="78">
        <f t="shared" si="31"/>
        <v>180</v>
      </c>
      <c r="R41" s="78" t="str">
        <f>IF(Q41&lt;20,"O",IF(Q41&lt;=20,"IV",IF(Q41&lt;=120,"III",IF(Q41&lt;=500,"II","I"))))</f>
        <v>II</v>
      </c>
      <c r="S41" s="50" t="str">
        <f t="shared" si="4"/>
        <v>Aceptable con Control Especifico</v>
      </c>
      <c r="T41" s="78">
        <v>2</v>
      </c>
      <c r="U41" s="78"/>
      <c r="V41" s="78"/>
      <c r="W41" s="78"/>
      <c r="X41" s="78" t="s">
        <v>481</v>
      </c>
      <c r="Y41" s="78"/>
      <c r="Z41" s="78" t="s">
        <v>40</v>
      </c>
      <c r="AA41" s="78" t="s">
        <v>496</v>
      </c>
      <c r="AB41" s="110"/>
      <c r="AC41" s="110"/>
      <c r="AD41" s="110"/>
      <c r="AE41" s="110"/>
      <c r="AF41" s="111"/>
      <c r="AR41" s="25" t="s">
        <v>96</v>
      </c>
      <c r="AS41" s="2"/>
    </row>
    <row r="42" spans="1:77" s="80" customFormat="1" ht="51" x14ac:dyDescent="0.2">
      <c r="A42" s="106"/>
      <c r="B42" s="103"/>
      <c r="C42" s="103"/>
      <c r="D42" s="103"/>
      <c r="E42" s="91" t="s">
        <v>39</v>
      </c>
      <c r="F42" s="78" t="s">
        <v>144</v>
      </c>
      <c r="G42" s="50" t="s">
        <v>393</v>
      </c>
      <c r="H42" s="78" t="s">
        <v>309</v>
      </c>
      <c r="I42" s="78"/>
      <c r="J42" s="78" t="s">
        <v>246</v>
      </c>
      <c r="K42" s="78" t="s">
        <v>247</v>
      </c>
      <c r="L42" s="50">
        <v>2</v>
      </c>
      <c r="M42" s="78">
        <v>4</v>
      </c>
      <c r="N42" s="78">
        <f t="shared" ref="N42:N48" si="35">+L42*M42</f>
        <v>8</v>
      </c>
      <c r="O42" s="78" t="str">
        <f t="shared" ref="O42:O50" si="36">IF(N42&lt;2,"O",IF(N42&lt;=4,"(B)",IF(N42&lt;=8,"(M)",IF(N42&lt;=20,"(A)","(MA)"))))</f>
        <v>(M)</v>
      </c>
      <c r="P42" s="78">
        <v>10</v>
      </c>
      <c r="Q42" s="78">
        <f t="shared" si="29"/>
        <v>80</v>
      </c>
      <c r="R42" s="14" t="str">
        <f t="shared" ref="R42:R50" si="37">IF(Q42&lt;20,"O",IF(Q42&lt;=20,"IV",IF(Q42&lt;=120,"III",IF(Q42&lt;=500,"II","I"))))</f>
        <v>III</v>
      </c>
      <c r="S42" s="50" t="str">
        <f t="shared" si="4"/>
        <v>Aceptable</v>
      </c>
      <c r="T42" s="78">
        <v>2</v>
      </c>
      <c r="U42" s="78"/>
      <c r="V42" s="78"/>
      <c r="W42" s="78"/>
      <c r="X42" s="78" t="s">
        <v>394</v>
      </c>
      <c r="Y42" s="78"/>
      <c r="Z42" s="78" t="s">
        <v>40</v>
      </c>
      <c r="AA42" s="78" t="s">
        <v>496</v>
      </c>
      <c r="AB42" s="110"/>
      <c r="AC42" s="110"/>
      <c r="AD42" s="110"/>
      <c r="AE42" s="110"/>
      <c r="AF42" s="111"/>
      <c r="AR42" s="25" t="s">
        <v>98</v>
      </c>
    </row>
    <row r="43" spans="1:77" s="80" customFormat="1" ht="63.75" x14ac:dyDescent="0.2">
      <c r="A43" s="106"/>
      <c r="B43" s="103"/>
      <c r="C43" s="103"/>
      <c r="D43" s="103"/>
      <c r="E43" s="91" t="s">
        <v>39</v>
      </c>
      <c r="F43" s="78" t="s">
        <v>368</v>
      </c>
      <c r="G43" s="50" t="s">
        <v>478</v>
      </c>
      <c r="H43" s="78" t="s">
        <v>147</v>
      </c>
      <c r="I43" s="96"/>
      <c r="J43" s="78" t="s">
        <v>246</v>
      </c>
      <c r="K43" s="78" t="s">
        <v>248</v>
      </c>
      <c r="L43" s="50">
        <v>2</v>
      </c>
      <c r="M43" s="78">
        <v>4</v>
      </c>
      <c r="N43" s="78">
        <f t="shared" si="35"/>
        <v>8</v>
      </c>
      <c r="O43" s="78" t="str">
        <f t="shared" si="36"/>
        <v>(M)</v>
      </c>
      <c r="P43" s="78">
        <v>10</v>
      </c>
      <c r="Q43" s="78">
        <f t="shared" si="29"/>
        <v>80</v>
      </c>
      <c r="R43" s="14" t="str">
        <f t="shared" si="37"/>
        <v>III</v>
      </c>
      <c r="S43" s="50" t="str">
        <f t="shared" ref="S43:S72" si="38">IF(R43="I","No aceptable",IF(R43="II","Aceptable con Control Especifico",IF(R43=0,"","Aceptable")))</f>
        <v>Aceptable</v>
      </c>
      <c r="T43" s="78">
        <v>2</v>
      </c>
      <c r="U43" s="78"/>
      <c r="V43" s="78"/>
      <c r="W43" s="78"/>
      <c r="X43" s="78" t="s">
        <v>395</v>
      </c>
      <c r="Y43" s="78"/>
      <c r="Z43" s="78" t="s">
        <v>40</v>
      </c>
      <c r="AA43" s="78" t="s">
        <v>496</v>
      </c>
      <c r="AB43" s="110"/>
      <c r="AC43" s="110"/>
      <c r="AD43" s="110"/>
      <c r="AE43" s="110"/>
      <c r="AF43" s="111"/>
      <c r="AR43" s="25" t="s">
        <v>99</v>
      </c>
    </row>
    <row r="44" spans="1:77" s="80" customFormat="1" ht="51" x14ac:dyDescent="0.2">
      <c r="A44" s="106"/>
      <c r="B44" s="103"/>
      <c r="C44" s="103"/>
      <c r="D44" s="103"/>
      <c r="E44" s="91" t="s">
        <v>39</v>
      </c>
      <c r="F44" s="78" t="s">
        <v>148</v>
      </c>
      <c r="G44" s="78" t="s">
        <v>459</v>
      </c>
      <c r="H44" s="78" t="s">
        <v>310</v>
      </c>
      <c r="I44" s="96" t="s">
        <v>249</v>
      </c>
      <c r="J44" s="78" t="s">
        <v>246</v>
      </c>
      <c r="K44" s="78"/>
      <c r="L44" s="50">
        <v>2</v>
      </c>
      <c r="M44" s="78">
        <v>3</v>
      </c>
      <c r="N44" s="78">
        <f t="shared" si="35"/>
        <v>6</v>
      </c>
      <c r="O44" s="78" t="str">
        <f t="shared" si="36"/>
        <v>(M)</v>
      </c>
      <c r="P44" s="78">
        <v>25</v>
      </c>
      <c r="Q44" s="78">
        <f t="shared" si="29"/>
        <v>150</v>
      </c>
      <c r="R44" s="14" t="str">
        <f t="shared" si="37"/>
        <v>II</v>
      </c>
      <c r="S44" s="50" t="str">
        <f t="shared" si="38"/>
        <v>Aceptable con Control Especifico</v>
      </c>
      <c r="T44" s="78">
        <v>2</v>
      </c>
      <c r="U44" s="78"/>
      <c r="V44" s="78"/>
      <c r="W44" s="78" t="s">
        <v>311</v>
      </c>
      <c r="X44" s="78" t="s">
        <v>149</v>
      </c>
      <c r="Y44" s="78"/>
      <c r="Z44" s="78" t="s">
        <v>40</v>
      </c>
      <c r="AA44" s="78" t="s">
        <v>496</v>
      </c>
      <c r="AB44" s="110"/>
      <c r="AC44" s="110"/>
      <c r="AD44" s="110"/>
      <c r="AE44" s="110"/>
      <c r="AF44" s="111"/>
      <c r="AR44" s="25" t="s">
        <v>100</v>
      </c>
    </row>
    <row r="45" spans="1:77" s="80" customFormat="1" ht="38.25" x14ac:dyDescent="0.2">
      <c r="A45" s="106"/>
      <c r="B45" s="103"/>
      <c r="C45" s="103"/>
      <c r="D45" s="103"/>
      <c r="E45" s="91" t="s">
        <v>39</v>
      </c>
      <c r="F45" s="78" t="s">
        <v>396</v>
      </c>
      <c r="G45" s="78" t="s">
        <v>461</v>
      </c>
      <c r="H45" s="78" t="s">
        <v>150</v>
      </c>
      <c r="I45" s="78"/>
      <c r="J45" s="78" t="s">
        <v>246</v>
      </c>
      <c r="K45" s="78"/>
      <c r="L45" s="50">
        <v>2</v>
      </c>
      <c r="M45" s="78">
        <v>3</v>
      </c>
      <c r="N45" s="78">
        <f t="shared" si="35"/>
        <v>6</v>
      </c>
      <c r="O45" s="78" t="str">
        <f t="shared" si="36"/>
        <v>(M)</v>
      </c>
      <c r="P45" s="78">
        <v>25</v>
      </c>
      <c r="Q45" s="78">
        <f t="shared" si="29"/>
        <v>150</v>
      </c>
      <c r="R45" s="14" t="str">
        <f t="shared" si="37"/>
        <v>II</v>
      </c>
      <c r="S45" s="50" t="str">
        <f t="shared" si="38"/>
        <v>Aceptable con Control Especifico</v>
      </c>
      <c r="T45" s="78">
        <v>2</v>
      </c>
      <c r="U45" s="78"/>
      <c r="V45" s="78"/>
      <c r="W45" s="78" t="s">
        <v>312</v>
      </c>
      <c r="X45" s="78" t="s">
        <v>146</v>
      </c>
      <c r="Y45" s="78"/>
      <c r="Z45" s="78" t="s">
        <v>40</v>
      </c>
      <c r="AA45" s="78" t="s">
        <v>496</v>
      </c>
      <c r="AB45" s="110"/>
      <c r="AC45" s="110"/>
      <c r="AD45" s="110"/>
      <c r="AE45" s="110"/>
      <c r="AF45" s="111"/>
      <c r="AR45" s="25" t="s">
        <v>101</v>
      </c>
    </row>
    <row r="46" spans="1:77" s="80" customFormat="1" ht="51" x14ac:dyDescent="0.2">
      <c r="A46" s="106"/>
      <c r="B46" s="103"/>
      <c r="C46" s="103"/>
      <c r="D46" s="103"/>
      <c r="E46" s="91" t="s">
        <v>39</v>
      </c>
      <c r="F46" s="78" t="s">
        <v>313</v>
      </c>
      <c r="G46" s="50" t="s">
        <v>397</v>
      </c>
      <c r="H46" s="78" t="s">
        <v>151</v>
      </c>
      <c r="I46" s="78"/>
      <c r="J46" s="78"/>
      <c r="K46" s="78"/>
      <c r="L46" s="50">
        <v>2</v>
      </c>
      <c r="M46" s="78">
        <v>3</v>
      </c>
      <c r="N46" s="78">
        <f t="shared" si="35"/>
        <v>6</v>
      </c>
      <c r="O46" s="78" t="str">
        <f t="shared" si="36"/>
        <v>(M)</v>
      </c>
      <c r="P46" s="78">
        <v>25</v>
      </c>
      <c r="Q46" s="78">
        <f t="shared" si="29"/>
        <v>150</v>
      </c>
      <c r="R46" s="14" t="str">
        <f t="shared" si="37"/>
        <v>II</v>
      </c>
      <c r="S46" s="50" t="str">
        <f t="shared" si="38"/>
        <v>Aceptable con Control Especifico</v>
      </c>
      <c r="T46" s="78">
        <v>2</v>
      </c>
      <c r="U46" s="78"/>
      <c r="V46" s="78"/>
      <c r="W46" s="78"/>
      <c r="X46" s="78" t="s">
        <v>398</v>
      </c>
      <c r="Y46" s="78"/>
      <c r="Z46" s="78" t="s">
        <v>40</v>
      </c>
      <c r="AA46" s="78" t="s">
        <v>496</v>
      </c>
      <c r="AB46" s="110"/>
      <c r="AC46" s="110"/>
      <c r="AD46" s="110"/>
      <c r="AE46" s="110"/>
      <c r="AF46" s="111"/>
      <c r="AG46" s="2"/>
      <c r="AR46" s="25" t="s">
        <v>102</v>
      </c>
    </row>
    <row r="47" spans="1:77" s="80" customFormat="1" ht="63.75" x14ac:dyDescent="0.2">
      <c r="A47" s="106"/>
      <c r="B47" s="103"/>
      <c r="C47" s="103"/>
      <c r="D47" s="103"/>
      <c r="E47" s="91" t="s">
        <v>39</v>
      </c>
      <c r="F47" s="78" t="s">
        <v>214</v>
      </c>
      <c r="G47" s="50" t="s">
        <v>377</v>
      </c>
      <c r="H47" s="78" t="s">
        <v>399</v>
      </c>
      <c r="I47" s="78"/>
      <c r="J47" s="78" t="s">
        <v>296</v>
      </c>
      <c r="K47" s="78" t="s">
        <v>205</v>
      </c>
      <c r="L47" s="50">
        <v>6</v>
      </c>
      <c r="M47" s="78">
        <v>4</v>
      </c>
      <c r="N47" s="78">
        <f t="shared" si="35"/>
        <v>24</v>
      </c>
      <c r="O47" s="78" t="str">
        <f t="shared" si="36"/>
        <v>(MA)</v>
      </c>
      <c r="P47" s="78">
        <v>10</v>
      </c>
      <c r="Q47" s="78">
        <f t="shared" si="29"/>
        <v>240</v>
      </c>
      <c r="R47" s="78" t="str">
        <f t="shared" si="37"/>
        <v>II</v>
      </c>
      <c r="S47" s="50" t="str">
        <f t="shared" si="38"/>
        <v>Aceptable con Control Especifico</v>
      </c>
      <c r="T47" s="78">
        <v>2</v>
      </c>
      <c r="U47" s="78"/>
      <c r="V47" s="78"/>
      <c r="W47" s="85"/>
      <c r="X47" s="78" t="s">
        <v>400</v>
      </c>
      <c r="Y47" s="78"/>
      <c r="Z47" s="78" t="s">
        <v>40</v>
      </c>
      <c r="AA47" s="78" t="s">
        <v>496</v>
      </c>
      <c r="AB47" s="110"/>
      <c r="AC47" s="110"/>
      <c r="AD47" s="110"/>
      <c r="AE47" s="110"/>
      <c r="AF47" s="111"/>
      <c r="AR47" s="25" t="s">
        <v>138</v>
      </c>
    </row>
    <row r="48" spans="1:77" s="80" customFormat="1" ht="51" x14ac:dyDescent="0.2">
      <c r="A48" s="106"/>
      <c r="B48" s="108"/>
      <c r="C48" s="108"/>
      <c r="D48" s="108"/>
      <c r="E48" s="91" t="s">
        <v>39</v>
      </c>
      <c r="F48" s="78" t="s">
        <v>58</v>
      </c>
      <c r="G48" s="78" t="s">
        <v>386</v>
      </c>
      <c r="H48" s="78" t="s">
        <v>281</v>
      </c>
      <c r="I48" s="78"/>
      <c r="J48" s="78"/>
      <c r="K48" s="78" t="s">
        <v>282</v>
      </c>
      <c r="L48" s="50">
        <v>2</v>
      </c>
      <c r="M48" s="78">
        <v>4</v>
      </c>
      <c r="N48" s="78">
        <f t="shared" si="35"/>
        <v>8</v>
      </c>
      <c r="O48" s="78" t="str">
        <f t="shared" si="36"/>
        <v>(M)</v>
      </c>
      <c r="P48" s="78">
        <v>25</v>
      </c>
      <c r="Q48" s="78">
        <f t="shared" si="29"/>
        <v>200</v>
      </c>
      <c r="R48" s="14" t="str">
        <f t="shared" si="37"/>
        <v>II</v>
      </c>
      <c r="S48" s="50" t="str">
        <f t="shared" si="38"/>
        <v>Aceptable con Control Especifico</v>
      </c>
      <c r="T48" s="78">
        <v>2</v>
      </c>
      <c r="U48" s="78"/>
      <c r="V48" s="78"/>
      <c r="W48" s="78"/>
      <c r="X48" s="78" t="s">
        <v>401</v>
      </c>
      <c r="Y48" s="78" t="s">
        <v>284</v>
      </c>
      <c r="Z48" s="78" t="s">
        <v>40</v>
      </c>
      <c r="AA48" s="78" t="s">
        <v>496</v>
      </c>
      <c r="AB48" s="110"/>
      <c r="AC48" s="110"/>
      <c r="AD48" s="110"/>
      <c r="AE48" s="110"/>
      <c r="AF48" s="111"/>
      <c r="AR48" s="25" t="s">
        <v>89</v>
      </c>
      <c r="AS48" s="2"/>
    </row>
    <row r="49" spans="1:92" s="80" customFormat="1" ht="38.25" x14ac:dyDescent="0.2">
      <c r="A49" s="106"/>
      <c r="B49" s="102" t="s">
        <v>153</v>
      </c>
      <c r="C49" s="102" t="s">
        <v>154</v>
      </c>
      <c r="D49" s="102" t="s">
        <v>345</v>
      </c>
      <c r="E49" s="78" t="s">
        <v>39</v>
      </c>
      <c r="F49" s="78" t="s">
        <v>130</v>
      </c>
      <c r="G49" s="78" t="s">
        <v>468</v>
      </c>
      <c r="H49" s="78" t="s">
        <v>131</v>
      </c>
      <c r="I49" s="78"/>
      <c r="J49" s="78"/>
      <c r="K49" s="78" t="s">
        <v>132</v>
      </c>
      <c r="L49" s="50">
        <v>2</v>
      </c>
      <c r="M49" s="78">
        <v>4</v>
      </c>
      <c r="N49" s="78">
        <f>M49*L49</f>
        <v>8</v>
      </c>
      <c r="O49" s="78" t="str">
        <f t="shared" si="36"/>
        <v>(M)</v>
      </c>
      <c r="P49" s="78">
        <v>10</v>
      </c>
      <c r="Q49" s="78">
        <f t="shared" si="29"/>
        <v>80</v>
      </c>
      <c r="R49" s="14" t="str">
        <f t="shared" si="37"/>
        <v>III</v>
      </c>
      <c r="S49" s="50" t="str">
        <f t="shared" si="38"/>
        <v>Aceptable</v>
      </c>
      <c r="T49" s="78">
        <v>2</v>
      </c>
      <c r="U49" s="78"/>
      <c r="V49" s="78"/>
      <c r="W49" s="78"/>
      <c r="X49" s="78" t="s">
        <v>402</v>
      </c>
      <c r="Y49" s="78" t="s">
        <v>135</v>
      </c>
      <c r="Z49" s="78" t="s">
        <v>40</v>
      </c>
      <c r="AA49" s="78" t="s">
        <v>496</v>
      </c>
      <c r="AB49" s="110"/>
      <c r="AC49" s="110"/>
      <c r="AD49" s="110"/>
      <c r="AE49" s="110"/>
      <c r="AF49" s="111"/>
      <c r="AR49" s="25" t="s">
        <v>155</v>
      </c>
    </row>
    <row r="50" spans="1:92" s="80" customFormat="1" ht="51" x14ac:dyDescent="0.2">
      <c r="A50" s="106"/>
      <c r="B50" s="103"/>
      <c r="C50" s="103"/>
      <c r="D50" s="103"/>
      <c r="E50" s="78" t="s">
        <v>39</v>
      </c>
      <c r="F50" s="78" t="s">
        <v>45</v>
      </c>
      <c r="G50" s="78" t="s">
        <v>471</v>
      </c>
      <c r="H50" s="78" t="s">
        <v>136</v>
      </c>
      <c r="I50" s="78" t="s">
        <v>250</v>
      </c>
      <c r="J50" s="78"/>
      <c r="K50" s="78" t="s">
        <v>242</v>
      </c>
      <c r="L50" s="50">
        <v>2</v>
      </c>
      <c r="M50" s="78">
        <v>4</v>
      </c>
      <c r="N50" s="78">
        <f>M50*L50</f>
        <v>8</v>
      </c>
      <c r="O50" s="78" t="str">
        <f t="shared" si="36"/>
        <v>(M)</v>
      </c>
      <c r="P50" s="78">
        <v>10</v>
      </c>
      <c r="Q50" s="78">
        <f t="shared" si="29"/>
        <v>80</v>
      </c>
      <c r="R50" s="14" t="str">
        <f t="shared" si="37"/>
        <v>III</v>
      </c>
      <c r="S50" s="50" t="str">
        <f t="shared" si="38"/>
        <v>Aceptable</v>
      </c>
      <c r="T50" s="78">
        <v>2</v>
      </c>
      <c r="U50" s="78"/>
      <c r="V50" s="78"/>
      <c r="W50" s="78"/>
      <c r="X50" s="78" t="s">
        <v>404</v>
      </c>
      <c r="Y50" s="78"/>
      <c r="Z50" s="78" t="s">
        <v>40</v>
      </c>
      <c r="AA50" s="78" t="s">
        <v>496</v>
      </c>
      <c r="AB50" s="110"/>
      <c r="AC50" s="110"/>
      <c r="AD50" s="110"/>
      <c r="AE50" s="110"/>
      <c r="AF50" s="111"/>
      <c r="AR50" s="25" t="s">
        <v>65</v>
      </c>
    </row>
    <row r="51" spans="1:92" s="80" customFormat="1" ht="39" thickBot="1" x14ac:dyDescent="0.25">
      <c r="A51" s="106"/>
      <c r="B51" s="103"/>
      <c r="C51" s="103"/>
      <c r="D51" s="103"/>
      <c r="E51" s="78" t="s">
        <v>39</v>
      </c>
      <c r="F51" s="78" t="s">
        <v>306</v>
      </c>
      <c r="G51" s="78" t="s">
        <v>386</v>
      </c>
      <c r="H51" s="78" t="s">
        <v>139</v>
      </c>
      <c r="I51" s="78"/>
      <c r="J51" s="78" t="s">
        <v>235</v>
      </c>
      <c r="K51" s="78" t="s">
        <v>134</v>
      </c>
      <c r="L51" s="50">
        <v>2</v>
      </c>
      <c r="M51" s="78">
        <v>4</v>
      </c>
      <c r="N51" s="78">
        <f t="shared" ref="N51:N62" si="39">+L51*M51</f>
        <v>8</v>
      </c>
      <c r="O51" s="78" t="str">
        <f t="shared" ref="O51:O52" si="40">IF(N51&lt;2,"O",IF(N51&lt;=4,"(B)",IF(N51&lt;=8,"(M)",IF(N51&lt;=20,"(A)","(MA)"))))</f>
        <v>(M)</v>
      </c>
      <c r="P51" s="78">
        <v>10</v>
      </c>
      <c r="Q51" s="78">
        <f t="shared" si="29"/>
        <v>80</v>
      </c>
      <c r="R51" s="14" t="str">
        <f t="shared" ref="R51:R52" si="41">IF(Q51&lt;20,"O",IF(Q51&lt;=20,"IV",IF(Q51&lt;=120,"III",IF(Q51&lt;=500,"II","I"))))</f>
        <v>III</v>
      </c>
      <c r="S51" s="50" t="str">
        <f t="shared" si="38"/>
        <v>Aceptable</v>
      </c>
      <c r="T51" s="78">
        <v>2</v>
      </c>
      <c r="U51" s="78"/>
      <c r="V51" s="78"/>
      <c r="W51" s="78"/>
      <c r="X51" s="78" t="s">
        <v>405</v>
      </c>
      <c r="Y51" s="78" t="s">
        <v>135</v>
      </c>
      <c r="Z51" s="78" t="s">
        <v>40</v>
      </c>
      <c r="AA51" s="78" t="s">
        <v>496</v>
      </c>
      <c r="AB51" s="110"/>
      <c r="AC51" s="110"/>
      <c r="AD51" s="110"/>
      <c r="AE51" s="110"/>
      <c r="AF51" s="111"/>
      <c r="AR51" s="25" t="s">
        <v>64</v>
      </c>
    </row>
    <row r="52" spans="1:92" s="80" customFormat="1" ht="63.75" x14ac:dyDescent="0.2">
      <c r="A52" s="106"/>
      <c r="B52" s="103"/>
      <c r="C52" s="103"/>
      <c r="D52" s="103"/>
      <c r="E52" s="78" t="s">
        <v>39</v>
      </c>
      <c r="F52" s="78" t="s">
        <v>224</v>
      </c>
      <c r="G52" s="50" t="s">
        <v>382</v>
      </c>
      <c r="H52" s="78" t="s">
        <v>41</v>
      </c>
      <c r="I52" s="78"/>
      <c r="J52" s="78"/>
      <c r="K52" s="78" t="s">
        <v>140</v>
      </c>
      <c r="L52" s="50">
        <v>2</v>
      </c>
      <c r="M52" s="78">
        <v>4</v>
      </c>
      <c r="N52" s="78">
        <f t="shared" si="39"/>
        <v>8</v>
      </c>
      <c r="O52" s="78" t="str">
        <f t="shared" si="40"/>
        <v>(M)</v>
      </c>
      <c r="P52" s="78">
        <v>10</v>
      </c>
      <c r="Q52" s="78">
        <f t="shared" si="29"/>
        <v>80</v>
      </c>
      <c r="R52" s="14" t="str">
        <f t="shared" si="41"/>
        <v>III</v>
      </c>
      <c r="S52" s="50" t="str">
        <f t="shared" si="38"/>
        <v>Aceptable</v>
      </c>
      <c r="T52" s="78">
        <v>2</v>
      </c>
      <c r="U52" s="78"/>
      <c r="V52" s="78"/>
      <c r="W52" s="78"/>
      <c r="X52" s="78" t="s">
        <v>390</v>
      </c>
      <c r="Y52" s="78"/>
      <c r="Z52" s="78" t="s">
        <v>40</v>
      </c>
      <c r="AA52" s="78" t="s">
        <v>496</v>
      </c>
      <c r="AB52" s="110"/>
      <c r="AC52" s="110"/>
      <c r="AD52" s="110"/>
      <c r="AE52" s="110"/>
      <c r="AF52" s="111"/>
      <c r="AR52" s="32" t="s">
        <v>156</v>
      </c>
    </row>
    <row r="53" spans="1:92" s="80" customFormat="1" ht="63.75" x14ac:dyDescent="0.2">
      <c r="A53" s="106"/>
      <c r="B53" s="103"/>
      <c r="C53" s="103"/>
      <c r="D53" s="103"/>
      <c r="E53" s="78" t="s">
        <v>39</v>
      </c>
      <c r="F53" s="78" t="s">
        <v>225</v>
      </c>
      <c r="G53" s="50" t="s">
        <v>406</v>
      </c>
      <c r="H53" s="78" t="s">
        <v>243</v>
      </c>
      <c r="I53" s="78"/>
      <c r="J53" s="78"/>
      <c r="K53" s="78" t="s">
        <v>251</v>
      </c>
      <c r="L53" s="50">
        <v>2</v>
      </c>
      <c r="M53" s="78">
        <v>4</v>
      </c>
      <c r="N53" s="78">
        <f t="shared" si="39"/>
        <v>8</v>
      </c>
      <c r="O53" s="78" t="str">
        <f>IF(N40&lt;2,"O",IF(N40&lt;=4,"(B)",IF(N40&lt;=8,"(M)",IF(N40&lt;=20,"(A)","(MA)"))))</f>
        <v>(A)</v>
      </c>
      <c r="P53" s="78">
        <v>10</v>
      </c>
      <c r="Q53" s="78">
        <f t="shared" si="29"/>
        <v>80</v>
      </c>
      <c r="R53" s="14" t="str">
        <f>IF(Q40&lt;20,"O",IF(Q40&lt;=20,"IV",IF(Q40&lt;=120,"III",IF(Q40&lt;=500,"II","I"))))</f>
        <v>II</v>
      </c>
      <c r="S53" s="50" t="str">
        <f t="shared" si="38"/>
        <v>Aceptable con Control Especifico</v>
      </c>
      <c r="T53" s="78">
        <v>2</v>
      </c>
      <c r="U53" s="78"/>
      <c r="V53" s="78"/>
      <c r="W53" s="78"/>
      <c r="X53" s="78" t="s">
        <v>390</v>
      </c>
      <c r="Y53" s="78"/>
      <c r="Z53" s="78" t="s">
        <v>40</v>
      </c>
      <c r="AA53" s="78" t="s">
        <v>496</v>
      </c>
      <c r="AB53" s="110"/>
      <c r="AC53" s="110"/>
      <c r="AD53" s="110"/>
      <c r="AE53" s="110"/>
      <c r="AF53" s="111"/>
      <c r="AR53" s="25" t="s">
        <v>157</v>
      </c>
    </row>
    <row r="54" spans="1:92" s="80" customFormat="1" ht="25.5" x14ac:dyDescent="0.2">
      <c r="A54" s="106"/>
      <c r="B54" s="103"/>
      <c r="C54" s="103"/>
      <c r="D54" s="103"/>
      <c r="E54" s="78" t="s">
        <v>39</v>
      </c>
      <c r="F54" s="78" t="s">
        <v>407</v>
      </c>
      <c r="G54" s="50" t="s">
        <v>474</v>
      </c>
      <c r="H54" s="78" t="s">
        <v>244</v>
      </c>
      <c r="I54" s="96"/>
      <c r="J54" s="78" t="s">
        <v>158</v>
      </c>
      <c r="K54" s="78" t="s">
        <v>251</v>
      </c>
      <c r="L54" s="50">
        <v>2</v>
      </c>
      <c r="M54" s="78">
        <v>3</v>
      </c>
      <c r="N54" s="78">
        <f t="shared" si="39"/>
        <v>6</v>
      </c>
      <c r="O54" s="78" t="str">
        <f>IF(N41&lt;2,"O",IF(N41&lt;=4,"(B)",IF(N41&lt;=8,"(M)",IF(N41&lt;=20,"(A)","(MA)"))))</f>
        <v>(A)</v>
      </c>
      <c r="P54" s="78">
        <v>25</v>
      </c>
      <c r="Q54" s="78">
        <f t="shared" si="29"/>
        <v>150</v>
      </c>
      <c r="R54" s="14" t="str">
        <f>IF(Q41&lt;20,"O",IF(Q41&lt;=20,"IV",IF(Q41&lt;=120,"III",IF(Q41&lt;=500,"II","I"))))</f>
        <v>II</v>
      </c>
      <c r="S54" s="50" t="str">
        <f t="shared" si="38"/>
        <v>Aceptable con Control Especifico</v>
      </c>
      <c r="T54" s="78">
        <v>2</v>
      </c>
      <c r="U54" s="78"/>
      <c r="V54" s="78"/>
      <c r="W54" s="78"/>
      <c r="X54" s="78" t="s">
        <v>482</v>
      </c>
      <c r="Y54" s="78"/>
      <c r="Z54" s="78" t="s">
        <v>40</v>
      </c>
      <c r="AA54" s="78" t="s">
        <v>496</v>
      </c>
      <c r="AB54" s="110"/>
      <c r="AC54" s="110"/>
      <c r="AD54" s="110"/>
      <c r="AE54" s="110"/>
      <c r="AF54" s="111"/>
      <c r="AR54" s="25" t="s">
        <v>159</v>
      </c>
    </row>
    <row r="55" spans="1:92" s="80" customFormat="1" ht="38.25" x14ac:dyDescent="0.2">
      <c r="A55" s="106"/>
      <c r="B55" s="103"/>
      <c r="C55" s="103"/>
      <c r="D55" s="103"/>
      <c r="E55" s="78" t="s">
        <v>39</v>
      </c>
      <c r="F55" s="78" t="s">
        <v>391</v>
      </c>
      <c r="G55" s="50" t="s">
        <v>483</v>
      </c>
      <c r="H55" s="78" t="s">
        <v>244</v>
      </c>
      <c r="I55" s="78" t="s">
        <v>314</v>
      </c>
      <c r="J55" s="78" t="s">
        <v>158</v>
      </c>
      <c r="K55" s="78" t="s">
        <v>251</v>
      </c>
      <c r="L55" s="50">
        <v>2</v>
      </c>
      <c r="M55" s="78">
        <v>3</v>
      </c>
      <c r="N55" s="78">
        <f t="shared" si="39"/>
        <v>6</v>
      </c>
      <c r="O55" s="78" t="str">
        <f>IF(N42&lt;2,"O",IF(N42&lt;=4,"(B)",IF(N42&lt;=8,"(M)",IF(N42&lt;=20,"(A)","(MA)"))))</f>
        <v>(M)</v>
      </c>
      <c r="P55" s="78">
        <v>25</v>
      </c>
      <c r="Q55" s="78">
        <f t="shared" si="29"/>
        <v>150</v>
      </c>
      <c r="R55" s="14" t="str">
        <f>IF(Q42&lt;20,"O",IF(Q42&lt;=20,"IV",IF(Q42&lt;=120,"III",IF(Q42&lt;=500,"II","I"))))</f>
        <v>III</v>
      </c>
      <c r="S55" s="50" t="str">
        <f t="shared" si="38"/>
        <v>Aceptable</v>
      </c>
      <c r="T55" s="78">
        <v>2</v>
      </c>
      <c r="U55" s="78"/>
      <c r="V55" s="78"/>
      <c r="W55" s="78"/>
      <c r="X55" s="78" t="s">
        <v>484</v>
      </c>
      <c r="Y55" s="78"/>
      <c r="Z55" s="78" t="s">
        <v>40</v>
      </c>
      <c r="AA55" s="78" t="s">
        <v>496</v>
      </c>
      <c r="AB55" s="110"/>
      <c r="AC55" s="110"/>
      <c r="AD55" s="110"/>
      <c r="AE55" s="110"/>
      <c r="AF55" s="111"/>
      <c r="AR55" s="27" t="s">
        <v>220</v>
      </c>
    </row>
    <row r="56" spans="1:92" s="80" customFormat="1" ht="51" x14ac:dyDescent="0.2">
      <c r="A56" s="106"/>
      <c r="B56" s="103"/>
      <c r="C56" s="103"/>
      <c r="D56" s="103"/>
      <c r="E56" s="78" t="s">
        <v>39</v>
      </c>
      <c r="F56" s="78" t="s">
        <v>408</v>
      </c>
      <c r="G56" s="50" t="s">
        <v>476</v>
      </c>
      <c r="H56" s="78" t="s">
        <v>244</v>
      </c>
      <c r="I56" s="78"/>
      <c r="J56" s="78" t="s">
        <v>409</v>
      </c>
      <c r="K56" s="78" t="s">
        <v>251</v>
      </c>
      <c r="L56" s="50">
        <v>2</v>
      </c>
      <c r="M56" s="78">
        <v>2</v>
      </c>
      <c r="N56" s="78">
        <f t="shared" si="39"/>
        <v>4</v>
      </c>
      <c r="O56" s="78" t="str">
        <f t="shared" ref="O56:O62" si="42">IF(N56&lt;2,"O",IF(N56&lt;=4,"(B)",IF(N56&lt;=8,"(M)",IF(N56&lt;=20,"(A)","(MA)"))))</f>
        <v>(B)</v>
      </c>
      <c r="P56" s="78">
        <v>25</v>
      </c>
      <c r="Q56" s="78">
        <f t="shared" si="29"/>
        <v>100</v>
      </c>
      <c r="R56" s="14" t="str">
        <f t="shared" ref="R56:R62" si="43">IF(Q56&lt;20,"O",IF(Q56&lt;=20,"IV",IF(Q56&lt;=120,"III",IF(Q56&lt;=500,"II","I"))))</f>
        <v>III</v>
      </c>
      <c r="S56" s="50" t="str">
        <f t="shared" si="38"/>
        <v>Aceptable</v>
      </c>
      <c r="T56" s="78">
        <v>2</v>
      </c>
      <c r="U56" s="78"/>
      <c r="V56" s="78"/>
      <c r="W56" s="78"/>
      <c r="X56" s="78" t="s">
        <v>485</v>
      </c>
      <c r="Y56" s="78"/>
      <c r="Z56" s="78" t="s">
        <v>40</v>
      </c>
      <c r="AA56" s="78" t="s">
        <v>496</v>
      </c>
      <c r="AB56" s="110"/>
      <c r="AC56" s="110"/>
      <c r="AD56" s="110"/>
      <c r="AE56" s="110"/>
      <c r="AF56" s="111"/>
      <c r="AR56" s="25" t="s">
        <v>64</v>
      </c>
    </row>
    <row r="57" spans="1:92" s="80" customFormat="1" ht="63.75" x14ac:dyDescent="0.2">
      <c r="A57" s="106"/>
      <c r="B57" s="103"/>
      <c r="C57" s="103"/>
      <c r="D57" s="103"/>
      <c r="E57" s="78" t="s">
        <v>39</v>
      </c>
      <c r="F57" s="78" t="s">
        <v>226</v>
      </c>
      <c r="G57" s="50" t="s">
        <v>460</v>
      </c>
      <c r="H57" s="78" t="s">
        <v>341</v>
      </c>
      <c r="I57" s="78"/>
      <c r="J57" s="78"/>
      <c r="K57" s="78" t="s">
        <v>59</v>
      </c>
      <c r="L57" s="50">
        <v>2</v>
      </c>
      <c r="M57" s="78">
        <v>3</v>
      </c>
      <c r="N57" s="78">
        <f t="shared" si="39"/>
        <v>6</v>
      </c>
      <c r="O57" s="78" t="str">
        <f t="shared" si="42"/>
        <v>(M)</v>
      </c>
      <c r="P57" s="78">
        <v>13</v>
      </c>
      <c r="Q57" s="78">
        <f t="shared" si="29"/>
        <v>78</v>
      </c>
      <c r="R57" s="14" t="str">
        <f t="shared" si="43"/>
        <v>III</v>
      </c>
      <c r="S57" s="50" t="str">
        <f t="shared" si="38"/>
        <v>Aceptable</v>
      </c>
      <c r="T57" s="78">
        <v>12</v>
      </c>
      <c r="U57" s="78"/>
      <c r="V57" s="78"/>
      <c r="W57" s="78" t="s">
        <v>367</v>
      </c>
      <c r="X57" s="78" t="s">
        <v>472</v>
      </c>
      <c r="Y57" s="78"/>
      <c r="Z57" s="78" t="s">
        <v>40</v>
      </c>
      <c r="AA57" s="78" t="s">
        <v>497</v>
      </c>
      <c r="AB57" s="110"/>
      <c r="AC57" s="110"/>
      <c r="AD57" s="110"/>
      <c r="AE57" s="110"/>
      <c r="AF57" s="111"/>
      <c r="AR57" s="25" t="s">
        <v>219</v>
      </c>
    </row>
    <row r="58" spans="1:92" s="80" customFormat="1" ht="63.75" x14ac:dyDescent="0.2">
      <c r="A58" s="106"/>
      <c r="B58" s="103"/>
      <c r="C58" s="103"/>
      <c r="D58" s="103"/>
      <c r="E58" s="78" t="s">
        <v>39</v>
      </c>
      <c r="F58" s="78" t="s">
        <v>368</v>
      </c>
      <c r="G58" s="50" t="s">
        <v>478</v>
      </c>
      <c r="H58" s="78" t="s">
        <v>147</v>
      </c>
      <c r="I58" s="96"/>
      <c r="J58" s="78" t="s">
        <v>246</v>
      </c>
      <c r="K58" s="78" t="s">
        <v>248</v>
      </c>
      <c r="L58" s="50">
        <v>2</v>
      </c>
      <c r="M58" s="78">
        <v>4</v>
      </c>
      <c r="N58" s="78">
        <f t="shared" si="39"/>
        <v>8</v>
      </c>
      <c r="O58" s="78" t="str">
        <f t="shared" si="42"/>
        <v>(M)</v>
      </c>
      <c r="P58" s="78">
        <v>10</v>
      </c>
      <c r="Q58" s="78">
        <f t="shared" ref="Q58" si="44">+N58*P58</f>
        <v>80</v>
      </c>
      <c r="R58" s="14" t="str">
        <f t="shared" si="43"/>
        <v>III</v>
      </c>
      <c r="S58" s="50" t="str">
        <f t="shared" ref="S58" si="45">IF(R58="I","No aceptable",IF(R58="II","Aceptable con Control Especifico",IF(R58=0,"","Aceptable")))</f>
        <v>Aceptable</v>
      </c>
      <c r="T58" s="78">
        <v>2</v>
      </c>
      <c r="U58" s="78"/>
      <c r="V58" s="78"/>
      <c r="W58" s="78"/>
      <c r="X58" s="78" t="s">
        <v>395</v>
      </c>
      <c r="Y58" s="78"/>
      <c r="Z58" s="78" t="s">
        <v>40</v>
      </c>
      <c r="AA58" s="78" t="s">
        <v>496</v>
      </c>
      <c r="AB58" s="110"/>
      <c r="AC58" s="110"/>
      <c r="AD58" s="110"/>
      <c r="AE58" s="110"/>
      <c r="AF58" s="111"/>
      <c r="AR58" s="25" t="s">
        <v>307</v>
      </c>
    </row>
    <row r="59" spans="1:92" s="80" customFormat="1" ht="25.5" x14ac:dyDescent="0.2">
      <c r="A59" s="106"/>
      <c r="B59" s="103"/>
      <c r="C59" s="103"/>
      <c r="D59" s="103"/>
      <c r="E59" s="78" t="s">
        <v>39</v>
      </c>
      <c r="F59" s="78" t="s">
        <v>160</v>
      </c>
      <c r="G59" s="50" t="s">
        <v>458</v>
      </c>
      <c r="H59" s="78" t="s">
        <v>252</v>
      </c>
      <c r="I59" s="96"/>
      <c r="J59" s="78" t="s">
        <v>246</v>
      </c>
      <c r="K59" s="78"/>
      <c r="L59" s="50">
        <v>2</v>
      </c>
      <c r="M59" s="78">
        <v>2</v>
      </c>
      <c r="N59" s="78">
        <f t="shared" si="39"/>
        <v>4</v>
      </c>
      <c r="O59" s="78" t="str">
        <f t="shared" si="42"/>
        <v>(B)</v>
      </c>
      <c r="P59" s="78">
        <v>25</v>
      </c>
      <c r="Q59" s="78">
        <f t="shared" si="29"/>
        <v>100</v>
      </c>
      <c r="R59" s="14" t="str">
        <f t="shared" si="43"/>
        <v>III</v>
      </c>
      <c r="S59" s="50" t="str">
        <f t="shared" si="38"/>
        <v>Aceptable</v>
      </c>
      <c r="T59" s="78">
        <v>2</v>
      </c>
      <c r="U59" s="78"/>
      <c r="V59" s="78"/>
      <c r="W59" s="78"/>
      <c r="X59" s="78" t="s">
        <v>486</v>
      </c>
      <c r="Y59" s="78"/>
      <c r="Z59" s="78" t="s">
        <v>40</v>
      </c>
      <c r="AA59" s="78" t="s">
        <v>496</v>
      </c>
      <c r="AB59" s="110"/>
      <c r="AC59" s="110"/>
      <c r="AD59" s="110"/>
      <c r="AE59" s="110"/>
      <c r="AF59" s="111"/>
      <c r="AR59" s="25" t="s">
        <v>118</v>
      </c>
    </row>
    <row r="60" spans="1:92" s="80" customFormat="1" ht="51" x14ac:dyDescent="0.2">
      <c r="A60" s="106"/>
      <c r="B60" s="103"/>
      <c r="C60" s="103"/>
      <c r="D60" s="103"/>
      <c r="E60" s="78" t="s">
        <v>39</v>
      </c>
      <c r="F60" s="78" t="s">
        <v>227</v>
      </c>
      <c r="G60" s="78" t="s">
        <v>459</v>
      </c>
      <c r="H60" s="78" t="s">
        <v>310</v>
      </c>
      <c r="I60" s="96"/>
      <c r="J60" s="78" t="s">
        <v>246</v>
      </c>
      <c r="K60" s="78"/>
      <c r="L60" s="50">
        <v>2</v>
      </c>
      <c r="M60" s="78">
        <v>2</v>
      </c>
      <c r="N60" s="78">
        <f t="shared" si="39"/>
        <v>4</v>
      </c>
      <c r="O60" s="78" t="str">
        <f t="shared" si="42"/>
        <v>(B)</v>
      </c>
      <c r="P60" s="78">
        <v>25</v>
      </c>
      <c r="Q60" s="78">
        <f t="shared" si="29"/>
        <v>100</v>
      </c>
      <c r="R60" s="14" t="str">
        <f t="shared" si="43"/>
        <v>III</v>
      </c>
      <c r="S60" s="50" t="str">
        <f t="shared" si="38"/>
        <v>Aceptable</v>
      </c>
      <c r="T60" s="78">
        <v>2</v>
      </c>
      <c r="U60" s="78"/>
      <c r="V60" s="78"/>
      <c r="W60" s="78" t="s">
        <v>260</v>
      </c>
      <c r="X60" s="78" t="s">
        <v>411</v>
      </c>
      <c r="Y60" s="78"/>
      <c r="Z60" s="78" t="s">
        <v>40</v>
      </c>
      <c r="AA60" s="78" t="s">
        <v>496</v>
      </c>
      <c r="AB60" s="110"/>
      <c r="AC60" s="110"/>
      <c r="AD60" s="110"/>
      <c r="AE60" s="110"/>
      <c r="AF60" s="111"/>
      <c r="AR60" s="25" t="s">
        <v>119</v>
      </c>
    </row>
    <row r="61" spans="1:92" s="80" customFormat="1" ht="25.5" x14ac:dyDescent="0.2">
      <c r="A61" s="106"/>
      <c r="B61" s="103"/>
      <c r="C61" s="103"/>
      <c r="D61" s="103"/>
      <c r="E61" s="78" t="s">
        <v>39</v>
      </c>
      <c r="F61" s="78" t="s">
        <v>161</v>
      </c>
      <c r="G61" s="50" t="s">
        <v>412</v>
      </c>
      <c r="H61" s="78" t="s">
        <v>152</v>
      </c>
      <c r="I61" s="78"/>
      <c r="J61" s="78"/>
      <c r="K61" s="78" t="s">
        <v>258</v>
      </c>
      <c r="L61" s="50">
        <v>2</v>
      </c>
      <c r="M61" s="78">
        <v>3</v>
      </c>
      <c r="N61" s="78">
        <f t="shared" si="39"/>
        <v>6</v>
      </c>
      <c r="O61" s="78" t="str">
        <f t="shared" si="42"/>
        <v>(M)</v>
      </c>
      <c r="P61" s="78">
        <v>10</v>
      </c>
      <c r="Q61" s="78">
        <f t="shared" si="29"/>
        <v>60</v>
      </c>
      <c r="R61" s="14" t="str">
        <f t="shared" si="43"/>
        <v>III</v>
      </c>
      <c r="S61" s="50" t="str">
        <f t="shared" si="38"/>
        <v>Aceptable</v>
      </c>
      <c r="T61" s="78">
        <v>2</v>
      </c>
      <c r="U61" s="78"/>
      <c r="V61" s="78"/>
      <c r="W61" s="78"/>
      <c r="X61" s="78" t="s">
        <v>259</v>
      </c>
      <c r="Y61" s="78"/>
      <c r="Z61" s="78" t="s">
        <v>40</v>
      </c>
      <c r="AA61" s="78" t="s">
        <v>496</v>
      </c>
      <c r="AB61" s="110"/>
      <c r="AC61" s="110"/>
      <c r="AD61" s="110"/>
      <c r="AE61" s="110"/>
      <c r="AF61" s="111"/>
      <c r="AR61" s="27" t="s">
        <v>95</v>
      </c>
    </row>
    <row r="62" spans="1:92" s="80" customFormat="1" ht="51" x14ac:dyDescent="0.2">
      <c r="A62" s="106"/>
      <c r="B62" s="108"/>
      <c r="C62" s="108"/>
      <c r="D62" s="108"/>
      <c r="E62" s="78" t="s">
        <v>39</v>
      </c>
      <c r="F62" s="78" t="s">
        <v>58</v>
      </c>
      <c r="G62" s="78" t="s">
        <v>386</v>
      </c>
      <c r="H62" s="78" t="s">
        <v>281</v>
      </c>
      <c r="I62" s="78"/>
      <c r="J62" s="78"/>
      <c r="K62" s="78" t="s">
        <v>282</v>
      </c>
      <c r="L62" s="50">
        <v>2</v>
      </c>
      <c r="M62" s="78">
        <v>4</v>
      </c>
      <c r="N62" s="78">
        <f t="shared" si="39"/>
        <v>8</v>
      </c>
      <c r="O62" s="78" t="str">
        <f t="shared" si="42"/>
        <v>(M)</v>
      </c>
      <c r="P62" s="78">
        <v>25</v>
      </c>
      <c r="Q62" s="78">
        <f t="shared" si="29"/>
        <v>200</v>
      </c>
      <c r="R62" s="14" t="str">
        <f t="shared" si="43"/>
        <v>II</v>
      </c>
      <c r="S62" s="50" t="str">
        <f t="shared" si="38"/>
        <v>Aceptable con Control Especifico</v>
      </c>
      <c r="T62" s="78">
        <v>2</v>
      </c>
      <c r="U62" s="78"/>
      <c r="V62" s="78"/>
      <c r="W62" s="78"/>
      <c r="X62" s="78" t="s">
        <v>414</v>
      </c>
      <c r="Y62" s="78" t="s">
        <v>284</v>
      </c>
      <c r="Z62" s="78" t="s">
        <v>40</v>
      </c>
      <c r="AA62" s="78" t="s">
        <v>496</v>
      </c>
      <c r="AB62" s="110"/>
      <c r="AC62" s="110"/>
      <c r="AD62" s="110"/>
      <c r="AE62" s="110"/>
      <c r="AF62" s="111"/>
      <c r="AR62" s="25" t="s">
        <v>89</v>
      </c>
      <c r="AS62" s="2"/>
    </row>
    <row r="63" spans="1:92" s="78" customFormat="1" ht="64.5" thickBot="1" x14ac:dyDescent="0.25">
      <c r="A63" s="106"/>
      <c r="B63" s="102" t="s">
        <v>221</v>
      </c>
      <c r="C63" s="102" t="s">
        <v>162</v>
      </c>
      <c r="D63" s="102" t="s">
        <v>346</v>
      </c>
      <c r="E63" s="78" t="s">
        <v>39</v>
      </c>
      <c r="F63" s="78" t="s">
        <v>315</v>
      </c>
      <c r="G63" s="78" t="s">
        <v>468</v>
      </c>
      <c r="H63" s="78" t="s">
        <v>131</v>
      </c>
      <c r="K63" s="78" t="s">
        <v>163</v>
      </c>
      <c r="L63" s="50">
        <v>2</v>
      </c>
      <c r="M63" s="78">
        <v>4</v>
      </c>
      <c r="N63" s="78">
        <f t="shared" ref="N63:N70" si="46">+L63*M63</f>
        <v>8</v>
      </c>
      <c r="O63" s="78" t="str">
        <f t="shared" ref="O63:O70" si="47">IF(N63&lt;2,"O",IF(N63&lt;=4,"(B)",IF(N63&lt;=8,"(M)",IF(N63&lt;=20,"(A)","(MA)"))))</f>
        <v>(M)</v>
      </c>
      <c r="P63" s="78">
        <v>10</v>
      </c>
      <c r="Q63" s="78">
        <f t="shared" ref="Q63" si="48">+N63*P63</f>
        <v>80</v>
      </c>
      <c r="R63" s="14" t="str">
        <f t="shared" ref="R63:R70" si="49">IF(Q63&lt;20,"O",IF(Q63&lt;=20,"IV",IF(Q63&lt;=120,"III",IF(Q63&lt;=500,"II","I"))))</f>
        <v>III</v>
      </c>
      <c r="S63" s="50" t="str">
        <f t="shared" si="38"/>
        <v>Aceptable</v>
      </c>
      <c r="T63" s="78">
        <v>8</v>
      </c>
      <c r="W63" s="78" t="s">
        <v>256</v>
      </c>
      <c r="X63" s="78" t="s">
        <v>413</v>
      </c>
      <c r="Y63" s="78" t="s">
        <v>164</v>
      </c>
      <c r="Z63" s="78" t="s">
        <v>40</v>
      </c>
      <c r="AA63" s="78" t="s">
        <v>496</v>
      </c>
      <c r="AB63" s="110"/>
      <c r="AC63" s="110"/>
      <c r="AD63" s="110"/>
      <c r="AE63" s="110"/>
      <c r="AF63" s="111"/>
      <c r="AG63" s="81"/>
      <c r="AH63" s="81"/>
      <c r="AI63" s="81"/>
      <c r="AJ63" s="81"/>
      <c r="AK63" s="81"/>
      <c r="AL63" s="81"/>
      <c r="AM63" s="81"/>
      <c r="AN63" s="81"/>
      <c r="AO63" s="116"/>
      <c r="AP63" s="116"/>
      <c r="AQ63" s="116"/>
      <c r="AR63" s="25"/>
      <c r="AS63" s="33"/>
      <c r="AT63" s="33"/>
      <c r="AU63" s="33"/>
      <c r="AV63" s="33"/>
      <c r="AX63" s="50"/>
      <c r="AY63" s="51"/>
      <c r="BH63" s="50"/>
      <c r="BN63" s="14"/>
      <c r="BX63" s="110"/>
      <c r="BY63" s="110"/>
      <c r="BZ63" s="110"/>
      <c r="CA63" s="110"/>
      <c r="CB63" s="110"/>
    </row>
    <row r="64" spans="1:92" s="80" customFormat="1" ht="51" x14ac:dyDescent="0.2">
      <c r="A64" s="106"/>
      <c r="B64" s="103"/>
      <c r="C64" s="103"/>
      <c r="D64" s="103"/>
      <c r="E64" s="78" t="s">
        <v>39</v>
      </c>
      <c r="F64" s="78" t="s">
        <v>487</v>
      </c>
      <c r="G64" s="50" t="s">
        <v>462</v>
      </c>
      <c r="H64" s="78" t="s">
        <v>166</v>
      </c>
      <c r="I64" s="78"/>
      <c r="J64" s="78"/>
      <c r="K64" s="78" t="s">
        <v>167</v>
      </c>
      <c r="L64" s="50">
        <v>2</v>
      </c>
      <c r="M64" s="78">
        <v>4</v>
      </c>
      <c r="N64" s="78">
        <f t="shared" si="46"/>
        <v>8</v>
      </c>
      <c r="O64" s="78" t="str">
        <f t="shared" si="47"/>
        <v>(M)</v>
      </c>
      <c r="P64" s="78">
        <v>10</v>
      </c>
      <c r="Q64" s="78">
        <f t="shared" ref="Q64:Q81" si="50">+N64*P64</f>
        <v>80</v>
      </c>
      <c r="R64" s="14" t="str">
        <f t="shared" si="49"/>
        <v>III</v>
      </c>
      <c r="S64" s="50" t="str">
        <f t="shared" si="38"/>
        <v>Aceptable</v>
      </c>
      <c r="T64" s="78">
        <v>8</v>
      </c>
      <c r="U64" s="78"/>
      <c r="V64" s="78"/>
      <c r="W64" s="78"/>
      <c r="X64" s="78" t="s">
        <v>488</v>
      </c>
      <c r="Y64" s="78"/>
      <c r="Z64" s="78" t="s">
        <v>40</v>
      </c>
      <c r="AA64" s="78" t="s">
        <v>496</v>
      </c>
      <c r="AB64" s="110"/>
      <c r="AC64" s="110"/>
      <c r="AD64" s="110"/>
      <c r="AE64" s="110"/>
      <c r="AF64" s="111"/>
      <c r="AO64" s="115"/>
      <c r="AP64" s="115"/>
      <c r="AQ64" s="115"/>
      <c r="AR64" s="32" t="s">
        <v>156</v>
      </c>
      <c r="AV64" s="35"/>
      <c r="AX64" s="114"/>
      <c r="AY64" s="3"/>
      <c r="BA64" s="4"/>
      <c r="BH64" s="79"/>
      <c r="BN64" s="2"/>
      <c r="BO64" s="79"/>
      <c r="BX64" s="115"/>
      <c r="BY64" s="115"/>
      <c r="BZ64" s="115"/>
      <c r="CA64" s="115"/>
      <c r="CB64" s="115"/>
      <c r="CN64" s="14" t="s">
        <v>97</v>
      </c>
    </row>
    <row r="65" spans="1:92" s="80" customFormat="1" ht="38.25" x14ac:dyDescent="0.2">
      <c r="A65" s="106"/>
      <c r="B65" s="103"/>
      <c r="C65" s="103"/>
      <c r="D65" s="103"/>
      <c r="E65" s="78" t="s">
        <v>39</v>
      </c>
      <c r="F65" s="78" t="s">
        <v>168</v>
      </c>
      <c r="G65" s="78" t="s">
        <v>386</v>
      </c>
      <c r="H65" s="78" t="s">
        <v>139</v>
      </c>
      <c r="I65" s="78"/>
      <c r="J65" s="78"/>
      <c r="K65" s="78"/>
      <c r="L65" s="50">
        <v>2</v>
      </c>
      <c r="M65" s="78">
        <v>4</v>
      </c>
      <c r="N65" s="78">
        <f t="shared" si="46"/>
        <v>8</v>
      </c>
      <c r="O65" s="78" t="str">
        <f t="shared" si="47"/>
        <v>(M)</v>
      </c>
      <c r="P65" s="78">
        <v>25</v>
      </c>
      <c r="Q65" s="78">
        <f t="shared" si="50"/>
        <v>200</v>
      </c>
      <c r="R65" s="14" t="str">
        <f t="shared" si="49"/>
        <v>II</v>
      </c>
      <c r="S65" s="50" t="str">
        <f t="shared" si="38"/>
        <v>Aceptable con Control Especifico</v>
      </c>
      <c r="T65" s="78">
        <v>8</v>
      </c>
      <c r="U65" s="78"/>
      <c r="V65" s="78"/>
      <c r="W65" s="78"/>
      <c r="X65" s="78" t="s">
        <v>415</v>
      </c>
      <c r="Y65" s="78" t="s">
        <v>284</v>
      </c>
      <c r="Z65" s="78" t="s">
        <v>40</v>
      </c>
      <c r="AA65" s="78" t="s">
        <v>496</v>
      </c>
      <c r="AB65" s="110"/>
      <c r="AC65" s="110"/>
      <c r="AD65" s="110"/>
      <c r="AE65" s="110"/>
      <c r="AF65" s="111"/>
      <c r="AO65" s="115"/>
      <c r="AP65" s="115"/>
      <c r="AQ65" s="115"/>
      <c r="AR65" s="25" t="s">
        <v>159</v>
      </c>
      <c r="AV65" s="35"/>
      <c r="AX65" s="114"/>
      <c r="AY65" s="3"/>
      <c r="BH65" s="79"/>
      <c r="BN65" s="2"/>
      <c r="BO65" s="79"/>
      <c r="BX65" s="115"/>
      <c r="BY65" s="115"/>
      <c r="BZ65" s="115"/>
      <c r="CA65" s="115"/>
      <c r="CB65" s="115"/>
      <c r="CN65" s="14" t="s">
        <v>98</v>
      </c>
    </row>
    <row r="66" spans="1:92" s="80" customFormat="1" ht="76.5" x14ac:dyDescent="0.2">
      <c r="A66" s="106"/>
      <c r="B66" s="103"/>
      <c r="C66" s="103"/>
      <c r="D66" s="103"/>
      <c r="E66" s="78" t="s">
        <v>39</v>
      </c>
      <c r="F66" s="91" t="s">
        <v>169</v>
      </c>
      <c r="G66" s="50" t="s">
        <v>382</v>
      </c>
      <c r="H66" s="78" t="s">
        <v>41</v>
      </c>
      <c r="I66" s="78"/>
      <c r="J66" s="78"/>
      <c r="K66" s="78" t="s">
        <v>62</v>
      </c>
      <c r="L66" s="50">
        <v>2</v>
      </c>
      <c r="M66" s="78">
        <v>4</v>
      </c>
      <c r="N66" s="78">
        <f t="shared" si="46"/>
        <v>8</v>
      </c>
      <c r="O66" s="78" t="str">
        <f t="shared" si="47"/>
        <v>(M)</v>
      </c>
      <c r="P66" s="78">
        <v>10</v>
      </c>
      <c r="Q66" s="78">
        <f t="shared" si="50"/>
        <v>80</v>
      </c>
      <c r="R66" s="14" t="str">
        <f t="shared" si="49"/>
        <v>III</v>
      </c>
      <c r="S66" s="50" t="str">
        <f t="shared" si="38"/>
        <v>Aceptable</v>
      </c>
      <c r="T66" s="78">
        <v>8</v>
      </c>
      <c r="U66" s="78"/>
      <c r="V66" s="78"/>
      <c r="W66" s="78"/>
      <c r="X66" s="78" t="s">
        <v>416</v>
      </c>
      <c r="Y66" s="78"/>
      <c r="Z66" s="78" t="s">
        <v>40</v>
      </c>
      <c r="AA66" s="78" t="s">
        <v>496</v>
      </c>
      <c r="AB66" s="110"/>
      <c r="AC66" s="110"/>
      <c r="AD66" s="110"/>
      <c r="AE66" s="110"/>
      <c r="AF66" s="111"/>
      <c r="AO66" s="115"/>
      <c r="AP66" s="115"/>
      <c r="AQ66" s="115"/>
      <c r="AR66" s="27" t="s">
        <v>220</v>
      </c>
      <c r="AV66" s="35"/>
      <c r="AX66" s="114"/>
      <c r="AY66" s="3"/>
      <c r="BH66" s="79"/>
      <c r="BN66" s="2"/>
      <c r="BO66" s="79"/>
      <c r="BX66" s="115"/>
      <c r="BY66" s="115"/>
      <c r="BZ66" s="115"/>
      <c r="CA66" s="115"/>
      <c r="CB66" s="115"/>
      <c r="CN66" s="14" t="s">
        <v>99</v>
      </c>
    </row>
    <row r="67" spans="1:92" s="80" customFormat="1" ht="76.5" x14ac:dyDescent="0.2">
      <c r="A67" s="106"/>
      <c r="B67" s="103"/>
      <c r="C67" s="103"/>
      <c r="D67" s="103"/>
      <c r="E67" s="78" t="s">
        <v>39</v>
      </c>
      <c r="F67" s="78" t="s">
        <v>170</v>
      </c>
      <c r="G67" s="50" t="s">
        <v>474</v>
      </c>
      <c r="H67" s="78" t="s">
        <v>143</v>
      </c>
      <c r="I67" s="96"/>
      <c r="J67" s="78"/>
      <c r="K67" s="78" t="s">
        <v>167</v>
      </c>
      <c r="L67" s="50">
        <v>2</v>
      </c>
      <c r="M67" s="78">
        <v>4</v>
      </c>
      <c r="N67" s="78">
        <f t="shared" si="46"/>
        <v>8</v>
      </c>
      <c r="O67" s="78" t="str">
        <f t="shared" si="47"/>
        <v>(M)</v>
      </c>
      <c r="P67" s="78">
        <v>25</v>
      </c>
      <c r="Q67" s="78">
        <f t="shared" si="50"/>
        <v>200</v>
      </c>
      <c r="R67" s="14" t="str">
        <f t="shared" si="49"/>
        <v>II</v>
      </c>
      <c r="S67" s="50" t="str">
        <f t="shared" si="38"/>
        <v>Aceptable con Control Especifico</v>
      </c>
      <c r="T67" s="78">
        <v>8</v>
      </c>
      <c r="U67" s="78"/>
      <c r="V67" s="78"/>
      <c r="W67" s="78"/>
      <c r="X67" s="78" t="s">
        <v>481</v>
      </c>
      <c r="Y67" s="78"/>
      <c r="Z67" s="78" t="s">
        <v>40</v>
      </c>
      <c r="AA67" s="78" t="s">
        <v>496</v>
      </c>
      <c r="AB67" s="110"/>
      <c r="AC67" s="110"/>
      <c r="AD67" s="110"/>
      <c r="AE67" s="110"/>
      <c r="AF67" s="111"/>
      <c r="AO67" s="115"/>
      <c r="AP67" s="115"/>
      <c r="AQ67" s="115"/>
      <c r="AR67" s="25" t="s">
        <v>88</v>
      </c>
      <c r="AV67" s="35"/>
      <c r="AX67" s="114"/>
      <c r="AY67" s="3"/>
      <c r="BH67" s="79"/>
      <c r="BN67" s="2"/>
      <c r="BO67" s="79"/>
      <c r="BX67" s="115"/>
      <c r="BY67" s="115"/>
      <c r="BZ67" s="115"/>
      <c r="CA67" s="115"/>
      <c r="CB67" s="115"/>
      <c r="CN67" s="14" t="s">
        <v>100</v>
      </c>
    </row>
    <row r="68" spans="1:92" s="80" customFormat="1" ht="63.75" x14ac:dyDescent="0.2">
      <c r="A68" s="106"/>
      <c r="B68" s="103"/>
      <c r="C68" s="103"/>
      <c r="D68" s="103"/>
      <c r="E68" s="78" t="s">
        <v>39</v>
      </c>
      <c r="F68" s="78" t="s">
        <v>171</v>
      </c>
      <c r="G68" s="50" t="s">
        <v>489</v>
      </c>
      <c r="H68" s="78" t="s">
        <v>172</v>
      </c>
      <c r="I68" s="78"/>
      <c r="J68" s="78"/>
      <c r="K68" s="78" t="s">
        <v>167</v>
      </c>
      <c r="L68" s="50">
        <v>2</v>
      </c>
      <c r="M68" s="78">
        <v>4</v>
      </c>
      <c r="N68" s="78">
        <f t="shared" si="46"/>
        <v>8</v>
      </c>
      <c r="O68" s="78" t="str">
        <f t="shared" si="47"/>
        <v>(M)</v>
      </c>
      <c r="P68" s="78">
        <v>25</v>
      </c>
      <c r="Q68" s="78">
        <f t="shared" si="50"/>
        <v>200</v>
      </c>
      <c r="R68" s="14" t="str">
        <f t="shared" si="49"/>
        <v>II</v>
      </c>
      <c r="S68" s="50" t="str">
        <f t="shared" si="38"/>
        <v>Aceptable con Control Especifico</v>
      </c>
      <c r="T68" s="78">
        <v>8</v>
      </c>
      <c r="U68" s="78"/>
      <c r="V68" s="78"/>
      <c r="W68" s="78"/>
      <c r="X68" s="78" t="s">
        <v>481</v>
      </c>
      <c r="Y68" s="78"/>
      <c r="Z68" s="78" t="s">
        <v>40</v>
      </c>
      <c r="AA68" s="78" t="s">
        <v>496</v>
      </c>
      <c r="AB68" s="110"/>
      <c r="AC68" s="110"/>
      <c r="AD68" s="110"/>
      <c r="AE68" s="110"/>
      <c r="AF68" s="111"/>
      <c r="AO68" s="115"/>
      <c r="AP68" s="115"/>
      <c r="AQ68" s="115"/>
      <c r="AR68" s="25" t="s">
        <v>89</v>
      </c>
      <c r="AV68" s="35"/>
      <c r="AX68" s="114"/>
      <c r="AY68" s="3"/>
      <c r="BH68" s="79"/>
      <c r="BN68" s="2"/>
      <c r="BO68" s="79"/>
      <c r="BX68" s="115"/>
      <c r="BY68" s="115"/>
      <c r="BZ68" s="115"/>
      <c r="CA68" s="115"/>
      <c r="CB68" s="115"/>
      <c r="CN68" s="14" t="s">
        <v>101</v>
      </c>
    </row>
    <row r="69" spans="1:92" s="80" customFormat="1" ht="76.5" x14ac:dyDescent="0.2">
      <c r="A69" s="106"/>
      <c r="B69" s="103"/>
      <c r="C69" s="103"/>
      <c r="D69" s="103"/>
      <c r="E69" s="78" t="s">
        <v>39</v>
      </c>
      <c r="F69" s="78" t="s">
        <v>174</v>
      </c>
      <c r="G69" s="50" t="s">
        <v>476</v>
      </c>
      <c r="H69" s="78" t="s">
        <v>143</v>
      </c>
      <c r="I69" s="78"/>
      <c r="J69" s="78"/>
      <c r="K69" s="78" t="s">
        <v>167</v>
      </c>
      <c r="L69" s="50">
        <v>2</v>
      </c>
      <c r="M69" s="78">
        <v>2</v>
      </c>
      <c r="N69" s="78">
        <f t="shared" si="46"/>
        <v>4</v>
      </c>
      <c r="O69" s="78" t="str">
        <f t="shared" si="47"/>
        <v>(B)</v>
      </c>
      <c r="P69" s="78">
        <v>25</v>
      </c>
      <c r="Q69" s="78">
        <f t="shared" si="50"/>
        <v>100</v>
      </c>
      <c r="R69" s="14" t="str">
        <f t="shared" si="49"/>
        <v>III</v>
      </c>
      <c r="S69" s="50" t="str">
        <f t="shared" si="38"/>
        <v>Aceptable</v>
      </c>
      <c r="T69" s="78">
        <v>8</v>
      </c>
      <c r="U69" s="78"/>
      <c r="V69" s="78"/>
      <c r="W69" s="78"/>
      <c r="X69" s="78" t="s">
        <v>490</v>
      </c>
      <c r="Y69" s="78"/>
      <c r="Z69" s="78" t="s">
        <v>40</v>
      </c>
      <c r="AA69" s="78" t="s">
        <v>496</v>
      </c>
      <c r="AB69" s="110"/>
      <c r="AC69" s="110"/>
      <c r="AD69" s="110"/>
      <c r="AE69" s="110"/>
      <c r="AF69" s="111"/>
      <c r="AO69" s="115"/>
      <c r="AP69" s="115"/>
      <c r="AQ69" s="115"/>
      <c r="AR69" s="25" t="s">
        <v>175</v>
      </c>
      <c r="AV69" s="35"/>
      <c r="AX69" s="114"/>
      <c r="AY69" s="3"/>
      <c r="BA69" s="4"/>
      <c r="BH69" s="79"/>
      <c r="BN69" s="2"/>
      <c r="BO69" s="79"/>
      <c r="BX69" s="115"/>
      <c r="BY69" s="115"/>
      <c r="BZ69" s="115"/>
      <c r="CA69" s="115"/>
      <c r="CB69" s="115"/>
      <c r="CN69" s="14" t="s">
        <v>103</v>
      </c>
    </row>
    <row r="70" spans="1:92" s="80" customFormat="1" ht="51" x14ac:dyDescent="0.2">
      <c r="A70" s="106"/>
      <c r="B70" s="103"/>
      <c r="C70" s="103"/>
      <c r="D70" s="103"/>
      <c r="E70" s="78" t="s">
        <v>39</v>
      </c>
      <c r="F70" s="78" t="s">
        <v>417</v>
      </c>
      <c r="G70" s="50" t="s">
        <v>393</v>
      </c>
      <c r="H70" s="78" t="s">
        <v>177</v>
      </c>
      <c r="I70" s="78"/>
      <c r="J70" s="78"/>
      <c r="K70" s="78" t="s">
        <v>127</v>
      </c>
      <c r="L70" s="50">
        <v>2</v>
      </c>
      <c r="M70" s="78">
        <v>4</v>
      </c>
      <c r="N70" s="78">
        <f t="shared" si="46"/>
        <v>8</v>
      </c>
      <c r="O70" s="78" t="str">
        <f t="shared" si="47"/>
        <v>(M)</v>
      </c>
      <c r="P70" s="78">
        <v>10</v>
      </c>
      <c r="Q70" s="78">
        <f t="shared" si="50"/>
        <v>80</v>
      </c>
      <c r="R70" s="14" t="str">
        <f t="shared" si="49"/>
        <v>III</v>
      </c>
      <c r="S70" s="50" t="str">
        <f t="shared" si="38"/>
        <v>Aceptable</v>
      </c>
      <c r="T70" s="78">
        <v>8</v>
      </c>
      <c r="U70" s="78"/>
      <c r="V70" s="78"/>
      <c r="W70" s="78"/>
      <c r="X70" s="78" t="s">
        <v>418</v>
      </c>
      <c r="Y70" s="78"/>
      <c r="Z70" s="78" t="s">
        <v>40</v>
      </c>
      <c r="AA70" s="78" t="s">
        <v>496</v>
      </c>
      <c r="AB70" s="110"/>
      <c r="AC70" s="110"/>
      <c r="AD70" s="110"/>
      <c r="AE70" s="110"/>
      <c r="AF70" s="111"/>
      <c r="AO70" s="115"/>
      <c r="AP70" s="115"/>
      <c r="AQ70" s="115"/>
      <c r="AR70" s="25" t="s">
        <v>119</v>
      </c>
      <c r="AV70" s="35"/>
      <c r="AX70" s="114"/>
      <c r="AY70" s="3"/>
      <c r="BH70" s="79"/>
      <c r="BN70" s="2"/>
      <c r="BO70" s="79"/>
      <c r="BX70" s="115"/>
      <c r="BY70" s="115"/>
      <c r="BZ70" s="115"/>
      <c r="CA70" s="115"/>
      <c r="CB70" s="115"/>
      <c r="CN70" s="14" t="s">
        <v>104</v>
      </c>
    </row>
    <row r="71" spans="1:92" s="80" customFormat="1" ht="51" x14ac:dyDescent="0.2">
      <c r="A71" s="106"/>
      <c r="B71" s="103"/>
      <c r="C71" s="103"/>
      <c r="D71" s="103"/>
      <c r="E71" s="78" t="s">
        <v>39</v>
      </c>
      <c r="F71" s="78" t="s">
        <v>178</v>
      </c>
      <c r="G71" s="50" t="s">
        <v>478</v>
      </c>
      <c r="H71" s="78" t="s">
        <v>317</v>
      </c>
      <c r="I71" s="96"/>
      <c r="J71" s="78"/>
      <c r="K71" s="78" t="s">
        <v>127</v>
      </c>
      <c r="L71" s="50">
        <v>2</v>
      </c>
      <c r="M71" s="78">
        <v>4</v>
      </c>
      <c r="N71" s="78">
        <f>+L71*M71</f>
        <v>8</v>
      </c>
      <c r="O71" s="78" t="str">
        <f>IF(N71&lt;2,"O",IF(N71&lt;=4,"(B)",IF(N71&lt;=8,"(M)",IF(N71&lt;=20,"(A)","(MA)"))))</f>
        <v>(M)</v>
      </c>
      <c r="P71" s="78">
        <v>10</v>
      </c>
      <c r="Q71" s="78">
        <f t="shared" si="50"/>
        <v>80</v>
      </c>
      <c r="R71" s="14" t="str">
        <f>IF(Q71&lt;20,"O",IF(Q71&lt;=20,"IV",IF(Q71&lt;=120,"III",IF(Q71&lt;=500,"II","I"))))</f>
        <v>III</v>
      </c>
      <c r="S71" s="50" t="str">
        <f t="shared" si="38"/>
        <v>Aceptable</v>
      </c>
      <c r="T71" s="78">
        <v>8</v>
      </c>
      <c r="U71" s="78"/>
      <c r="V71" s="78"/>
      <c r="W71" s="78"/>
      <c r="X71" s="78" t="s">
        <v>418</v>
      </c>
      <c r="Y71" s="78"/>
      <c r="Z71" s="78" t="s">
        <v>40</v>
      </c>
      <c r="AA71" s="78" t="s">
        <v>496</v>
      </c>
      <c r="AB71" s="110"/>
      <c r="AC71" s="110"/>
      <c r="AD71" s="110"/>
      <c r="AE71" s="110"/>
      <c r="AF71" s="111"/>
      <c r="AO71" s="115"/>
      <c r="AP71" s="115"/>
      <c r="AQ71" s="115"/>
      <c r="AR71" s="25" t="s">
        <v>120</v>
      </c>
      <c r="AV71" s="35"/>
      <c r="AX71" s="114"/>
      <c r="AY71" s="3"/>
      <c r="BH71" s="79"/>
      <c r="BN71" s="2"/>
      <c r="BO71" s="79"/>
      <c r="BX71" s="115"/>
      <c r="BY71" s="115"/>
      <c r="BZ71" s="115"/>
      <c r="CA71" s="115"/>
      <c r="CB71" s="115"/>
      <c r="CN71" s="14" t="s">
        <v>105</v>
      </c>
    </row>
    <row r="72" spans="1:92" s="80" customFormat="1" ht="63.75" x14ac:dyDescent="0.2">
      <c r="A72" s="106"/>
      <c r="B72" s="102" t="s">
        <v>222</v>
      </c>
      <c r="C72" s="102" t="s">
        <v>179</v>
      </c>
      <c r="D72" s="102" t="s">
        <v>347</v>
      </c>
      <c r="E72" s="78" t="s">
        <v>39</v>
      </c>
      <c r="F72" s="78" t="s">
        <v>419</v>
      </c>
      <c r="G72" s="78" t="s">
        <v>468</v>
      </c>
      <c r="H72" s="78" t="s">
        <v>215</v>
      </c>
      <c r="I72" s="78"/>
      <c r="J72" s="78"/>
      <c r="K72" s="78" t="s">
        <v>163</v>
      </c>
      <c r="L72" s="50">
        <v>2</v>
      </c>
      <c r="M72" s="78">
        <v>4</v>
      </c>
      <c r="N72" s="78">
        <f t="shared" ref="N72:N79" si="51">+L72*M72</f>
        <v>8</v>
      </c>
      <c r="O72" s="78" t="str">
        <f t="shared" ref="O72:O79" si="52">IF(N72&lt;2,"O",IF(N72&lt;=4,"(B)",IF(N72&lt;=8,"(M)",IF(N72&lt;=20,"(A)","(MA)"))))</f>
        <v>(M)</v>
      </c>
      <c r="P72" s="78">
        <v>10</v>
      </c>
      <c r="Q72" s="78">
        <f t="shared" si="50"/>
        <v>80</v>
      </c>
      <c r="R72" s="14" t="str">
        <f t="shared" ref="R72:R79" si="53">IF(Q72&lt;20,"O",IF(Q72&lt;=20,"IV",IF(Q72&lt;=120,"III",IF(Q72&lt;=500,"II","I"))))</f>
        <v>III</v>
      </c>
      <c r="S72" s="50" t="str">
        <f t="shared" si="38"/>
        <v>Aceptable</v>
      </c>
      <c r="T72" s="78">
        <v>6</v>
      </c>
      <c r="U72" s="78"/>
      <c r="V72" s="78"/>
      <c r="W72" s="78"/>
      <c r="X72" s="78" t="s">
        <v>420</v>
      </c>
      <c r="Y72" s="78" t="s">
        <v>133</v>
      </c>
      <c r="Z72" s="78" t="s">
        <v>40</v>
      </c>
      <c r="AA72" s="78" t="s">
        <v>496</v>
      </c>
      <c r="AB72" s="110"/>
      <c r="AC72" s="110"/>
      <c r="AD72" s="110"/>
      <c r="AE72" s="110"/>
      <c r="AF72" s="111"/>
      <c r="AO72" s="115"/>
      <c r="AP72" s="115"/>
      <c r="AQ72" s="115"/>
      <c r="AR72" s="34" t="s">
        <v>180</v>
      </c>
    </row>
    <row r="73" spans="1:92" s="80" customFormat="1" ht="38.25" x14ac:dyDescent="0.2">
      <c r="A73" s="106"/>
      <c r="B73" s="103"/>
      <c r="C73" s="103"/>
      <c r="D73" s="103"/>
      <c r="E73" s="78" t="s">
        <v>39</v>
      </c>
      <c r="F73" s="78" t="s">
        <v>491</v>
      </c>
      <c r="G73" s="50" t="s">
        <v>462</v>
      </c>
      <c r="H73" s="78" t="s">
        <v>166</v>
      </c>
      <c r="I73" s="78"/>
      <c r="J73" s="78"/>
      <c r="K73" s="78" t="s">
        <v>181</v>
      </c>
      <c r="L73" s="50">
        <v>2</v>
      </c>
      <c r="M73" s="78">
        <v>4</v>
      </c>
      <c r="N73" s="78">
        <f t="shared" si="51"/>
        <v>8</v>
      </c>
      <c r="O73" s="78" t="str">
        <f t="shared" si="52"/>
        <v>(M)</v>
      </c>
      <c r="P73" s="78">
        <v>10</v>
      </c>
      <c r="Q73" s="78">
        <f t="shared" si="50"/>
        <v>80</v>
      </c>
      <c r="R73" s="14" t="str">
        <f t="shared" si="53"/>
        <v>III</v>
      </c>
      <c r="S73" s="50" t="str">
        <f t="shared" ref="S73:S97" si="54">IF(R73="I","No aceptable",IF(R73="II","Aceptable con Control Especifico",IF(R73=0,"","Aceptable")))</f>
        <v>Aceptable</v>
      </c>
      <c r="T73" s="78">
        <v>6</v>
      </c>
      <c r="U73" s="78"/>
      <c r="V73" s="78"/>
      <c r="W73" s="78"/>
      <c r="X73" s="78" t="s">
        <v>421</v>
      </c>
      <c r="Y73" s="78"/>
      <c r="Z73" s="78" t="s">
        <v>40</v>
      </c>
      <c r="AA73" s="78" t="s">
        <v>496</v>
      </c>
      <c r="AB73" s="110"/>
      <c r="AC73" s="110"/>
      <c r="AD73" s="110"/>
      <c r="AE73" s="110"/>
      <c r="AF73" s="111"/>
      <c r="AG73" s="2"/>
      <c r="AO73" s="115"/>
      <c r="AP73" s="115"/>
      <c r="AQ73" s="115"/>
      <c r="AR73" s="36" t="s">
        <v>182</v>
      </c>
    </row>
    <row r="74" spans="1:92" s="78" customFormat="1" ht="89.25" x14ac:dyDescent="0.2">
      <c r="A74" s="106"/>
      <c r="B74" s="103"/>
      <c r="C74" s="103"/>
      <c r="D74" s="103"/>
      <c r="E74" s="78" t="s">
        <v>39</v>
      </c>
      <c r="F74" s="91" t="s">
        <v>318</v>
      </c>
      <c r="G74" s="50" t="s">
        <v>382</v>
      </c>
      <c r="H74" s="78" t="s">
        <v>183</v>
      </c>
      <c r="I74" s="96"/>
      <c r="K74" s="78" t="s">
        <v>62</v>
      </c>
      <c r="L74" s="50">
        <v>6</v>
      </c>
      <c r="M74" s="78">
        <v>4</v>
      </c>
      <c r="N74" s="78">
        <f t="shared" si="51"/>
        <v>24</v>
      </c>
      <c r="O74" s="78" t="str">
        <f t="shared" si="52"/>
        <v>(MA)</v>
      </c>
      <c r="P74" s="78">
        <v>10</v>
      </c>
      <c r="Q74" s="78">
        <f t="shared" si="50"/>
        <v>240</v>
      </c>
      <c r="R74" s="14" t="str">
        <f t="shared" si="53"/>
        <v>II</v>
      </c>
      <c r="S74" s="50" t="str">
        <f t="shared" si="54"/>
        <v>Aceptable con Control Especifico</v>
      </c>
      <c r="T74" s="78">
        <v>6</v>
      </c>
      <c r="X74" s="78" t="s">
        <v>422</v>
      </c>
      <c r="Z74" s="78" t="s">
        <v>40</v>
      </c>
      <c r="AA74" s="78" t="s">
        <v>496</v>
      </c>
      <c r="AB74" s="110"/>
      <c r="AC74" s="110"/>
      <c r="AD74" s="110"/>
      <c r="AE74" s="110"/>
      <c r="AF74" s="111"/>
      <c r="AG74" s="117"/>
      <c r="AH74" s="117"/>
      <c r="AI74" s="117"/>
      <c r="AJ74" s="117"/>
      <c r="AK74" s="117"/>
      <c r="AL74" s="117"/>
      <c r="AM74" s="117"/>
      <c r="AN74" s="118"/>
      <c r="AO74" s="115"/>
      <c r="AP74" s="115"/>
      <c r="AQ74" s="115"/>
      <c r="AR74" s="25" t="s">
        <v>64</v>
      </c>
    </row>
    <row r="75" spans="1:92" s="80" customFormat="1" ht="38.25" x14ac:dyDescent="0.2">
      <c r="A75" s="106"/>
      <c r="B75" s="103"/>
      <c r="C75" s="103"/>
      <c r="D75" s="103"/>
      <c r="E75" s="78" t="s">
        <v>39</v>
      </c>
      <c r="F75" s="78" t="s">
        <v>423</v>
      </c>
      <c r="G75" s="50" t="s">
        <v>474</v>
      </c>
      <c r="H75" s="78" t="s">
        <v>143</v>
      </c>
      <c r="I75" s="96"/>
      <c r="J75" s="78"/>
      <c r="K75" s="78" t="s">
        <v>181</v>
      </c>
      <c r="L75" s="50">
        <v>2</v>
      </c>
      <c r="M75" s="78">
        <v>4</v>
      </c>
      <c r="N75" s="78">
        <f t="shared" si="51"/>
        <v>8</v>
      </c>
      <c r="O75" s="78" t="str">
        <f t="shared" si="52"/>
        <v>(M)</v>
      </c>
      <c r="P75" s="78">
        <v>25</v>
      </c>
      <c r="Q75" s="78">
        <f t="shared" si="50"/>
        <v>200</v>
      </c>
      <c r="R75" s="14" t="str">
        <f t="shared" si="53"/>
        <v>II</v>
      </c>
      <c r="S75" s="50" t="str">
        <f t="shared" si="54"/>
        <v>Aceptable con Control Especifico</v>
      </c>
      <c r="T75" s="78">
        <v>6</v>
      </c>
      <c r="U75" s="78"/>
      <c r="V75" s="78"/>
      <c r="W75" s="78"/>
      <c r="X75" s="78" t="s">
        <v>492</v>
      </c>
      <c r="Y75" s="78"/>
      <c r="Z75" s="78" t="s">
        <v>40</v>
      </c>
      <c r="AA75" s="78" t="s">
        <v>496</v>
      </c>
      <c r="AB75" s="110"/>
      <c r="AC75" s="110"/>
      <c r="AD75" s="110"/>
      <c r="AE75" s="110"/>
      <c r="AF75" s="111"/>
      <c r="AO75" s="115"/>
      <c r="AP75" s="115"/>
      <c r="AQ75" s="115"/>
      <c r="AR75" s="25" t="s">
        <v>316</v>
      </c>
    </row>
    <row r="76" spans="1:92" s="80" customFormat="1" ht="38.25" x14ac:dyDescent="0.2">
      <c r="A76" s="106"/>
      <c r="B76" s="103"/>
      <c r="C76" s="103"/>
      <c r="D76" s="103"/>
      <c r="E76" s="78" t="s">
        <v>39</v>
      </c>
      <c r="F76" s="78" t="s">
        <v>171</v>
      </c>
      <c r="G76" s="50" t="s">
        <v>489</v>
      </c>
      <c r="H76" s="78" t="s">
        <v>184</v>
      </c>
      <c r="I76" s="78"/>
      <c r="J76" s="78"/>
      <c r="K76" s="78" t="s">
        <v>181</v>
      </c>
      <c r="L76" s="50">
        <v>2</v>
      </c>
      <c r="M76" s="78">
        <v>4</v>
      </c>
      <c r="N76" s="78">
        <f t="shared" si="51"/>
        <v>8</v>
      </c>
      <c r="O76" s="78" t="str">
        <f t="shared" si="52"/>
        <v>(M)</v>
      </c>
      <c r="P76" s="78">
        <v>25</v>
      </c>
      <c r="Q76" s="78">
        <f t="shared" si="50"/>
        <v>200</v>
      </c>
      <c r="R76" s="14" t="str">
        <f t="shared" si="53"/>
        <v>II</v>
      </c>
      <c r="S76" s="50" t="str">
        <f t="shared" si="54"/>
        <v>Aceptable con Control Especifico</v>
      </c>
      <c r="T76" s="78">
        <v>6</v>
      </c>
      <c r="U76" s="78"/>
      <c r="V76" s="78"/>
      <c r="W76" s="78"/>
      <c r="X76" s="78" t="s">
        <v>492</v>
      </c>
      <c r="Y76" s="78"/>
      <c r="Z76" s="78" t="s">
        <v>40</v>
      </c>
      <c r="AA76" s="78" t="s">
        <v>496</v>
      </c>
      <c r="AB76" s="110"/>
      <c r="AC76" s="110"/>
      <c r="AD76" s="110"/>
      <c r="AE76" s="110"/>
      <c r="AF76" s="111"/>
      <c r="AO76" s="115"/>
      <c r="AP76" s="115"/>
      <c r="AQ76" s="115"/>
      <c r="AR76" s="25" t="s">
        <v>175</v>
      </c>
    </row>
    <row r="77" spans="1:92" s="80" customFormat="1" ht="51" x14ac:dyDescent="0.2">
      <c r="A77" s="106"/>
      <c r="B77" s="103"/>
      <c r="C77" s="103"/>
      <c r="D77" s="103"/>
      <c r="E77" s="78" t="s">
        <v>39</v>
      </c>
      <c r="F77" s="78" t="s">
        <v>185</v>
      </c>
      <c r="G77" s="50" t="s">
        <v>483</v>
      </c>
      <c r="H77" s="78" t="s">
        <v>186</v>
      </c>
      <c r="I77" s="78"/>
      <c r="J77" s="78"/>
      <c r="K77" s="78" t="s">
        <v>181</v>
      </c>
      <c r="L77" s="50">
        <v>2</v>
      </c>
      <c r="M77" s="78">
        <v>4</v>
      </c>
      <c r="N77" s="78">
        <f t="shared" si="51"/>
        <v>8</v>
      </c>
      <c r="O77" s="78" t="str">
        <f t="shared" si="52"/>
        <v>(M)</v>
      </c>
      <c r="P77" s="78">
        <v>25</v>
      </c>
      <c r="Q77" s="78">
        <f t="shared" si="50"/>
        <v>200</v>
      </c>
      <c r="R77" s="14" t="str">
        <f t="shared" si="53"/>
        <v>II</v>
      </c>
      <c r="S77" s="50" t="str">
        <f t="shared" si="54"/>
        <v>Aceptable con Control Especifico</v>
      </c>
      <c r="T77" s="78">
        <v>6</v>
      </c>
      <c r="U77" s="78"/>
      <c r="V77" s="78"/>
      <c r="W77" s="78"/>
      <c r="X77" s="78" t="s">
        <v>492</v>
      </c>
      <c r="Y77" s="78"/>
      <c r="Z77" s="78" t="s">
        <v>40</v>
      </c>
      <c r="AA77" s="78" t="s">
        <v>496</v>
      </c>
      <c r="AB77" s="110"/>
      <c r="AC77" s="110"/>
      <c r="AD77" s="110"/>
      <c r="AE77" s="110"/>
      <c r="AF77" s="111"/>
      <c r="AO77" s="115"/>
      <c r="AP77" s="115"/>
      <c r="AQ77" s="115"/>
      <c r="AR77" s="25" t="s">
        <v>173</v>
      </c>
    </row>
    <row r="78" spans="1:92" s="80" customFormat="1" ht="51" x14ac:dyDescent="0.2">
      <c r="A78" s="106"/>
      <c r="B78" s="103"/>
      <c r="C78" s="103"/>
      <c r="D78" s="103"/>
      <c r="E78" s="78" t="s">
        <v>39</v>
      </c>
      <c r="F78" s="78" t="s">
        <v>187</v>
      </c>
      <c r="G78" s="50" t="s">
        <v>476</v>
      </c>
      <c r="H78" s="78" t="s">
        <v>143</v>
      </c>
      <c r="I78" s="78"/>
      <c r="J78" s="78"/>
      <c r="K78" s="78" t="s">
        <v>181</v>
      </c>
      <c r="L78" s="50">
        <v>2</v>
      </c>
      <c r="M78" s="78">
        <v>2</v>
      </c>
      <c r="N78" s="78">
        <f t="shared" ref="N78" si="55">+L78*M78</f>
        <v>4</v>
      </c>
      <c r="O78" s="78" t="str">
        <f t="shared" ref="O78" si="56">IF(N78&lt;2,"O",IF(N78&lt;=4,"(B)",IF(N78&lt;=8,"(M)",IF(N78&lt;=20,"(A)","(MA)"))))</f>
        <v>(B)</v>
      </c>
      <c r="P78" s="78">
        <v>25</v>
      </c>
      <c r="Q78" s="78">
        <f t="shared" ref="Q78" si="57">+N78*P78</f>
        <v>100</v>
      </c>
      <c r="R78" s="14" t="str">
        <f t="shared" ref="R78" si="58">IF(Q78&lt;20,"O",IF(Q78&lt;=20,"IV",IF(Q78&lt;=120,"III",IF(Q78&lt;=500,"II","I"))))</f>
        <v>III</v>
      </c>
      <c r="S78" s="50" t="str">
        <f t="shared" si="54"/>
        <v>Aceptable</v>
      </c>
      <c r="T78" s="78">
        <v>6</v>
      </c>
      <c r="U78" s="78"/>
      <c r="V78" s="78"/>
      <c r="W78" s="78"/>
      <c r="X78" s="78" t="s">
        <v>492</v>
      </c>
      <c r="Y78" s="78"/>
      <c r="Z78" s="78" t="s">
        <v>40</v>
      </c>
      <c r="AA78" s="78" t="s">
        <v>496</v>
      </c>
      <c r="AB78" s="110"/>
      <c r="AC78" s="110"/>
      <c r="AD78" s="110"/>
      <c r="AE78" s="110"/>
      <c r="AF78" s="111"/>
      <c r="AO78" s="115"/>
      <c r="AP78" s="115"/>
      <c r="AQ78" s="115"/>
      <c r="AR78" s="25" t="s">
        <v>176</v>
      </c>
    </row>
    <row r="79" spans="1:92" s="80" customFormat="1" ht="39" thickBot="1" x14ac:dyDescent="0.25">
      <c r="A79" s="106"/>
      <c r="B79" s="103"/>
      <c r="C79" s="103"/>
      <c r="D79" s="103"/>
      <c r="E79" s="78" t="s">
        <v>39</v>
      </c>
      <c r="F79" s="78" t="s">
        <v>188</v>
      </c>
      <c r="G79" s="50" t="s">
        <v>393</v>
      </c>
      <c r="H79" s="78" t="s">
        <v>177</v>
      </c>
      <c r="I79" s="78"/>
      <c r="J79" s="78"/>
      <c r="K79" s="78" t="s">
        <v>127</v>
      </c>
      <c r="L79" s="50">
        <v>2</v>
      </c>
      <c r="M79" s="78">
        <v>4</v>
      </c>
      <c r="N79" s="78">
        <f t="shared" si="51"/>
        <v>8</v>
      </c>
      <c r="O79" s="78" t="str">
        <f t="shared" si="52"/>
        <v>(M)</v>
      </c>
      <c r="P79" s="78">
        <v>10</v>
      </c>
      <c r="Q79" s="78">
        <f t="shared" si="50"/>
        <v>80</v>
      </c>
      <c r="R79" s="14" t="str">
        <f t="shared" si="53"/>
        <v>III</v>
      </c>
      <c r="S79" s="50" t="str">
        <f t="shared" si="54"/>
        <v>Aceptable</v>
      </c>
      <c r="T79" s="78">
        <v>6</v>
      </c>
      <c r="U79" s="78"/>
      <c r="V79" s="78"/>
      <c r="W79" s="78"/>
      <c r="X79" s="78" t="s">
        <v>424</v>
      </c>
      <c r="Y79" s="78"/>
      <c r="Z79" s="78" t="s">
        <v>40</v>
      </c>
      <c r="AA79" s="78" t="s">
        <v>496</v>
      </c>
      <c r="AB79" s="110"/>
      <c r="AC79" s="110"/>
      <c r="AD79" s="110"/>
      <c r="AE79" s="110"/>
      <c r="AF79" s="111"/>
      <c r="AO79" s="115"/>
      <c r="AP79" s="115"/>
      <c r="AQ79" s="115"/>
      <c r="AR79" s="25" t="s">
        <v>42</v>
      </c>
      <c r="AS79" s="2"/>
    </row>
    <row r="80" spans="1:92" s="80" customFormat="1" ht="51.75" thickBot="1" x14ac:dyDescent="0.25">
      <c r="A80" s="106"/>
      <c r="B80" s="103"/>
      <c r="C80" s="103"/>
      <c r="D80" s="103"/>
      <c r="E80" s="78" t="s">
        <v>39</v>
      </c>
      <c r="F80" s="78" t="s">
        <v>425</v>
      </c>
      <c r="G80" s="50" t="s">
        <v>478</v>
      </c>
      <c r="H80" s="78" t="s">
        <v>147</v>
      </c>
      <c r="I80" s="96"/>
      <c r="J80" s="78"/>
      <c r="K80" s="78" t="s">
        <v>127</v>
      </c>
      <c r="L80" s="50">
        <v>2</v>
      </c>
      <c r="M80" s="78">
        <v>4</v>
      </c>
      <c r="N80" s="78">
        <f>+L80*M80</f>
        <v>8</v>
      </c>
      <c r="O80" s="78" t="str">
        <f>IF(N80&lt;2,"O",IF(N80&lt;=4,"(B)",IF(N80&lt;=8,"(M)",IF(N80&lt;=20,"(A)","(MA)"))))</f>
        <v>(M)</v>
      </c>
      <c r="P80" s="78">
        <v>10</v>
      </c>
      <c r="Q80" s="78">
        <f t="shared" si="50"/>
        <v>80</v>
      </c>
      <c r="R80" s="14" t="str">
        <f>IF(Q80&lt;20,"O",IF(Q80&lt;=20,"IV",IF(Q80&lt;=120,"III",IF(Q80&lt;=500,"II","I"))))</f>
        <v>III</v>
      </c>
      <c r="S80" s="50" t="str">
        <f t="shared" si="54"/>
        <v>Aceptable</v>
      </c>
      <c r="T80" s="78">
        <v>6</v>
      </c>
      <c r="U80" s="78"/>
      <c r="V80" s="78"/>
      <c r="W80" s="78"/>
      <c r="X80" s="78" t="s">
        <v>424</v>
      </c>
      <c r="Y80" s="78"/>
      <c r="Z80" s="78" t="s">
        <v>40</v>
      </c>
      <c r="AA80" s="78" t="s">
        <v>496</v>
      </c>
      <c r="AB80" s="110"/>
      <c r="AC80" s="110"/>
      <c r="AD80" s="110"/>
      <c r="AE80" s="110"/>
      <c r="AF80" s="111"/>
      <c r="AO80" s="115"/>
      <c r="AP80" s="115"/>
      <c r="AQ80" s="115"/>
      <c r="AR80" s="37" t="s">
        <v>145</v>
      </c>
      <c r="AS80" s="2"/>
    </row>
    <row r="81" spans="1:45" s="80" customFormat="1" ht="76.5" x14ac:dyDescent="0.2">
      <c r="A81" s="106"/>
      <c r="B81" s="108"/>
      <c r="C81" s="108"/>
      <c r="D81" s="108"/>
      <c r="E81" s="78" t="s">
        <v>39</v>
      </c>
      <c r="F81" s="78" t="s">
        <v>189</v>
      </c>
      <c r="G81" s="50" t="s">
        <v>458</v>
      </c>
      <c r="H81" s="78" t="s">
        <v>204</v>
      </c>
      <c r="I81" s="78"/>
      <c r="J81" s="78" t="s">
        <v>426</v>
      </c>
      <c r="K81" s="78" t="s">
        <v>257</v>
      </c>
      <c r="L81" s="50">
        <v>2</v>
      </c>
      <c r="M81" s="78">
        <v>4</v>
      </c>
      <c r="N81" s="78">
        <f>+L81*M81</f>
        <v>8</v>
      </c>
      <c r="O81" s="78" t="str">
        <f>IF(N81&lt;2,"O",IF(N81&lt;=4,"(B)",IF(N81&lt;=8,"(M)",IF(N81&lt;=20,"(A)","(MA)"))))</f>
        <v>(M)</v>
      </c>
      <c r="P81" s="78">
        <v>25</v>
      </c>
      <c r="Q81" s="78">
        <f t="shared" si="50"/>
        <v>200</v>
      </c>
      <c r="R81" s="14" t="str">
        <f>IF(Q81&lt;20,"O",IF(Q81&lt;=20,"IV",IF(Q81&lt;=120,"III",IF(Q81&lt;=500,"II","I"))))</f>
        <v>II</v>
      </c>
      <c r="S81" s="50" t="str">
        <f t="shared" si="54"/>
        <v>Aceptable con Control Especifico</v>
      </c>
      <c r="T81" s="78">
        <v>6</v>
      </c>
      <c r="U81" s="78"/>
      <c r="V81" s="78"/>
      <c r="W81" s="85"/>
      <c r="X81" s="78" t="s">
        <v>427</v>
      </c>
      <c r="Y81" s="78"/>
      <c r="Z81" s="78" t="s">
        <v>40</v>
      </c>
      <c r="AA81" s="78" t="s">
        <v>496</v>
      </c>
      <c r="AB81" s="110"/>
      <c r="AC81" s="110"/>
      <c r="AD81" s="110"/>
      <c r="AE81" s="110"/>
      <c r="AF81" s="111"/>
      <c r="AO81" s="115"/>
      <c r="AP81" s="115"/>
      <c r="AQ81" s="115"/>
      <c r="AR81" s="37" t="s">
        <v>190</v>
      </c>
      <c r="AS81" s="2"/>
    </row>
    <row r="82" spans="1:45" s="80" customFormat="1" ht="64.5" thickBot="1" x14ac:dyDescent="0.25">
      <c r="A82" s="106"/>
      <c r="B82" s="102" t="s">
        <v>207</v>
      </c>
      <c r="C82" s="102" t="s">
        <v>197</v>
      </c>
      <c r="D82" s="102" t="s">
        <v>348</v>
      </c>
      <c r="E82" s="78" t="s">
        <v>191</v>
      </c>
      <c r="F82" s="78" t="s">
        <v>319</v>
      </c>
      <c r="G82" s="78" t="s">
        <v>468</v>
      </c>
      <c r="H82" s="78" t="s">
        <v>428</v>
      </c>
      <c r="I82" s="78"/>
      <c r="J82" s="78"/>
      <c r="K82" s="78" t="s">
        <v>193</v>
      </c>
      <c r="L82" s="78">
        <v>2</v>
      </c>
      <c r="M82" s="78">
        <v>4</v>
      </c>
      <c r="N82" s="78">
        <f t="shared" ref="N82:N85" si="59">+L82*M82</f>
        <v>8</v>
      </c>
      <c r="O82" s="78" t="str">
        <f t="shared" ref="O82:O85" si="60">IF(N82&lt;2,"O",IF(N82&lt;=4,"(B)",IF(N82&lt;=8,"(M)",IF(N82&lt;=20,"(A)","(MA)"))))</f>
        <v>(M)</v>
      </c>
      <c r="P82" s="78">
        <v>10</v>
      </c>
      <c r="Q82" s="78">
        <f t="shared" ref="Q82:Q85" si="61">+N82*P82</f>
        <v>80</v>
      </c>
      <c r="R82" s="78" t="str">
        <f t="shared" ref="R82:R85" si="62">IF(Q82&lt;20,"O",IF(Q82&lt;=20,"IV",IF(Q82&lt;=120,"III",IF(Q82&lt;=500,"II","I"))))</f>
        <v>III</v>
      </c>
      <c r="S82" s="50" t="str">
        <f t="shared" si="54"/>
        <v>Aceptable</v>
      </c>
      <c r="T82" s="78">
        <v>2</v>
      </c>
      <c r="U82" s="78"/>
      <c r="V82" s="78"/>
      <c r="W82" s="78"/>
      <c r="X82" s="78" t="s">
        <v>429</v>
      </c>
      <c r="Y82" s="78" t="s">
        <v>430</v>
      </c>
      <c r="Z82" s="78" t="s">
        <v>40</v>
      </c>
      <c r="AA82" s="78" t="s">
        <v>496</v>
      </c>
      <c r="AB82" s="110"/>
      <c r="AC82" s="110"/>
      <c r="AD82" s="110"/>
      <c r="AE82" s="110"/>
      <c r="AF82" s="111"/>
      <c r="AO82" s="115"/>
      <c r="AP82" s="115"/>
      <c r="AQ82" s="115"/>
      <c r="AR82" s="34" t="s">
        <v>194</v>
      </c>
      <c r="AS82" s="2"/>
    </row>
    <row r="83" spans="1:45" s="80" customFormat="1" ht="63.75" x14ac:dyDescent="0.2">
      <c r="A83" s="106"/>
      <c r="B83" s="103"/>
      <c r="C83" s="103"/>
      <c r="D83" s="103"/>
      <c r="E83" s="78" t="s">
        <v>191</v>
      </c>
      <c r="F83" s="78" t="s">
        <v>431</v>
      </c>
      <c r="G83" s="50" t="s">
        <v>493</v>
      </c>
      <c r="H83" s="78" t="s">
        <v>210</v>
      </c>
      <c r="I83" s="78"/>
      <c r="J83" s="78"/>
      <c r="K83" s="78"/>
      <c r="L83" s="50">
        <v>2</v>
      </c>
      <c r="M83" s="78">
        <v>4</v>
      </c>
      <c r="N83" s="78">
        <f>+L83*M83</f>
        <v>8</v>
      </c>
      <c r="O83" s="78" t="str">
        <f>IF(N83&lt;2,"O",IF(N83&lt;=4,"(B)",IF(N83&lt;=8,"(M)",IF(N83&lt;=20,"(A)","(MA)"))))</f>
        <v>(M)</v>
      </c>
      <c r="P83" s="78">
        <v>25</v>
      </c>
      <c r="Q83" s="78">
        <f t="shared" si="61"/>
        <v>200</v>
      </c>
      <c r="R83" s="14" t="str">
        <f>IF(Q83&lt;20,"O",IF(Q83&lt;=20,"IV",IF(Q83&lt;=120,"III",IF(Q83&lt;=500,"II","I"))))</f>
        <v>II</v>
      </c>
      <c r="S83" s="50" t="str">
        <f t="shared" si="54"/>
        <v>Aceptable con Control Especifico</v>
      </c>
      <c r="T83" s="78">
        <v>2</v>
      </c>
      <c r="U83" s="78"/>
      <c r="V83" s="78"/>
      <c r="W83" s="95" t="s">
        <v>216</v>
      </c>
      <c r="X83" s="78" t="s">
        <v>432</v>
      </c>
      <c r="Y83" s="78" t="s">
        <v>433</v>
      </c>
      <c r="Z83" s="78" t="s">
        <v>40</v>
      </c>
      <c r="AA83" s="78" t="s">
        <v>496</v>
      </c>
      <c r="AB83" s="110"/>
      <c r="AC83" s="110"/>
      <c r="AD83" s="110"/>
      <c r="AE83" s="110"/>
      <c r="AF83" s="111"/>
      <c r="AO83" s="115"/>
      <c r="AP83" s="115"/>
      <c r="AQ83" s="115"/>
      <c r="AR83" s="37" t="s">
        <v>190</v>
      </c>
      <c r="AS83" s="2"/>
    </row>
    <row r="84" spans="1:45" s="80" customFormat="1" ht="38.25" x14ac:dyDescent="0.2">
      <c r="A84" s="106"/>
      <c r="B84" s="103"/>
      <c r="C84" s="103"/>
      <c r="D84" s="103"/>
      <c r="E84" s="78" t="s">
        <v>191</v>
      </c>
      <c r="F84" s="78" t="s">
        <v>320</v>
      </c>
      <c r="G84" s="50" t="s">
        <v>434</v>
      </c>
      <c r="H84" s="78" t="s">
        <v>321</v>
      </c>
      <c r="I84" s="78"/>
      <c r="J84" s="78"/>
      <c r="K84" s="78" t="s">
        <v>192</v>
      </c>
      <c r="L84" s="50">
        <v>2</v>
      </c>
      <c r="M84" s="78">
        <v>4</v>
      </c>
      <c r="N84" s="78">
        <f>+L84*M84</f>
        <v>8</v>
      </c>
      <c r="O84" s="78" t="str">
        <f>IF(N84&lt;2,"O",IF(N84&lt;=4,"(B)",IF(N84&lt;=8,"(M)",IF(N84&lt;=20,"(A)","(MA)"))))</f>
        <v>(M)</v>
      </c>
      <c r="P84" s="78">
        <v>25</v>
      </c>
      <c r="Q84" s="78">
        <f t="shared" ref="Q84" si="63">+N84*P84</f>
        <v>200</v>
      </c>
      <c r="R84" s="14" t="str">
        <f>IF(Q84&lt;20,"O",IF(Q84&lt;=20,"IV",IF(Q84&lt;=120,"III",IF(Q84&lt;=500,"II","I"))))</f>
        <v>II</v>
      </c>
      <c r="S84" s="50" t="str">
        <f t="shared" si="54"/>
        <v>Aceptable con Control Especifico</v>
      </c>
      <c r="T84" s="78">
        <v>2</v>
      </c>
      <c r="U84" s="78"/>
      <c r="V84" s="78"/>
      <c r="W84" s="78"/>
      <c r="X84" s="78" t="s">
        <v>435</v>
      </c>
      <c r="Y84" s="78"/>
      <c r="Z84" s="78" t="s">
        <v>40</v>
      </c>
      <c r="AA84" s="78" t="s">
        <v>496</v>
      </c>
      <c r="AB84" s="110"/>
      <c r="AC84" s="110"/>
      <c r="AD84" s="110"/>
      <c r="AE84" s="110"/>
      <c r="AF84" s="111"/>
      <c r="AO84" s="115"/>
      <c r="AP84" s="115"/>
      <c r="AQ84" s="115"/>
      <c r="AR84" s="25" t="s">
        <v>211</v>
      </c>
      <c r="AS84" s="2"/>
    </row>
    <row r="85" spans="1:45" s="82" customFormat="1" ht="38.25" x14ac:dyDescent="0.2">
      <c r="A85" s="106"/>
      <c r="B85" s="103"/>
      <c r="C85" s="103"/>
      <c r="D85" s="103"/>
      <c r="E85" s="78" t="s">
        <v>191</v>
      </c>
      <c r="F85" s="78" t="s">
        <v>436</v>
      </c>
      <c r="G85" s="50" t="s">
        <v>412</v>
      </c>
      <c r="H85" s="78" t="s">
        <v>152</v>
      </c>
      <c r="I85" s="78"/>
      <c r="J85" s="78" t="s">
        <v>208</v>
      </c>
      <c r="K85" s="78" t="s">
        <v>209</v>
      </c>
      <c r="L85" s="78">
        <v>2</v>
      </c>
      <c r="M85" s="78">
        <v>2</v>
      </c>
      <c r="N85" s="78">
        <f t="shared" si="59"/>
        <v>4</v>
      </c>
      <c r="O85" s="78" t="str">
        <f t="shared" si="60"/>
        <v>(B)</v>
      </c>
      <c r="P85" s="78">
        <v>25</v>
      </c>
      <c r="Q85" s="78">
        <f t="shared" si="61"/>
        <v>100</v>
      </c>
      <c r="R85" s="78" t="str">
        <f t="shared" si="62"/>
        <v>III</v>
      </c>
      <c r="S85" s="50" t="str">
        <f t="shared" si="54"/>
        <v>Aceptable</v>
      </c>
      <c r="T85" s="78">
        <v>2</v>
      </c>
      <c r="U85" s="78"/>
      <c r="V85" s="78"/>
      <c r="W85" s="78" t="s">
        <v>195</v>
      </c>
      <c r="X85" s="78" t="s">
        <v>266</v>
      </c>
      <c r="Y85" s="78"/>
      <c r="Z85" s="78" t="s">
        <v>40</v>
      </c>
      <c r="AA85" s="78" t="s">
        <v>496</v>
      </c>
      <c r="AB85" s="110"/>
      <c r="AC85" s="110"/>
      <c r="AD85" s="110"/>
      <c r="AE85" s="110"/>
      <c r="AF85" s="111"/>
      <c r="AG85" s="80"/>
      <c r="AH85" s="80"/>
      <c r="AI85" s="80"/>
      <c r="AJ85" s="80"/>
      <c r="AK85" s="80"/>
      <c r="AL85" s="80"/>
      <c r="AM85" s="80"/>
      <c r="AN85" s="80"/>
      <c r="AO85" s="115"/>
      <c r="AP85" s="115"/>
      <c r="AQ85" s="115"/>
      <c r="AR85" s="34" t="s">
        <v>165</v>
      </c>
      <c r="AS85" s="38"/>
    </row>
    <row r="86" spans="1:45" s="80" customFormat="1" ht="89.25" x14ac:dyDescent="0.2">
      <c r="A86" s="106"/>
      <c r="B86" s="103"/>
      <c r="C86" s="103"/>
      <c r="D86" s="103"/>
      <c r="E86" s="78" t="s">
        <v>191</v>
      </c>
      <c r="F86" s="78" t="s">
        <v>437</v>
      </c>
      <c r="G86" s="50" t="s">
        <v>377</v>
      </c>
      <c r="H86" s="78" t="s">
        <v>213</v>
      </c>
      <c r="I86" s="78"/>
      <c r="J86" s="78"/>
      <c r="K86" s="78" t="s">
        <v>438</v>
      </c>
      <c r="L86" s="78">
        <v>6</v>
      </c>
      <c r="M86" s="78">
        <v>3</v>
      </c>
      <c r="N86" s="78">
        <f t="shared" ref="N86" si="64">+L86*M86</f>
        <v>18</v>
      </c>
      <c r="O86" s="78" t="str">
        <f t="shared" ref="O86" si="65">IF(N86&lt;2,"O",IF(N86&lt;=4,"(B)",IF(N86&lt;=8,"(M)",IF(N86&lt;=20,"(A)","(MA)"))))</f>
        <v>(A)</v>
      </c>
      <c r="P86" s="78">
        <v>10</v>
      </c>
      <c r="Q86" s="78">
        <f t="shared" ref="Q86" si="66">+N86*P86</f>
        <v>180</v>
      </c>
      <c r="R86" s="78" t="str">
        <f t="shared" ref="R86" si="67">IF(Q86&lt;20,"O",IF(Q86&lt;=20,"IV",IF(Q86&lt;=120,"III",IF(Q86&lt;=500,"II","I"))))</f>
        <v>II</v>
      </c>
      <c r="S86" s="50" t="str">
        <f t="shared" si="54"/>
        <v>Aceptable con Control Especifico</v>
      </c>
      <c r="T86" s="78">
        <v>2</v>
      </c>
      <c r="U86" s="78"/>
      <c r="V86" s="78"/>
      <c r="W86" s="78"/>
      <c r="X86" s="78" t="s">
        <v>439</v>
      </c>
      <c r="Y86" s="78"/>
      <c r="Z86" s="78" t="s">
        <v>40</v>
      </c>
      <c r="AA86" s="78" t="s">
        <v>496</v>
      </c>
      <c r="AB86" s="110"/>
      <c r="AC86" s="110"/>
      <c r="AD86" s="110"/>
      <c r="AE86" s="110"/>
      <c r="AF86" s="111"/>
      <c r="AO86" s="115"/>
      <c r="AP86" s="115"/>
      <c r="AQ86" s="115"/>
      <c r="AR86" s="39" t="s">
        <v>212</v>
      </c>
    </row>
    <row r="87" spans="1:45" s="80" customFormat="1" ht="51.75" thickBot="1" x14ac:dyDescent="0.25">
      <c r="A87" s="106"/>
      <c r="B87" s="102" t="s">
        <v>322</v>
      </c>
      <c r="C87" s="102" t="s">
        <v>263</v>
      </c>
      <c r="D87" s="102" t="s">
        <v>351</v>
      </c>
      <c r="E87" s="78" t="s">
        <v>39</v>
      </c>
      <c r="F87" s="78" t="s">
        <v>228</v>
      </c>
      <c r="G87" s="50" t="s">
        <v>489</v>
      </c>
      <c r="H87" s="78" t="s">
        <v>323</v>
      </c>
      <c r="I87" s="78"/>
      <c r="J87" s="78"/>
      <c r="K87" s="78" t="s">
        <v>192</v>
      </c>
      <c r="L87" s="50">
        <v>2</v>
      </c>
      <c r="M87" s="78">
        <v>3</v>
      </c>
      <c r="N87" s="78">
        <f t="shared" ref="N87:N92" si="68">+L87*M87</f>
        <v>6</v>
      </c>
      <c r="O87" s="78" t="str">
        <f t="shared" ref="O87:O92" si="69">IF(N87&lt;2,"O",IF(N87&lt;=4,"(B)",IF(N87&lt;=8,"(M)",IF(N87&lt;=20,"(A)","(MA)"))))</f>
        <v>(M)</v>
      </c>
      <c r="P87" s="78">
        <v>10</v>
      </c>
      <c r="Q87" s="78">
        <f t="shared" ref="Q87:Q92" si="70">+N87*P87</f>
        <v>60</v>
      </c>
      <c r="R87" s="78" t="str">
        <f t="shared" ref="R87:R92" si="71">IF(Q87&lt;20,"O",IF(Q87&lt;=20,"IV",IF(Q87&lt;=120,"III",IF(Q87&lt;=500,"II","I"))))</f>
        <v>III</v>
      </c>
      <c r="S87" s="50" t="str">
        <f t="shared" si="54"/>
        <v>Aceptable</v>
      </c>
      <c r="T87" s="78">
        <v>1</v>
      </c>
      <c r="U87" s="78"/>
      <c r="V87" s="78"/>
      <c r="W87" s="78"/>
      <c r="X87" s="78" t="s">
        <v>440</v>
      </c>
      <c r="Y87" s="78"/>
      <c r="Z87" s="78" t="s">
        <v>40</v>
      </c>
      <c r="AA87" s="78" t="s">
        <v>496</v>
      </c>
      <c r="AB87" s="110"/>
      <c r="AC87" s="110"/>
      <c r="AD87" s="110"/>
      <c r="AE87" s="110"/>
      <c r="AF87" s="111"/>
      <c r="AO87" s="115"/>
      <c r="AP87" s="115"/>
      <c r="AQ87" s="115"/>
      <c r="AR87" s="34" t="s">
        <v>194</v>
      </c>
    </row>
    <row r="88" spans="1:45" s="80" customFormat="1" ht="63.75" x14ac:dyDescent="0.2">
      <c r="A88" s="106"/>
      <c r="B88" s="103"/>
      <c r="C88" s="103"/>
      <c r="D88" s="103"/>
      <c r="E88" s="78" t="s">
        <v>39</v>
      </c>
      <c r="F88" s="78" t="s">
        <v>441</v>
      </c>
      <c r="G88" s="78" t="s">
        <v>468</v>
      </c>
      <c r="H88" s="78" t="s">
        <v>428</v>
      </c>
      <c r="I88" s="78"/>
      <c r="J88" s="78"/>
      <c r="K88" s="78" t="s">
        <v>198</v>
      </c>
      <c r="L88" s="50">
        <v>6</v>
      </c>
      <c r="M88" s="78">
        <v>3</v>
      </c>
      <c r="N88" s="78">
        <f t="shared" si="68"/>
        <v>18</v>
      </c>
      <c r="O88" s="78" t="str">
        <f t="shared" si="69"/>
        <v>(A)</v>
      </c>
      <c r="P88" s="78">
        <v>10</v>
      </c>
      <c r="Q88" s="78">
        <f t="shared" si="70"/>
        <v>180</v>
      </c>
      <c r="R88" s="78" t="str">
        <f t="shared" si="71"/>
        <v>II</v>
      </c>
      <c r="S88" s="50" t="str">
        <f t="shared" si="54"/>
        <v>Aceptable con Control Especifico</v>
      </c>
      <c r="T88" s="78">
        <v>1</v>
      </c>
      <c r="U88" s="78"/>
      <c r="V88" s="78"/>
      <c r="W88" s="78"/>
      <c r="X88" s="78" t="s">
        <v>199</v>
      </c>
      <c r="Y88" s="78" t="s">
        <v>200</v>
      </c>
      <c r="Z88" s="78" t="s">
        <v>40</v>
      </c>
      <c r="AA88" s="78" t="s">
        <v>496</v>
      </c>
      <c r="AB88" s="110"/>
      <c r="AC88" s="110"/>
      <c r="AD88" s="110"/>
      <c r="AE88" s="110"/>
      <c r="AF88" s="111"/>
      <c r="AR88" s="37" t="s">
        <v>190</v>
      </c>
    </row>
    <row r="89" spans="1:45" s="80" customFormat="1" ht="76.5" x14ac:dyDescent="0.2">
      <c r="A89" s="106"/>
      <c r="B89" s="103"/>
      <c r="C89" s="103"/>
      <c r="D89" s="103"/>
      <c r="E89" s="78" t="s">
        <v>39</v>
      </c>
      <c r="F89" s="78" t="s">
        <v>264</v>
      </c>
      <c r="G89" s="50" t="s">
        <v>493</v>
      </c>
      <c r="H89" s="78" t="s">
        <v>442</v>
      </c>
      <c r="I89" s="78"/>
      <c r="J89" s="78"/>
      <c r="K89" s="78" t="s">
        <v>198</v>
      </c>
      <c r="L89" s="50">
        <v>6</v>
      </c>
      <c r="M89" s="78">
        <v>3</v>
      </c>
      <c r="N89" s="78">
        <f t="shared" si="68"/>
        <v>18</v>
      </c>
      <c r="O89" s="78" t="str">
        <f t="shared" si="69"/>
        <v>(A)</v>
      </c>
      <c r="P89" s="78">
        <v>10</v>
      </c>
      <c r="Q89" s="78">
        <f t="shared" si="70"/>
        <v>180</v>
      </c>
      <c r="R89" s="78" t="str">
        <f t="shared" si="71"/>
        <v>II</v>
      </c>
      <c r="S89" s="50" t="str">
        <f t="shared" si="54"/>
        <v>Aceptable con Control Especifico</v>
      </c>
      <c r="T89" s="78">
        <v>1</v>
      </c>
      <c r="U89" s="78"/>
      <c r="V89" s="78"/>
      <c r="W89" s="78"/>
      <c r="X89" s="78" t="s">
        <v>443</v>
      </c>
      <c r="Y89" s="78" t="s">
        <v>444</v>
      </c>
      <c r="Z89" s="78" t="s">
        <v>40</v>
      </c>
      <c r="AA89" s="78" t="s">
        <v>496</v>
      </c>
      <c r="AB89" s="110"/>
      <c r="AC89" s="110"/>
      <c r="AD89" s="110"/>
      <c r="AE89" s="110"/>
      <c r="AF89" s="111"/>
      <c r="AR89" s="25" t="s">
        <v>211</v>
      </c>
    </row>
    <row r="90" spans="1:45" s="80" customFormat="1" ht="63.75" x14ac:dyDescent="0.2">
      <c r="A90" s="106"/>
      <c r="B90" s="103"/>
      <c r="C90" s="103"/>
      <c r="D90" s="103"/>
      <c r="E90" s="78" t="s">
        <v>39</v>
      </c>
      <c r="F90" s="78" t="s">
        <v>445</v>
      </c>
      <c r="G90" s="50" t="s">
        <v>382</v>
      </c>
      <c r="H90" s="78" t="s">
        <v>201</v>
      </c>
      <c r="I90" s="78"/>
      <c r="J90" s="78"/>
      <c r="K90" s="78"/>
      <c r="L90" s="50">
        <v>2</v>
      </c>
      <c r="M90" s="78">
        <v>3</v>
      </c>
      <c r="N90" s="78">
        <f t="shared" si="68"/>
        <v>6</v>
      </c>
      <c r="O90" s="78" t="str">
        <f t="shared" si="69"/>
        <v>(M)</v>
      </c>
      <c r="P90" s="78">
        <v>10</v>
      </c>
      <c r="Q90" s="78">
        <f t="shared" si="70"/>
        <v>60</v>
      </c>
      <c r="R90" s="78" t="str">
        <f t="shared" si="71"/>
        <v>III</v>
      </c>
      <c r="S90" s="50" t="str">
        <f t="shared" si="54"/>
        <v>Aceptable</v>
      </c>
      <c r="T90" s="78">
        <v>1</v>
      </c>
      <c r="U90" s="78"/>
      <c r="V90" s="78"/>
      <c r="W90" s="78"/>
      <c r="X90" s="78" t="s">
        <v>390</v>
      </c>
      <c r="Y90" s="78"/>
      <c r="Z90" s="78" t="s">
        <v>40</v>
      </c>
      <c r="AA90" s="78" t="s">
        <v>496</v>
      </c>
      <c r="AB90" s="110"/>
      <c r="AC90" s="110"/>
      <c r="AD90" s="110"/>
      <c r="AE90" s="110"/>
      <c r="AF90" s="111"/>
      <c r="AR90" s="25" t="s">
        <v>173</v>
      </c>
    </row>
    <row r="91" spans="1:45" s="80" customFormat="1" ht="25.5" x14ac:dyDescent="0.2">
      <c r="A91" s="106"/>
      <c r="B91" s="103"/>
      <c r="C91" s="103"/>
      <c r="D91" s="103"/>
      <c r="E91" s="78" t="s">
        <v>39</v>
      </c>
      <c r="F91" s="78" t="s">
        <v>447</v>
      </c>
      <c r="G91" s="50" t="s">
        <v>434</v>
      </c>
      <c r="H91" s="78" t="s">
        <v>446</v>
      </c>
      <c r="I91" s="78"/>
      <c r="J91" s="78"/>
      <c r="K91" s="78"/>
      <c r="L91" s="50">
        <v>2</v>
      </c>
      <c r="M91" s="78">
        <v>4</v>
      </c>
      <c r="N91" s="78">
        <f t="shared" si="68"/>
        <v>8</v>
      </c>
      <c r="O91" s="78" t="str">
        <f t="shared" si="69"/>
        <v>(M)</v>
      </c>
      <c r="P91" s="78">
        <v>10</v>
      </c>
      <c r="Q91" s="78">
        <f t="shared" si="70"/>
        <v>80</v>
      </c>
      <c r="R91" s="14" t="str">
        <f t="shared" si="71"/>
        <v>III</v>
      </c>
      <c r="S91" s="50" t="str">
        <f t="shared" si="54"/>
        <v>Aceptable</v>
      </c>
      <c r="T91" s="78">
        <v>1</v>
      </c>
      <c r="U91" s="78"/>
      <c r="V91" s="78"/>
      <c r="W91" s="78"/>
      <c r="X91" s="78" t="s">
        <v>448</v>
      </c>
      <c r="Y91" s="78"/>
      <c r="Z91" s="78" t="s">
        <v>40</v>
      </c>
      <c r="AA91" s="78" t="s">
        <v>496</v>
      </c>
      <c r="AB91" s="110"/>
      <c r="AC91" s="110"/>
      <c r="AD91" s="110"/>
      <c r="AE91" s="110"/>
      <c r="AF91" s="111"/>
      <c r="AR91" s="39" t="s">
        <v>202</v>
      </c>
      <c r="AS91" s="78"/>
    </row>
    <row r="92" spans="1:45" s="80" customFormat="1" ht="63.75" x14ac:dyDescent="0.2">
      <c r="A92" s="106"/>
      <c r="B92" s="103"/>
      <c r="C92" s="103"/>
      <c r="D92" s="103"/>
      <c r="E92" s="78" t="s">
        <v>39</v>
      </c>
      <c r="F92" s="78" t="s">
        <v>325</v>
      </c>
      <c r="G92" s="50" t="s">
        <v>458</v>
      </c>
      <c r="H92" s="78" t="s">
        <v>204</v>
      </c>
      <c r="I92" s="78"/>
      <c r="J92" s="78"/>
      <c r="K92" s="78"/>
      <c r="L92" s="50">
        <v>6</v>
      </c>
      <c r="M92" s="78">
        <v>3</v>
      </c>
      <c r="N92" s="78">
        <f t="shared" si="68"/>
        <v>18</v>
      </c>
      <c r="O92" s="78" t="str">
        <f t="shared" si="69"/>
        <v>(A)</v>
      </c>
      <c r="P92" s="78">
        <v>10</v>
      </c>
      <c r="Q92" s="78">
        <f t="shared" si="70"/>
        <v>180</v>
      </c>
      <c r="R92" s="78" t="str">
        <f t="shared" si="71"/>
        <v>II</v>
      </c>
      <c r="S92" s="50" t="str">
        <f t="shared" si="54"/>
        <v>Aceptable con Control Especifico</v>
      </c>
      <c r="T92" s="78">
        <v>1</v>
      </c>
      <c r="U92" s="78"/>
      <c r="V92" s="78"/>
      <c r="W92" s="97" t="s">
        <v>267</v>
      </c>
      <c r="X92" s="97" t="s">
        <v>449</v>
      </c>
      <c r="Y92" s="78" t="s">
        <v>450</v>
      </c>
      <c r="Z92" s="78" t="s">
        <v>40</v>
      </c>
      <c r="AA92" s="78" t="s">
        <v>496</v>
      </c>
      <c r="AB92" s="110"/>
      <c r="AC92" s="110"/>
      <c r="AD92" s="110"/>
      <c r="AE92" s="110"/>
      <c r="AF92" s="111"/>
      <c r="AR92" s="25" t="s">
        <v>175</v>
      </c>
    </row>
    <row r="93" spans="1:45" s="80" customFormat="1" ht="51" x14ac:dyDescent="0.2">
      <c r="A93" s="106"/>
      <c r="B93" s="102" t="s">
        <v>495</v>
      </c>
      <c r="C93" s="102" t="s">
        <v>349</v>
      </c>
      <c r="D93" s="102" t="s">
        <v>350</v>
      </c>
      <c r="E93" s="78" t="s">
        <v>39</v>
      </c>
      <c r="F93" s="78" t="s">
        <v>206</v>
      </c>
      <c r="G93" s="50" t="s">
        <v>489</v>
      </c>
      <c r="H93" s="78" t="s">
        <v>323</v>
      </c>
      <c r="I93" s="78"/>
      <c r="J93" s="78"/>
      <c r="K93" s="78" t="s">
        <v>253</v>
      </c>
      <c r="L93" s="50">
        <v>2</v>
      </c>
      <c r="M93" s="78">
        <v>3</v>
      </c>
      <c r="N93" s="78">
        <f t="shared" ref="N93:N97" si="72">+L93*M93</f>
        <v>6</v>
      </c>
      <c r="O93" s="78" t="str">
        <f t="shared" ref="O93:O97" si="73">IF(N93&lt;2,"O",IF(N93&lt;=4,"(B)",IF(N93&lt;=8,"(M)",IF(N93&lt;=20,"(A)","(MA)"))))</f>
        <v>(M)</v>
      </c>
      <c r="P93" s="78">
        <v>10</v>
      </c>
      <c r="Q93" s="78">
        <f t="shared" ref="Q93:Q97" si="74">+N93*P93</f>
        <v>60</v>
      </c>
      <c r="R93" s="78" t="str">
        <f t="shared" ref="R93:R97" si="75">IF(Q93&lt;20,"O",IF(Q93&lt;=20,"IV",IF(Q93&lt;=120,"III",IF(Q93&lt;=500,"II","I"))))</f>
        <v>III</v>
      </c>
      <c r="S93" s="50" t="str">
        <f t="shared" si="54"/>
        <v>Aceptable</v>
      </c>
      <c r="T93" s="78">
        <v>6</v>
      </c>
      <c r="U93" s="78"/>
      <c r="V93" s="78"/>
      <c r="W93" s="78"/>
      <c r="X93" s="78" t="s">
        <v>451</v>
      </c>
      <c r="Y93" s="78"/>
      <c r="Z93" s="78" t="s">
        <v>40</v>
      </c>
      <c r="AA93" s="78" t="s">
        <v>496</v>
      </c>
      <c r="AB93" s="110"/>
      <c r="AC93" s="110"/>
      <c r="AD93" s="110"/>
      <c r="AE93" s="110"/>
      <c r="AF93" s="111"/>
      <c r="AR93" s="40" t="s">
        <v>196</v>
      </c>
    </row>
    <row r="94" spans="1:45" s="80" customFormat="1" ht="38.25" x14ac:dyDescent="0.2">
      <c r="A94" s="106"/>
      <c r="B94" s="103"/>
      <c r="C94" s="103"/>
      <c r="D94" s="103"/>
      <c r="E94" s="78" t="s">
        <v>39</v>
      </c>
      <c r="F94" s="78" t="s">
        <v>326</v>
      </c>
      <c r="G94" s="78" t="s">
        <v>468</v>
      </c>
      <c r="H94" s="78" t="s">
        <v>452</v>
      </c>
      <c r="I94" s="78"/>
      <c r="J94" s="78"/>
      <c r="K94" s="78" t="s">
        <v>198</v>
      </c>
      <c r="L94" s="50">
        <v>6</v>
      </c>
      <c r="M94" s="78">
        <v>3</v>
      </c>
      <c r="N94" s="78">
        <f t="shared" si="72"/>
        <v>18</v>
      </c>
      <c r="O94" s="78" t="str">
        <f t="shared" si="73"/>
        <v>(A)</v>
      </c>
      <c r="P94" s="78">
        <v>10</v>
      </c>
      <c r="Q94" s="78">
        <f t="shared" si="74"/>
        <v>180</v>
      </c>
      <c r="R94" s="78" t="str">
        <f t="shared" si="75"/>
        <v>II</v>
      </c>
      <c r="S94" s="50" t="str">
        <f t="shared" si="54"/>
        <v>Aceptable con Control Especifico</v>
      </c>
      <c r="T94" s="78">
        <v>6</v>
      </c>
      <c r="U94" s="78"/>
      <c r="V94" s="78"/>
      <c r="W94" s="78"/>
      <c r="X94" s="78" t="s">
        <v>453</v>
      </c>
      <c r="Y94" s="78" t="s">
        <v>200</v>
      </c>
      <c r="Z94" s="78" t="s">
        <v>40</v>
      </c>
      <c r="AA94" s="78" t="s">
        <v>496</v>
      </c>
      <c r="AB94" s="110"/>
      <c r="AC94" s="110"/>
      <c r="AD94" s="110"/>
      <c r="AE94" s="110"/>
      <c r="AF94" s="111"/>
      <c r="AR94" s="25" t="s">
        <v>68</v>
      </c>
    </row>
    <row r="95" spans="1:45" s="80" customFormat="1" ht="76.5" x14ac:dyDescent="0.2">
      <c r="A95" s="106"/>
      <c r="B95" s="103"/>
      <c r="C95" s="103"/>
      <c r="D95" s="103"/>
      <c r="E95" s="78" t="s">
        <v>39</v>
      </c>
      <c r="F95" s="78" t="s">
        <v>229</v>
      </c>
      <c r="G95" s="50" t="s">
        <v>406</v>
      </c>
      <c r="H95" s="78" t="s">
        <v>454</v>
      </c>
      <c r="I95" s="78"/>
      <c r="J95" s="78"/>
      <c r="K95" s="78" t="s">
        <v>254</v>
      </c>
      <c r="L95" s="50">
        <v>2</v>
      </c>
      <c r="M95" s="78">
        <v>3</v>
      </c>
      <c r="N95" s="78">
        <f t="shared" si="72"/>
        <v>6</v>
      </c>
      <c r="O95" s="78" t="str">
        <f t="shared" si="73"/>
        <v>(M)</v>
      </c>
      <c r="P95" s="78">
        <v>10</v>
      </c>
      <c r="Q95" s="78">
        <f t="shared" si="74"/>
        <v>60</v>
      </c>
      <c r="R95" s="78" t="str">
        <f t="shared" si="75"/>
        <v>III</v>
      </c>
      <c r="S95" s="50" t="str">
        <f t="shared" si="54"/>
        <v>Aceptable</v>
      </c>
      <c r="T95" s="78">
        <v>6</v>
      </c>
      <c r="U95" s="78"/>
      <c r="V95" s="78"/>
      <c r="W95" s="78"/>
      <c r="X95" s="78" t="s">
        <v>455</v>
      </c>
      <c r="Y95" s="78"/>
      <c r="Z95" s="78" t="s">
        <v>40</v>
      </c>
      <c r="AA95" s="78" t="s">
        <v>496</v>
      </c>
      <c r="AB95" s="110"/>
      <c r="AC95" s="110"/>
      <c r="AD95" s="110"/>
      <c r="AE95" s="110"/>
      <c r="AF95" s="111"/>
      <c r="AR95" s="25" t="s">
        <v>175</v>
      </c>
    </row>
    <row r="96" spans="1:45" s="80" customFormat="1" ht="51" x14ac:dyDescent="0.2">
      <c r="A96" s="106"/>
      <c r="B96" s="103"/>
      <c r="C96" s="103"/>
      <c r="D96" s="103"/>
      <c r="E96" s="78" t="s">
        <v>39</v>
      </c>
      <c r="F96" s="78" t="s">
        <v>229</v>
      </c>
      <c r="G96" s="50" t="s">
        <v>478</v>
      </c>
      <c r="H96" s="78" t="s">
        <v>327</v>
      </c>
      <c r="I96" s="78"/>
      <c r="J96" s="78" t="s">
        <v>342</v>
      </c>
      <c r="K96" s="78" t="s">
        <v>324</v>
      </c>
      <c r="L96" s="50">
        <v>2</v>
      </c>
      <c r="M96" s="78">
        <v>3</v>
      </c>
      <c r="N96" s="78">
        <f t="shared" si="72"/>
        <v>6</v>
      </c>
      <c r="O96" s="78" t="str">
        <f t="shared" si="73"/>
        <v>(M)</v>
      </c>
      <c r="P96" s="78">
        <v>10</v>
      </c>
      <c r="Q96" s="78">
        <f t="shared" si="74"/>
        <v>60</v>
      </c>
      <c r="R96" s="78" t="str">
        <f t="shared" si="75"/>
        <v>III</v>
      </c>
      <c r="S96" s="50" t="str">
        <f t="shared" si="54"/>
        <v>Aceptable</v>
      </c>
      <c r="T96" s="78">
        <v>6</v>
      </c>
      <c r="U96" s="78"/>
      <c r="V96" s="78"/>
      <c r="W96" s="78"/>
      <c r="X96" s="78" t="s">
        <v>456</v>
      </c>
      <c r="Y96" s="78"/>
      <c r="Z96" s="78" t="s">
        <v>40</v>
      </c>
      <c r="AA96" s="78" t="s">
        <v>496</v>
      </c>
      <c r="AB96" s="110"/>
      <c r="AC96" s="110"/>
      <c r="AD96" s="110"/>
      <c r="AE96" s="110"/>
      <c r="AF96" s="111"/>
      <c r="AR96" s="25" t="s">
        <v>316</v>
      </c>
    </row>
    <row r="97" spans="1:44" s="80" customFormat="1" ht="64.5" thickBot="1" x14ac:dyDescent="0.25">
      <c r="A97" s="107"/>
      <c r="B97" s="104"/>
      <c r="C97" s="104"/>
      <c r="D97" s="104"/>
      <c r="E97" s="98" t="s">
        <v>39</v>
      </c>
      <c r="F97" s="98" t="s">
        <v>230</v>
      </c>
      <c r="G97" s="99" t="s">
        <v>377</v>
      </c>
      <c r="H97" s="98" t="s">
        <v>399</v>
      </c>
      <c r="I97" s="98"/>
      <c r="J97" s="98"/>
      <c r="K97" s="98"/>
      <c r="L97" s="99">
        <v>6</v>
      </c>
      <c r="M97" s="98">
        <v>3</v>
      </c>
      <c r="N97" s="98">
        <f t="shared" si="72"/>
        <v>18</v>
      </c>
      <c r="O97" s="98" t="str">
        <f t="shared" si="73"/>
        <v>(A)</v>
      </c>
      <c r="P97" s="98">
        <v>10</v>
      </c>
      <c r="Q97" s="98">
        <f t="shared" si="74"/>
        <v>180</v>
      </c>
      <c r="R97" s="98" t="str">
        <f t="shared" si="75"/>
        <v>II</v>
      </c>
      <c r="S97" s="99" t="str">
        <f t="shared" si="54"/>
        <v>Aceptable con Control Especifico</v>
      </c>
      <c r="T97" s="98">
        <v>6</v>
      </c>
      <c r="U97" s="98"/>
      <c r="V97" s="98"/>
      <c r="W97" s="100"/>
      <c r="X97" s="101" t="s">
        <v>457</v>
      </c>
      <c r="Y97" s="98"/>
      <c r="Z97" s="98" t="s">
        <v>40</v>
      </c>
      <c r="AA97" s="78" t="s">
        <v>496</v>
      </c>
      <c r="AB97" s="112"/>
      <c r="AC97" s="112"/>
      <c r="AD97" s="112"/>
      <c r="AE97" s="112"/>
      <c r="AF97" s="113"/>
      <c r="AR97" s="25" t="s">
        <v>175</v>
      </c>
    </row>
    <row r="98" spans="1:44" ht="15.75" x14ac:dyDescent="0.2">
      <c r="AR98" s="16" t="s">
        <v>106</v>
      </c>
    </row>
    <row r="99" spans="1:44" ht="15.75" x14ac:dyDescent="0.2">
      <c r="AR99" s="20" t="s">
        <v>107</v>
      </c>
    </row>
    <row r="100" spans="1:44" ht="15.75" x14ac:dyDescent="0.2">
      <c r="AR100" s="43" t="s">
        <v>108</v>
      </c>
    </row>
    <row r="101" spans="1:44" ht="15.75" x14ac:dyDescent="0.2">
      <c r="AR101" s="20" t="s">
        <v>109</v>
      </c>
    </row>
    <row r="102" spans="1:44" ht="15.75" x14ac:dyDescent="0.2">
      <c r="AR102" s="20" t="s">
        <v>110</v>
      </c>
    </row>
    <row r="103" spans="1:44" ht="15.75" x14ac:dyDescent="0.2">
      <c r="AR103" s="20" t="s">
        <v>111</v>
      </c>
    </row>
    <row r="104" spans="1:44" ht="15.75" x14ac:dyDescent="0.2">
      <c r="AR104" s="20" t="s">
        <v>112</v>
      </c>
    </row>
    <row r="105" spans="1:44" ht="15.75" x14ac:dyDescent="0.2">
      <c r="AR105" s="20" t="s">
        <v>113</v>
      </c>
    </row>
    <row r="106" spans="1:44" ht="15.75" x14ac:dyDescent="0.2">
      <c r="AR106" s="20" t="s">
        <v>114</v>
      </c>
    </row>
    <row r="107" spans="1:44" ht="15.75" x14ac:dyDescent="0.2">
      <c r="AR107" s="44" t="s">
        <v>72</v>
      </c>
    </row>
    <row r="108" spans="1:44" ht="15.75" x14ac:dyDescent="0.2">
      <c r="AR108" s="20" t="s">
        <v>73</v>
      </c>
    </row>
    <row r="109" spans="1:44" ht="15.75" x14ac:dyDescent="0.2">
      <c r="AR109" s="20" t="s">
        <v>115</v>
      </c>
    </row>
    <row r="110" spans="1:44" ht="15.75" x14ac:dyDescent="0.2">
      <c r="AR110" s="20" t="s">
        <v>116</v>
      </c>
    </row>
    <row r="111" spans="1:44" ht="15.75" x14ac:dyDescent="0.2">
      <c r="AR111" s="20" t="s">
        <v>117</v>
      </c>
    </row>
    <row r="112" spans="1:44" ht="15.75" x14ac:dyDescent="0.2">
      <c r="AR112" s="20" t="s">
        <v>307</v>
      </c>
    </row>
    <row r="113" spans="44:44" ht="15.75" x14ac:dyDescent="0.2">
      <c r="AR113" s="20" t="s">
        <v>118</v>
      </c>
    </row>
    <row r="114" spans="44:44" ht="15.75" x14ac:dyDescent="0.2">
      <c r="AR114" s="20" t="s">
        <v>119</v>
      </c>
    </row>
    <row r="115" spans="44:44" ht="15.75" x14ac:dyDescent="0.2">
      <c r="AR115" s="20" t="s">
        <v>120</v>
      </c>
    </row>
    <row r="116" spans="44:44" ht="15.75" x14ac:dyDescent="0.2">
      <c r="AR116" s="45" t="s">
        <v>123</v>
      </c>
    </row>
    <row r="117" spans="44:44" ht="15.75" x14ac:dyDescent="0.2">
      <c r="AR117" s="20" t="s">
        <v>124</v>
      </c>
    </row>
    <row r="118" spans="44:44" x14ac:dyDescent="0.2">
      <c r="AR118" s="46"/>
    </row>
    <row r="119" spans="44:44" x14ac:dyDescent="0.2">
      <c r="AR119" s="47"/>
    </row>
    <row r="120" spans="44:44" x14ac:dyDescent="0.2">
      <c r="AR120" s="47"/>
    </row>
    <row r="121" spans="44:44" x14ac:dyDescent="0.2">
      <c r="AR121" s="47"/>
    </row>
    <row r="122" spans="44:44" x14ac:dyDescent="0.2">
      <c r="AR122" s="47"/>
    </row>
    <row r="123" spans="44:44" x14ac:dyDescent="0.2">
      <c r="AR123" s="47"/>
    </row>
    <row r="124" spans="44:44" x14ac:dyDescent="0.2">
      <c r="AR124" s="47"/>
    </row>
    <row r="125" spans="44:44" x14ac:dyDescent="0.2">
      <c r="AR125" s="47"/>
    </row>
    <row r="126" spans="44:44" x14ac:dyDescent="0.2">
      <c r="AR126" s="47"/>
    </row>
    <row r="127" spans="44:44" x14ac:dyDescent="0.2">
      <c r="AR127" s="47"/>
    </row>
    <row r="128" spans="44:44" x14ac:dyDescent="0.2">
      <c r="AR128" s="47"/>
    </row>
    <row r="129" spans="44:44" x14ac:dyDescent="0.2">
      <c r="AR129" s="47"/>
    </row>
    <row r="130" spans="44:44" x14ac:dyDescent="0.2">
      <c r="AR130" s="47"/>
    </row>
    <row r="131" spans="44:44" x14ac:dyDescent="0.2">
      <c r="AR131" s="47"/>
    </row>
    <row r="132" spans="44:44" x14ac:dyDescent="0.2">
      <c r="AR132" s="47"/>
    </row>
    <row r="133" spans="44:44" x14ac:dyDescent="0.2">
      <c r="AR133" s="47"/>
    </row>
    <row r="134" spans="44:44" x14ac:dyDescent="0.2">
      <c r="AR134" s="47"/>
    </row>
    <row r="135" spans="44:44" x14ac:dyDescent="0.2">
      <c r="AR135" s="47"/>
    </row>
    <row r="136" spans="44:44" x14ac:dyDescent="0.2">
      <c r="AR136" s="47"/>
    </row>
    <row r="137" spans="44:44" x14ac:dyDescent="0.2">
      <c r="AR137" s="47"/>
    </row>
    <row r="138" spans="44:44" x14ac:dyDescent="0.2">
      <c r="AR138" s="47"/>
    </row>
    <row r="139" spans="44:44" x14ac:dyDescent="0.2">
      <c r="AR139" s="47"/>
    </row>
    <row r="140" spans="44:44" x14ac:dyDescent="0.2">
      <c r="AR140" s="47"/>
    </row>
    <row r="141" spans="44:44" x14ac:dyDescent="0.2">
      <c r="AR141" s="47"/>
    </row>
    <row r="142" spans="44:44" x14ac:dyDescent="0.2">
      <c r="AR142" s="47"/>
    </row>
    <row r="143" spans="44:44" x14ac:dyDescent="0.2">
      <c r="AR143" s="47"/>
    </row>
    <row r="144" spans="44:44" x14ac:dyDescent="0.2">
      <c r="AR144" s="47"/>
    </row>
    <row r="145" spans="44:44" x14ac:dyDescent="0.2">
      <c r="AR145" s="47"/>
    </row>
    <row r="146" spans="44:44" x14ac:dyDescent="0.2">
      <c r="AR146" s="47"/>
    </row>
    <row r="147" spans="44:44" x14ac:dyDescent="0.2">
      <c r="AR147" s="47"/>
    </row>
    <row r="148" spans="44:44" x14ac:dyDescent="0.2">
      <c r="AR148" s="47"/>
    </row>
    <row r="149" spans="44:44" x14ac:dyDescent="0.2">
      <c r="AR149" s="47"/>
    </row>
    <row r="150" spans="44:44" x14ac:dyDescent="0.2">
      <c r="AR150" s="47"/>
    </row>
    <row r="151" spans="44:44" x14ac:dyDescent="0.2">
      <c r="AR151" s="47"/>
    </row>
    <row r="152" spans="44:44" x14ac:dyDescent="0.2">
      <c r="AR152" s="47"/>
    </row>
    <row r="153" spans="44:44" x14ac:dyDescent="0.2">
      <c r="AR153" s="47"/>
    </row>
    <row r="154" spans="44:44" x14ac:dyDescent="0.2">
      <c r="AR154" s="47"/>
    </row>
    <row r="155" spans="44:44" x14ac:dyDescent="0.2">
      <c r="AR155" s="47"/>
    </row>
    <row r="156" spans="44:44" x14ac:dyDescent="0.2">
      <c r="AR156" s="47"/>
    </row>
    <row r="157" spans="44:44" x14ac:dyDescent="0.2">
      <c r="AR157" s="47"/>
    </row>
    <row r="158" spans="44:44" x14ac:dyDescent="0.2">
      <c r="AR158" s="47"/>
    </row>
    <row r="159" spans="44:44" x14ac:dyDescent="0.2">
      <c r="AR159" s="47"/>
    </row>
    <row r="160" spans="44:44" x14ac:dyDescent="0.2">
      <c r="AR160" s="47"/>
    </row>
    <row r="161" spans="44:44" x14ac:dyDescent="0.2">
      <c r="AR161" s="47"/>
    </row>
    <row r="162" spans="44:44" x14ac:dyDescent="0.2">
      <c r="AR162" s="47"/>
    </row>
    <row r="163" spans="44:44" x14ac:dyDescent="0.2">
      <c r="AR163" s="47"/>
    </row>
    <row r="164" spans="44:44" x14ac:dyDescent="0.2">
      <c r="AR164" s="47"/>
    </row>
    <row r="165" spans="44:44" x14ac:dyDescent="0.2">
      <c r="AR165" s="47"/>
    </row>
    <row r="166" spans="44:44" x14ac:dyDescent="0.2">
      <c r="AR166" s="47"/>
    </row>
    <row r="167" spans="44:44" x14ac:dyDescent="0.2">
      <c r="AR167" s="47"/>
    </row>
    <row r="168" spans="44:44" x14ac:dyDescent="0.2">
      <c r="AR168" s="47"/>
    </row>
    <row r="169" spans="44:44" x14ac:dyDescent="0.2">
      <c r="AR169" s="47"/>
    </row>
    <row r="170" spans="44:44" x14ac:dyDescent="0.2">
      <c r="AR170" s="47"/>
    </row>
    <row r="171" spans="44:44" x14ac:dyDescent="0.2">
      <c r="AR171" s="47"/>
    </row>
    <row r="172" spans="44:44" x14ac:dyDescent="0.2">
      <c r="AR172" s="47"/>
    </row>
    <row r="173" spans="44:44" x14ac:dyDescent="0.2">
      <c r="AR173" s="47"/>
    </row>
    <row r="174" spans="44:44" x14ac:dyDescent="0.2">
      <c r="AR174" s="47"/>
    </row>
    <row r="175" spans="44:44" x14ac:dyDescent="0.2">
      <c r="AR175" s="47"/>
    </row>
    <row r="176" spans="44:44" x14ac:dyDescent="0.2">
      <c r="AR176" s="47"/>
    </row>
    <row r="177" spans="44:44" x14ac:dyDescent="0.2">
      <c r="AR177" s="47"/>
    </row>
    <row r="178" spans="44:44" x14ac:dyDescent="0.2">
      <c r="AR178" s="47"/>
    </row>
    <row r="179" spans="44:44" x14ac:dyDescent="0.2">
      <c r="AR179" s="47"/>
    </row>
    <row r="180" spans="44:44" x14ac:dyDescent="0.2">
      <c r="AR180" s="47"/>
    </row>
    <row r="181" spans="44:44" x14ac:dyDescent="0.2">
      <c r="AR181" s="47"/>
    </row>
    <row r="182" spans="44:44" x14ac:dyDescent="0.2">
      <c r="AR182" s="47"/>
    </row>
    <row r="183" spans="44:44" x14ac:dyDescent="0.2">
      <c r="AR183" s="47"/>
    </row>
    <row r="184" spans="44:44" x14ac:dyDescent="0.2">
      <c r="AR184" s="47"/>
    </row>
    <row r="185" spans="44:44" x14ac:dyDescent="0.2">
      <c r="AR185" s="47"/>
    </row>
    <row r="186" spans="44:44" x14ac:dyDescent="0.2">
      <c r="AR186" s="47"/>
    </row>
    <row r="187" spans="44:44" x14ac:dyDescent="0.2">
      <c r="AR187" s="47"/>
    </row>
    <row r="188" spans="44:44" x14ac:dyDescent="0.2">
      <c r="AR188" s="47"/>
    </row>
    <row r="189" spans="44:44" x14ac:dyDescent="0.2">
      <c r="AR189" s="47"/>
    </row>
    <row r="190" spans="44:44" x14ac:dyDescent="0.2">
      <c r="AR190" s="47"/>
    </row>
    <row r="191" spans="44:44" x14ac:dyDescent="0.2">
      <c r="AR191" s="47"/>
    </row>
    <row r="192" spans="44:44" x14ac:dyDescent="0.2">
      <c r="AR192" s="47"/>
    </row>
    <row r="193" spans="44:44" x14ac:dyDescent="0.2">
      <c r="AR193" s="47"/>
    </row>
    <row r="194" spans="44:44" x14ac:dyDescent="0.2">
      <c r="AR194" s="47"/>
    </row>
    <row r="195" spans="44:44" x14ac:dyDescent="0.2">
      <c r="AR195" s="47"/>
    </row>
    <row r="196" spans="44:44" x14ac:dyDescent="0.2">
      <c r="AR196" s="47"/>
    </row>
    <row r="197" spans="44:44" x14ac:dyDescent="0.2">
      <c r="AR197" s="47"/>
    </row>
    <row r="198" spans="44:44" x14ac:dyDescent="0.2">
      <c r="AR198" s="47"/>
    </row>
    <row r="199" spans="44:44" x14ac:dyDescent="0.2">
      <c r="AR199" s="47"/>
    </row>
    <row r="200" spans="44:44" x14ac:dyDescent="0.2">
      <c r="AR200" s="47"/>
    </row>
    <row r="201" spans="44:44" x14ac:dyDescent="0.2">
      <c r="AR201" s="47"/>
    </row>
    <row r="202" spans="44:44" x14ac:dyDescent="0.2">
      <c r="AR202" s="47"/>
    </row>
    <row r="203" spans="44:44" x14ac:dyDescent="0.2">
      <c r="AR203" s="47"/>
    </row>
    <row r="204" spans="44:44" x14ac:dyDescent="0.2">
      <c r="AR204" s="47"/>
    </row>
    <row r="205" spans="44:44" x14ac:dyDescent="0.2">
      <c r="AR205" s="47"/>
    </row>
    <row r="206" spans="44:44" x14ac:dyDescent="0.2">
      <c r="AR206" s="47"/>
    </row>
    <row r="207" spans="44:44" x14ac:dyDescent="0.2">
      <c r="AR207" s="47"/>
    </row>
    <row r="208" spans="44:44" x14ac:dyDescent="0.2">
      <c r="AR208" s="47"/>
    </row>
    <row r="209" spans="44:44" x14ac:dyDescent="0.2">
      <c r="AR209" s="47"/>
    </row>
    <row r="210" spans="44:44" x14ac:dyDescent="0.2">
      <c r="AR210" s="47"/>
    </row>
    <row r="211" spans="44:44" x14ac:dyDescent="0.2">
      <c r="AR211" s="47"/>
    </row>
    <row r="212" spans="44:44" x14ac:dyDescent="0.2">
      <c r="AR212" s="47"/>
    </row>
    <row r="213" spans="44:44" x14ac:dyDescent="0.2">
      <c r="AR213" s="47"/>
    </row>
    <row r="214" spans="44:44" x14ac:dyDescent="0.2">
      <c r="AR214" s="47"/>
    </row>
    <row r="215" spans="44:44" x14ac:dyDescent="0.2">
      <c r="AR215" s="47"/>
    </row>
    <row r="216" spans="44:44" x14ac:dyDescent="0.2">
      <c r="AR216" s="47"/>
    </row>
    <row r="217" spans="44:44" x14ac:dyDescent="0.2">
      <c r="AR217" s="47"/>
    </row>
    <row r="218" spans="44:44" x14ac:dyDescent="0.2">
      <c r="AR218" s="47"/>
    </row>
    <row r="219" spans="44:44" x14ac:dyDescent="0.2">
      <c r="AR219" s="47"/>
    </row>
    <row r="220" spans="44:44" x14ac:dyDescent="0.2">
      <c r="AR220" s="47"/>
    </row>
    <row r="221" spans="44:44" x14ac:dyDescent="0.2">
      <c r="AR221" s="47"/>
    </row>
    <row r="222" spans="44:44" x14ac:dyDescent="0.2">
      <c r="AR222" s="47"/>
    </row>
    <row r="223" spans="44:44" x14ac:dyDescent="0.2">
      <c r="AR223" s="47"/>
    </row>
    <row r="224" spans="44:44" x14ac:dyDescent="0.2">
      <c r="AR224" s="47"/>
    </row>
    <row r="225" spans="44:44" x14ac:dyDescent="0.2">
      <c r="AR225" s="47"/>
    </row>
    <row r="226" spans="44:44" x14ac:dyDescent="0.2">
      <c r="AR226" s="47"/>
    </row>
    <row r="227" spans="44:44" x14ac:dyDescent="0.2">
      <c r="AR227" s="47"/>
    </row>
    <row r="228" spans="44:44" x14ac:dyDescent="0.2">
      <c r="AR228" s="47"/>
    </row>
    <row r="229" spans="44:44" x14ac:dyDescent="0.2">
      <c r="AR229" s="47"/>
    </row>
    <row r="230" spans="44:44" x14ac:dyDescent="0.2">
      <c r="AR230" s="47"/>
    </row>
    <row r="231" spans="44:44" x14ac:dyDescent="0.2">
      <c r="AR231" s="47"/>
    </row>
    <row r="232" spans="44:44" x14ac:dyDescent="0.2">
      <c r="AR232" s="47"/>
    </row>
    <row r="233" spans="44:44" x14ac:dyDescent="0.2">
      <c r="AR233" s="47"/>
    </row>
    <row r="234" spans="44:44" x14ac:dyDescent="0.2">
      <c r="AR234" s="47"/>
    </row>
    <row r="235" spans="44:44" x14ac:dyDescent="0.2">
      <c r="AR235" s="47"/>
    </row>
    <row r="236" spans="44:44" x14ac:dyDescent="0.2">
      <c r="AR236" s="47"/>
    </row>
    <row r="237" spans="44:44" x14ac:dyDescent="0.2">
      <c r="AR237" s="47"/>
    </row>
    <row r="238" spans="44:44" x14ac:dyDescent="0.2">
      <c r="AR238" s="47"/>
    </row>
    <row r="239" spans="44:44" x14ac:dyDescent="0.2">
      <c r="AR239" s="47"/>
    </row>
    <row r="240" spans="44:44" x14ac:dyDescent="0.2">
      <c r="AR240" s="47"/>
    </row>
    <row r="241" spans="44:44" x14ac:dyDescent="0.2">
      <c r="AR241" s="47"/>
    </row>
    <row r="242" spans="44:44" x14ac:dyDescent="0.2">
      <c r="AR242" s="47"/>
    </row>
    <row r="243" spans="44:44" x14ac:dyDescent="0.2">
      <c r="AR243" s="47"/>
    </row>
    <row r="244" spans="44:44" x14ac:dyDescent="0.2">
      <c r="AR244" s="47"/>
    </row>
    <row r="245" spans="44:44" x14ac:dyDescent="0.2">
      <c r="AR245" s="47"/>
    </row>
    <row r="246" spans="44:44" x14ac:dyDescent="0.2">
      <c r="AR246" s="47"/>
    </row>
    <row r="247" spans="44:44" x14ac:dyDescent="0.2">
      <c r="AR247" s="47"/>
    </row>
    <row r="248" spans="44:44" x14ac:dyDescent="0.2">
      <c r="AR248" s="47"/>
    </row>
    <row r="249" spans="44:44" x14ac:dyDescent="0.2">
      <c r="AR249" s="47"/>
    </row>
    <row r="250" spans="44:44" x14ac:dyDescent="0.2">
      <c r="AR250" s="47"/>
    </row>
    <row r="251" spans="44:44" x14ac:dyDescent="0.2">
      <c r="AR251" s="47"/>
    </row>
    <row r="252" spans="44:44" x14ac:dyDescent="0.2">
      <c r="AR252" s="47"/>
    </row>
    <row r="253" spans="44:44" x14ac:dyDescent="0.2">
      <c r="AR253" s="47"/>
    </row>
    <row r="254" spans="44:44" x14ac:dyDescent="0.2">
      <c r="AR254" s="47"/>
    </row>
    <row r="255" spans="44:44" x14ac:dyDescent="0.2">
      <c r="AR255" s="47"/>
    </row>
    <row r="256" spans="44:44" x14ac:dyDescent="0.2">
      <c r="AR256" s="47"/>
    </row>
    <row r="257" spans="44:44" x14ac:dyDescent="0.2">
      <c r="AR257" s="47"/>
    </row>
    <row r="258" spans="44:44" x14ac:dyDescent="0.2">
      <c r="AR258" s="47"/>
    </row>
    <row r="259" spans="44:44" x14ac:dyDescent="0.2">
      <c r="AR259" s="47"/>
    </row>
    <row r="260" spans="44:44" x14ac:dyDescent="0.2">
      <c r="AR260" s="47"/>
    </row>
    <row r="261" spans="44:44" x14ac:dyDescent="0.2">
      <c r="AR261" s="47"/>
    </row>
    <row r="262" spans="44:44" x14ac:dyDescent="0.2">
      <c r="AR262" s="47"/>
    </row>
    <row r="263" spans="44:44" x14ac:dyDescent="0.2">
      <c r="AR263" s="47"/>
    </row>
    <row r="264" spans="44:44" x14ac:dyDescent="0.2">
      <c r="AR264" s="47"/>
    </row>
    <row r="265" spans="44:44" x14ac:dyDescent="0.2">
      <c r="AR265" s="47"/>
    </row>
    <row r="266" spans="44:44" x14ac:dyDescent="0.2">
      <c r="AR266" s="47"/>
    </row>
    <row r="267" spans="44:44" x14ac:dyDescent="0.2">
      <c r="AR267" s="47"/>
    </row>
    <row r="268" spans="44:44" x14ac:dyDescent="0.2">
      <c r="AR268" s="47"/>
    </row>
    <row r="269" spans="44:44" x14ac:dyDescent="0.2">
      <c r="AR269" s="47"/>
    </row>
    <row r="270" spans="44:44" x14ac:dyDescent="0.2">
      <c r="AR270" s="47"/>
    </row>
    <row r="271" spans="44:44" x14ac:dyDescent="0.2">
      <c r="AR271" s="47"/>
    </row>
    <row r="272" spans="44:44" x14ac:dyDescent="0.2">
      <c r="AR272" s="47"/>
    </row>
    <row r="273" spans="44:44" x14ac:dyDescent="0.2">
      <c r="AR273" s="47"/>
    </row>
    <row r="274" spans="44:44" x14ac:dyDescent="0.2">
      <c r="AR274" s="47"/>
    </row>
    <row r="275" spans="44:44" x14ac:dyDescent="0.2">
      <c r="AR275" s="47"/>
    </row>
    <row r="276" spans="44:44" x14ac:dyDescent="0.2">
      <c r="AR276" s="47"/>
    </row>
    <row r="277" spans="44:44" x14ac:dyDescent="0.2">
      <c r="AR277" s="47"/>
    </row>
    <row r="278" spans="44:44" x14ac:dyDescent="0.2">
      <c r="AR278" s="47"/>
    </row>
    <row r="279" spans="44:44" x14ac:dyDescent="0.2">
      <c r="AR279" s="47"/>
    </row>
    <row r="280" spans="44:44" x14ac:dyDescent="0.2">
      <c r="AR280" s="47"/>
    </row>
    <row r="281" spans="44:44" x14ac:dyDescent="0.2">
      <c r="AR281" s="47"/>
    </row>
    <row r="282" spans="44:44" x14ac:dyDescent="0.2">
      <c r="AR282" s="47"/>
    </row>
    <row r="283" spans="44:44" x14ac:dyDescent="0.2">
      <c r="AR283" s="47"/>
    </row>
    <row r="284" spans="44:44" x14ac:dyDescent="0.2">
      <c r="AR284" s="47"/>
    </row>
    <row r="285" spans="44:44" x14ac:dyDescent="0.2">
      <c r="AR285" s="47"/>
    </row>
    <row r="286" spans="44:44" x14ac:dyDescent="0.2">
      <c r="AR286" s="47"/>
    </row>
    <row r="287" spans="44:44" x14ac:dyDescent="0.2">
      <c r="AR287" s="47"/>
    </row>
    <row r="288" spans="44:44" x14ac:dyDescent="0.2">
      <c r="AR288" s="47"/>
    </row>
    <row r="289" spans="44:44" x14ac:dyDescent="0.2">
      <c r="AR289" s="47"/>
    </row>
    <row r="290" spans="44:44" x14ac:dyDescent="0.2">
      <c r="AR290" s="47"/>
    </row>
    <row r="291" spans="44:44" x14ac:dyDescent="0.2">
      <c r="AR291" s="47"/>
    </row>
    <row r="292" spans="44:44" x14ac:dyDescent="0.2">
      <c r="AR292" s="47"/>
    </row>
    <row r="293" spans="44:44" x14ac:dyDescent="0.2">
      <c r="AR293" s="47"/>
    </row>
    <row r="294" spans="44:44" x14ac:dyDescent="0.2">
      <c r="AR294" s="47"/>
    </row>
    <row r="295" spans="44:44" x14ac:dyDescent="0.2">
      <c r="AR295" s="47"/>
    </row>
    <row r="296" spans="44:44" x14ac:dyDescent="0.2">
      <c r="AR296" s="47"/>
    </row>
    <row r="297" spans="44:44" x14ac:dyDescent="0.2">
      <c r="AR297" s="47"/>
    </row>
    <row r="298" spans="44:44" x14ac:dyDescent="0.2">
      <c r="AR298" s="47"/>
    </row>
    <row r="299" spans="44:44" x14ac:dyDescent="0.2">
      <c r="AR299" s="47"/>
    </row>
    <row r="300" spans="44:44" x14ac:dyDescent="0.2">
      <c r="AR300" s="47"/>
    </row>
    <row r="301" spans="44:44" x14ac:dyDescent="0.2">
      <c r="AR301" s="47"/>
    </row>
    <row r="302" spans="44:44" x14ac:dyDescent="0.2">
      <c r="AR302" s="47"/>
    </row>
    <row r="303" spans="44:44" x14ac:dyDescent="0.2">
      <c r="AR303" s="47"/>
    </row>
    <row r="304" spans="44:44" x14ac:dyDescent="0.2">
      <c r="AR304" s="47"/>
    </row>
    <row r="305" spans="44:44" x14ac:dyDescent="0.2">
      <c r="AR305" s="47"/>
    </row>
    <row r="306" spans="44:44" x14ac:dyDescent="0.2">
      <c r="AR306" s="47"/>
    </row>
    <row r="307" spans="44:44" x14ac:dyDescent="0.2">
      <c r="AR307" s="47"/>
    </row>
    <row r="308" spans="44:44" x14ac:dyDescent="0.2">
      <c r="AR308" s="47"/>
    </row>
    <row r="309" spans="44:44" x14ac:dyDescent="0.2">
      <c r="AR309" s="47"/>
    </row>
    <row r="310" spans="44:44" x14ac:dyDescent="0.2">
      <c r="AR310" s="47"/>
    </row>
    <row r="311" spans="44:44" x14ac:dyDescent="0.2">
      <c r="AR311" s="47"/>
    </row>
    <row r="312" spans="44:44" x14ac:dyDescent="0.2">
      <c r="AR312" s="47"/>
    </row>
    <row r="313" spans="44:44" x14ac:dyDescent="0.2">
      <c r="AR313" s="47"/>
    </row>
    <row r="314" spans="44:44" x14ac:dyDescent="0.2">
      <c r="AR314" s="47"/>
    </row>
    <row r="315" spans="44:44" x14ac:dyDescent="0.2">
      <c r="AR315" s="47"/>
    </row>
    <row r="316" spans="44:44" x14ac:dyDescent="0.2">
      <c r="AR316" s="47"/>
    </row>
    <row r="317" spans="44:44" x14ac:dyDescent="0.2">
      <c r="AR317" s="47"/>
    </row>
    <row r="318" spans="44:44" x14ac:dyDescent="0.2">
      <c r="AR318" s="47"/>
    </row>
    <row r="319" spans="44:44" x14ac:dyDescent="0.2">
      <c r="AR319" s="47"/>
    </row>
    <row r="320" spans="44:44" x14ac:dyDescent="0.2">
      <c r="AR320" s="47"/>
    </row>
    <row r="321" spans="44:44" x14ac:dyDescent="0.2">
      <c r="AR321" s="47"/>
    </row>
    <row r="322" spans="44:44" x14ac:dyDescent="0.2">
      <c r="AR322" s="47"/>
    </row>
    <row r="323" spans="44:44" x14ac:dyDescent="0.2">
      <c r="AR323" s="47"/>
    </row>
    <row r="324" spans="44:44" x14ac:dyDescent="0.2">
      <c r="AR324" s="47"/>
    </row>
    <row r="325" spans="44:44" x14ac:dyDescent="0.2">
      <c r="AR325" s="47"/>
    </row>
    <row r="326" spans="44:44" x14ac:dyDescent="0.2">
      <c r="AR326" s="47"/>
    </row>
    <row r="327" spans="44:44" x14ac:dyDescent="0.2">
      <c r="AR327" s="47"/>
    </row>
    <row r="328" spans="44:44" x14ac:dyDescent="0.2">
      <c r="AR328" s="47"/>
    </row>
    <row r="329" spans="44:44" x14ac:dyDescent="0.2">
      <c r="AR329" s="47"/>
    </row>
    <row r="330" spans="44:44" x14ac:dyDescent="0.2">
      <c r="AR330" s="47"/>
    </row>
    <row r="331" spans="44:44" x14ac:dyDescent="0.2">
      <c r="AR331" s="47"/>
    </row>
    <row r="332" spans="44:44" x14ac:dyDescent="0.2">
      <c r="AR332" s="47"/>
    </row>
    <row r="333" spans="44:44" x14ac:dyDescent="0.2">
      <c r="AR333" s="47"/>
    </row>
    <row r="334" spans="44:44" x14ac:dyDescent="0.2">
      <c r="AR334" s="47"/>
    </row>
    <row r="335" spans="44:44" x14ac:dyDescent="0.2">
      <c r="AR335" s="47"/>
    </row>
    <row r="336" spans="44:44" x14ac:dyDescent="0.2">
      <c r="AR336" s="47"/>
    </row>
    <row r="337" spans="44:44" x14ac:dyDescent="0.2">
      <c r="AR337" s="47"/>
    </row>
    <row r="338" spans="44:44" x14ac:dyDescent="0.2">
      <c r="AR338" s="47"/>
    </row>
    <row r="339" spans="44:44" x14ac:dyDescent="0.2">
      <c r="AR339" s="47"/>
    </row>
    <row r="340" spans="44:44" x14ac:dyDescent="0.2">
      <c r="AR340" s="47"/>
    </row>
    <row r="341" spans="44:44" x14ac:dyDescent="0.2">
      <c r="AR341" s="47"/>
    </row>
    <row r="342" spans="44:44" x14ac:dyDescent="0.2">
      <c r="AR342" s="47"/>
    </row>
    <row r="343" spans="44:44" x14ac:dyDescent="0.2">
      <c r="AR343" s="47"/>
    </row>
    <row r="344" spans="44:44" x14ac:dyDescent="0.2">
      <c r="AR344" s="47"/>
    </row>
    <row r="345" spans="44:44" x14ac:dyDescent="0.2">
      <c r="AR345" s="47"/>
    </row>
    <row r="346" spans="44:44" x14ac:dyDescent="0.2">
      <c r="AR346" s="47"/>
    </row>
    <row r="347" spans="44:44" x14ac:dyDescent="0.2">
      <c r="AR347" s="47"/>
    </row>
    <row r="348" spans="44:44" x14ac:dyDescent="0.2">
      <c r="AR348" s="47"/>
    </row>
    <row r="349" spans="44:44" x14ac:dyDescent="0.2">
      <c r="AR349" s="47"/>
    </row>
    <row r="350" spans="44:44" x14ac:dyDescent="0.2">
      <c r="AR350" s="47"/>
    </row>
    <row r="351" spans="44:44" x14ac:dyDescent="0.2">
      <c r="AR351" s="47"/>
    </row>
    <row r="352" spans="44:44" x14ac:dyDescent="0.2">
      <c r="AR352" s="47"/>
    </row>
    <row r="353" spans="44:44" x14ac:dyDescent="0.2">
      <c r="AR353" s="47"/>
    </row>
    <row r="354" spans="44:44" x14ac:dyDescent="0.2">
      <c r="AR354" s="47"/>
    </row>
    <row r="355" spans="44:44" x14ac:dyDescent="0.2">
      <c r="AR355" s="47"/>
    </row>
    <row r="356" spans="44:44" x14ac:dyDescent="0.2">
      <c r="AR356" s="47"/>
    </row>
    <row r="357" spans="44:44" x14ac:dyDescent="0.2">
      <c r="AR357" s="47"/>
    </row>
    <row r="358" spans="44:44" x14ac:dyDescent="0.2">
      <c r="AR358" s="47"/>
    </row>
    <row r="359" spans="44:44" x14ac:dyDescent="0.2">
      <c r="AR359" s="47"/>
    </row>
    <row r="360" spans="44:44" x14ac:dyDescent="0.2">
      <c r="AR360" s="47"/>
    </row>
    <row r="361" spans="44:44" x14ac:dyDescent="0.2">
      <c r="AR361" s="47"/>
    </row>
    <row r="362" spans="44:44" x14ac:dyDescent="0.2">
      <c r="AR362" s="47"/>
    </row>
    <row r="363" spans="44:44" x14ac:dyDescent="0.2">
      <c r="AR363" s="47"/>
    </row>
    <row r="364" spans="44:44" x14ac:dyDescent="0.2">
      <c r="AR364" s="47"/>
    </row>
    <row r="365" spans="44:44" x14ac:dyDescent="0.2">
      <c r="AR365" s="47"/>
    </row>
    <row r="366" spans="44:44" x14ac:dyDescent="0.2">
      <c r="AR366" s="47"/>
    </row>
    <row r="367" spans="44:44" x14ac:dyDescent="0.2">
      <c r="AR367" s="47"/>
    </row>
    <row r="368" spans="44:44" x14ac:dyDescent="0.2">
      <c r="AR368" s="47"/>
    </row>
    <row r="369" spans="44:44" x14ac:dyDescent="0.2">
      <c r="AR369" s="47"/>
    </row>
    <row r="370" spans="44:44" x14ac:dyDescent="0.2">
      <c r="AR370" s="47"/>
    </row>
    <row r="371" spans="44:44" x14ac:dyDescent="0.2">
      <c r="AR371" s="47"/>
    </row>
    <row r="372" spans="44:44" x14ac:dyDescent="0.2">
      <c r="AR372" s="47"/>
    </row>
    <row r="373" spans="44:44" x14ac:dyDescent="0.2">
      <c r="AR373" s="47"/>
    </row>
    <row r="374" spans="44:44" x14ac:dyDescent="0.2">
      <c r="AR374" s="47"/>
    </row>
    <row r="375" spans="44:44" x14ac:dyDescent="0.2">
      <c r="AR375" s="47"/>
    </row>
    <row r="376" spans="44:44" x14ac:dyDescent="0.2">
      <c r="AR376" s="47"/>
    </row>
    <row r="377" spans="44:44" x14ac:dyDescent="0.2">
      <c r="AR377" s="47"/>
    </row>
    <row r="378" spans="44:44" x14ac:dyDescent="0.2">
      <c r="AR378" s="47"/>
    </row>
    <row r="379" spans="44:44" x14ac:dyDescent="0.2">
      <c r="AR379" s="47"/>
    </row>
    <row r="380" spans="44:44" x14ac:dyDescent="0.2">
      <c r="AR380" s="47"/>
    </row>
    <row r="381" spans="44:44" x14ac:dyDescent="0.2">
      <c r="AR381" s="47"/>
    </row>
    <row r="382" spans="44:44" x14ac:dyDescent="0.2">
      <c r="AR382" s="47"/>
    </row>
    <row r="383" spans="44:44" x14ac:dyDescent="0.2">
      <c r="AR383" s="47"/>
    </row>
    <row r="384" spans="44:44" x14ac:dyDescent="0.2">
      <c r="AR384" s="47"/>
    </row>
    <row r="385" spans="44:44" x14ac:dyDescent="0.2">
      <c r="AR385" s="47"/>
    </row>
    <row r="386" spans="44:44" x14ac:dyDescent="0.2">
      <c r="AR386" s="47"/>
    </row>
    <row r="387" spans="44:44" x14ac:dyDescent="0.2">
      <c r="AR387" s="47"/>
    </row>
    <row r="388" spans="44:44" x14ac:dyDescent="0.2">
      <c r="AR388" s="47"/>
    </row>
    <row r="389" spans="44:44" x14ac:dyDescent="0.2">
      <c r="AR389" s="47"/>
    </row>
    <row r="390" spans="44:44" x14ac:dyDescent="0.2">
      <c r="AR390" s="47"/>
    </row>
    <row r="391" spans="44:44" x14ac:dyDescent="0.2">
      <c r="AR391" s="47"/>
    </row>
    <row r="392" spans="44:44" x14ac:dyDescent="0.2">
      <c r="AR392" s="47"/>
    </row>
    <row r="393" spans="44:44" x14ac:dyDescent="0.2">
      <c r="AR393" s="47"/>
    </row>
    <row r="394" spans="44:44" x14ac:dyDescent="0.2">
      <c r="AR394" s="47"/>
    </row>
    <row r="395" spans="44:44" x14ac:dyDescent="0.2">
      <c r="AR395" s="47"/>
    </row>
    <row r="396" spans="44:44" x14ac:dyDescent="0.2">
      <c r="AR396" s="47"/>
    </row>
    <row r="397" spans="44:44" x14ac:dyDescent="0.2">
      <c r="AR397" s="47"/>
    </row>
    <row r="398" spans="44:44" x14ac:dyDescent="0.2">
      <c r="AR398" s="47"/>
    </row>
    <row r="399" spans="44:44" x14ac:dyDescent="0.2">
      <c r="AR399" s="47"/>
    </row>
    <row r="400" spans="44:44" x14ac:dyDescent="0.2">
      <c r="AR400" s="47"/>
    </row>
    <row r="401" spans="44:44" x14ac:dyDescent="0.2">
      <c r="AR401" s="47"/>
    </row>
    <row r="402" spans="44:44" x14ac:dyDescent="0.2">
      <c r="AR402" s="47"/>
    </row>
    <row r="403" spans="44:44" x14ac:dyDescent="0.2">
      <c r="AR403" s="47"/>
    </row>
    <row r="404" spans="44:44" x14ac:dyDescent="0.2">
      <c r="AR404" s="47"/>
    </row>
    <row r="405" spans="44:44" x14ac:dyDescent="0.2">
      <c r="AR405" s="47"/>
    </row>
    <row r="406" spans="44:44" x14ac:dyDescent="0.2">
      <c r="AR406" s="47"/>
    </row>
    <row r="407" spans="44:44" x14ac:dyDescent="0.2">
      <c r="AR407" s="47"/>
    </row>
    <row r="408" spans="44:44" x14ac:dyDescent="0.2">
      <c r="AR408" s="47"/>
    </row>
    <row r="409" spans="44:44" x14ac:dyDescent="0.2">
      <c r="AR409" s="47"/>
    </row>
    <row r="410" spans="44:44" x14ac:dyDescent="0.2">
      <c r="AR410" s="47"/>
    </row>
    <row r="411" spans="44:44" x14ac:dyDescent="0.2">
      <c r="AR411" s="47"/>
    </row>
    <row r="412" spans="44:44" x14ac:dyDescent="0.2">
      <c r="AR412" s="47"/>
    </row>
    <row r="413" spans="44:44" x14ac:dyDescent="0.2">
      <c r="AR413" s="47"/>
    </row>
    <row r="414" spans="44:44" x14ac:dyDescent="0.2">
      <c r="AR414" s="47"/>
    </row>
    <row r="415" spans="44:44" x14ac:dyDescent="0.2">
      <c r="AR415" s="47"/>
    </row>
    <row r="416" spans="44:44" x14ac:dyDescent="0.2">
      <c r="AR416" s="47"/>
    </row>
    <row r="417" spans="44:44" x14ac:dyDescent="0.2">
      <c r="AR417" s="47"/>
    </row>
    <row r="418" spans="44:44" x14ac:dyDescent="0.2">
      <c r="AR418" s="47"/>
    </row>
    <row r="419" spans="44:44" x14ac:dyDescent="0.2">
      <c r="AR419" s="47"/>
    </row>
    <row r="420" spans="44:44" x14ac:dyDescent="0.2">
      <c r="AR420" s="47"/>
    </row>
    <row r="421" spans="44:44" x14ac:dyDescent="0.2">
      <c r="AR421" s="47"/>
    </row>
    <row r="422" spans="44:44" x14ac:dyDescent="0.2">
      <c r="AR422" s="47"/>
    </row>
    <row r="423" spans="44:44" x14ac:dyDescent="0.2">
      <c r="AR423" s="47"/>
    </row>
    <row r="424" spans="44:44" x14ac:dyDescent="0.2">
      <c r="AR424" s="47"/>
    </row>
    <row r="425" spans="44:44" x14ac:dyDescent="0.2">
      <c r="AR425" s="47"/>
    </row>
    <row r="426" spans="44:44" x14ac:dyDescent="0.2">
      <c r="AR426" s="47"/>
    </row>
    <row r="427" spans="44:44" x14ac:dyDescent="0.2">
      <c r="AR427" s="47"/>
    </row>
    <row r="428" spans="44:44" x14ac:dyDescent="0.2">
      <c r="AR428" s="47"/>
    </row>
    <row r="429" spans="44:44" x14ac:dyDescent="0.2">
      <c r="AR429" s="47"/>
    </row>
    <row r="430" spans="44:44" x14ac:dyDescent="0.2">
      <c r="AR430" s="47"/>
    </row>
    <row r="431" spans="44:44" x14ac:dyDescent="0.2">
      <c r="AR431" s="47"/>
    </row>
    <row r="432" spans="44:44" x14ac:dyDescent="0.2">
      <c r="AR432" s="47"/>
    </row>
    <row r="433" spans="44:44" x14ac:dyDescent="0.2">
      <c r="AR433" s="47"/>
    </row>
    <row r="434" spans="44:44" x14ac:dyDescent="0.2">
      <c r="AR434" s="47"/>
    </row>
    <row r="435" spans="44:44" x14ac:dyDescent="0.2">
      <c r="AR435" s="47"/>
    </row>
    <row r="436" spans="44:44" x14ac:dyDescent="0.2">
      <c r="AR436" s="47"/>
    </row>
    <row r="437" spans="44:44" x14ac:dyDescent="0.2">
      <c r="AR437" s="47"/>
    </row>
    <row r="438" spans="44:44" x14ac:dyDescent="0.2">
      <c r="AR438" s="47"/>
    </row>
    <row r="439" spans="44:44" x14ac:dyDescent="0.2">
      <c r="AR439" s="47"/>
    </row>
    <row r="440" spans="44:44" x14ac:dyDescent="0.2">
      <c r="AR440" s="47"/>
    </row>
    <row r="441" spans="44:44" x14ac:dyDescent="0.2">
      <c r="AR441" s="47"/>
    </row>
    <row r="442" spans="44:44" x14ac:dyDescent="0.2">
      <c r="AR442" s="47"/>
    </row>
    <row r="443" spans="44:44" x14ac:dyDescent="0.2">
      <c r="AR443" s="47"/>
    </row>
    <row r="444" spans="44:44" x14ac:dyDescent="0.2">
      <c r="AR444" s="47"/>
    </row>
    <row r="445" spans="44:44" x14ac:dyDescent="0.2">
      <c r="AR445" s="47"/>
    </row>
    <row r="446" spans="44:44" x14ac:dyDescent="0.2">
      <c r="AR446" s="47"/>
    </row>
    <row r="447" spans="44:44" x14ac:dyDescent="0.2">
      <c r="AR447" s="47"/>
    </row>
    <row r="448" spans="44:44" x14ac:dyDescent="0.2">
      <c r="AR448" s="47"/>
    </row>
    <row r="449" spans="44:44" x14ac:dyDescent="0.2">
      <c r="AR449" s="47"/>
    </row>
    <row r="450" spans="44:44" x14ac:dyDescent="0.2">
      <c r="AR450" s="47"/>
    </row>
    <row r="451" spans="44:44" x14ac:dyDescent="0.2">
      <c r="AR451" s="47"/>
    </row>
    <row r="452" spans="44:44" x14ac:dyDescent="0.2">
      <c r="AR452" s="47"/>
    </row>
    <row r="453" spans="44:44" x14ac:dyDescent="0.2">
      <c r="AR453" s="47"/>
    </row>
    <row r="454" spans="44:44" x14ac:dyDescent="0.2">
      <c r="AR454" s="47"/>
    </row>
    <row r="455" spans="44:44" x14ac:dyDescent="0.2">
      <c r="AR455" s="47"/>
    </row>
    <row r="456" spans="44:44" x14ac:dyDescent="0.2">
      <c r="AR456" s="47"/>
    </row>
    <row r="457" spans="44:44" x14ac:dyDescent="0.2">
      <c r="AR457" s="47"/>
    </row>
    <row r="458" spans="44:44" x14ac:dyDescent="0.2">
      <c r="AR458" s="47"/>
    </row>
    <row r="459" spans="44:44" x14ac:dyDescent="0.2">
      <c r="AR459" s="47"/>
    </row>
    <row r="460" spans="44:44" x14ac:dyDescent="0.2">
      <c r="AR460" s="47"/>
    </row>
    <row r="461" spans="44:44" x14ac:dyDescent="0.2">
      <c r="AR461" s="47"/>
    </row>
    <row r="462" spans="44:44" x14ac:dyDescent="0.2">
      <c r="AR462" s="47"/>
    </row>
    <row r="463" spans="44:44" x14ac:dyDescent="0.2">
      <c r="AR463" s="47"/>
    </row>
    <row r="464" spans="44:44" x14ac:dyDescent="0.2">
      <c r="AR464" s="47"/>
    </row>
    <row r="465" spans="44:44" x14ac:dyDescent="0.2">
      <c r="AR465" s="47"/>
    </row>
    <row r="466" spans="44:44" x14ac:dyDescent="0.2">
      <c r="AR466" s="47"/>
    </row>
    <row r="467" spans="44:44" x14ac:dyDescent="0.2">
      <c r="AR467" s="47"/>
    </row>
    <row r="468" spans="44:44" x14ac:dyDescent="0.2">
      <c r="AR468" s="47"/>
    </row>
    <row r="469" spans="44:44" x14ac:dyDescent="0.2">
      <c r="AR469" s="47"/>
    </row>
    <row r="470" spans="44:44" x14ac:dyDescent="0.2">
      <c r="AR470" s="47"/>
    </row>
    <row r="471" spans="44:44" x14ac:dyDescent="0.2">
      <c r="AR471" s="47"/>
    </row>
    <row r="472" spans="44:44" x14ac:dyDescent="0.2">
      <c r="AR472" s="47"/>
    </row>
    <row r="473" spans="44:44" x14ac:dyDescent="0.2">
      <c r="AR473" s="47"/>
    </row>
    <row r="474" spans="44:44" x14ac:dyDescent="0.2">
      <c r="AR474" s="47"/>
    </row>
    <row r="475" spans="44:44" x14ac:dyDescent="0.2">
      <c r="AR475" s="47"/>
    </row>
    <row r="476" spans="44:44" x14ac:dyDescent="0.2">
      <c r="AR476" s="47"/>
    </row>
    <row r="477" spans="44:44" x14ac:dyDescent="0.2">
      <c r="AR477" s="47"/>
    </row>
    <row r="478" spans="44:44" x14ac:dyDescent="0.2">
      <c r="AR478" s="47"/>
    </row>
    <row r="479" spans="44:44" x14ac:dyDescent="0.2">
      <c r="AR479" s="47"/>
    </row>
    <row r="480" spans="44:44" x14ac:dyDescent="0.2">
      <c r="AR480" s="47"/>
    </row>
    <row r="481" spans="44:44" x14ac:dyDescent="0.2">
      <c r="AR481" s="47"/>
    </row>
    <row r="482" spans="44:44" x14ac:dyDescent="0.2">
      <c r="AR482" s="47"/>
    </row>
    <row r="483" spans="44:44" x14ac:dyDescent="0.2">
      <c r="AR483" s="47"/>
    </row>
    <row r="484" spans="44:44" x14ac:dyDescent="0.2">
      <c r="AR484" s="47"/>
    </row>
    <row r="485" spans="44:44" x14ac:dyDescent="0.2">
      <c r="AR485" s="47"/>
    </row>
    <row r="486" spans="44:44" x14ac:dyDescent="0.2">
      <c r="AR486" s="47"/>
    </row>
    <row r="487" spans="44:44" x14ac:dyDescent="0.2">
      <c r="AR487" s="47"/>
    </row>
    <row r="488" spans="44:44" x14ac:dyDescent="0.2">
      <c r="AR488" s="47"/>
    </row>
    <row r="489" spans="44:44" x14ac:dyDescent="0.2">
      <c r="AR489" s="47"/>
    </row>
    <row r="490" spans="44:44" x14ac:dyDescent="0.2">
      <c r="AR490" s="47"/>
    </row>
    <row r="491" spans="44:44" x14ac:dyDescent="0.2">
      <c r="AR491" s="47"/>
    </row>
    <row r="492" spans="44:44" x14ac:dyDescent="0.2">
      <c r="AR492" s="47"/>
    </row>
    <row r="493" spans="44:44" x14ac:dyDescent="0.2">
      <c r="AR493" s="47"/>
    </row>
    <row r="494" spans="44:44" x14ac:dyDescent="0.2">
      <c r="AR494" s="47"/>
    </row>
    <row r="495" spans="44:44" x14ac:dyDescent="0.2">
      <c r="AR495" s="47"/>
    </row>
    <row r="496" spans="44:44" x14ac:dyDescent="0.2">
      <c r="AR496" s="47"/>
    </row>
    <row r="497" spans="44:44" x14ac:dyDescent="0.2">
      <c r="AR497" s="47"/>
    </row>
    <row r="498" spans="44:44" x14ac:dyDescent="0.2">
      <c r="AR498" s="47"/>
    </row>
    <row r="499" spans="44:44" x14ac:dyDescent="0.2">
      <c r="AR499" s="47"/>
    </row>
    <row r="500" spans="44:44" x14ac:dyDescent="0.2">
      <c r="AR500" s="47"/>
    </row>
    <row r="501" spans="44:44" x14ac:dyDescent="0.2">
      <c r="AR501" s="47"/>
    </row>
    <row r="502" spans="44:44" x14ac:dyDescent="0.2">
      <c r="AR502" s="47"/>
    </row>
    <row r="503" spans="44:44" x14ac:dyDescent="0.2">
      <c r="AR503" s="47"/>
    </row>
    <row r="504" spans="44:44" x14ac:dyDescent="0.2">
      <c r="AR504" s="47"/>
    </row>
    <row r="505" spans="44:44" x14ac:dyDescent="0.2">
      <c r="AR505" s="47"/>
    </row>
    <row r="506" spans="44:44" x14ac:dyDescent="0.2">
      <c r="AR506" s="47"/>
    </row>
    <row r="507" spans="44:44" x14ac:dyDescent="0.2">
      <c r="AR507" s="47"/>
    </row>
    <row r="508" spans="44:44" x14ac:dyDescent="0.2">
      <c r="AR508" s="47"/>
    </row>
    <row r="509" spans="44:44" x14ac:dyDescent="0.2">
      <c r="AR509" s="47"/>
    </row>
    <row r="510" spans="44:44" x14ac:dyDescent="0.2">
      <c r="AR510" s="47"/>
    </row>
    <row r="511" spans="44:44" x14ac:dyDescent="0.2">
      <c r="AR511" s="47"/>
    </row>
    <row r="512" spans="44:44" x14ac:dyDescent="0.2">
      <c r="AR512" s="47"/>
    </row>
    <row r="513" spans="44:44" x14ac:dyDescent="0.2">
      <c r="AR513" s="47"/>
    </row>
    <row r="514" spans="44:44" x14ac:dyDescent="0.2">
      <c r="AR514" s="47"/>
    </row>
    <row r="515" spans="44:44" x14ac:dyDescent="0.2">
      <c r="AR515" s="47"/>
    </row>
    <row r="516" spans="44:44" x14ac:dyDescent="0.2">
      <c r="AR516" s="47"/>
    </row>
    <row r="517" spans="44:44" x14ac:dyDescent="0.2">
      <c r="AR517" s="47"/>
    </row>
    <row r="518" spans="44:44" x14ac:dyDescent="0.2">
      <c r="AR518" s="47"/>
    </row>
    <row r="519" spans="44:44" x14ac:dyDescent="0.2">
      <c r="AR519" s="47"/>
    </row>
    <row r="520" spans="44:44" x14ac:dyDescent="0.2">
      <c r="AR520" s="47"/>
    </row>
    <row r="521" spans="44:44" x14ac:dyDescent="0.2">
      <c r="AR521" s="47"/>
    </row>
    <row r="522" spans="44:44" x14ac:dyDescent="0.2">
      <c r="AR522" s="47"/>
    </row>
    <row r="523" spans="44:44" x14ac:dyDescent="0.2">
      <c r="AR523" s="47"/>
    </row>
    <row r="524" spans="44:44" x14ac:dyDescent="0.2">
      <c r="AR524" s="47"/>
    </row>
    <row r="525" spans="44:44" x14ac:dyDescent="0.2">
      <c r="AR525" s="47"/>
    </row>
    <row r="526" spans="44:44" x14ac:dyDescent="0.2">
      <c r="AR526" s="47"/>
    </row>
    <row r="527" spans="44:44" x14ac:dyDescent="0.2">
      <c r="AR527" s="47"/>
    </row>
    <row r="528" spans="44:44" x14ac:dyDescent="0.2">
      <c r="AR528" s="47"/>
    </row>
    <row r="529" spans="44:44" x14ac:dyDescent="0.2">
      <c r="AR529" s="47"/>
    </row>
    <row r="530" spans="44:44" x14ac:dyDescent="0.2">
      <c r="AR530" s="47"/>
    </row>
    <row r="531" spans="44:44" x14ac:dyDescent="0.2">
      <c r="AR531" s="47"/>
    </row>
    <row r="532" spans="44:44" x14ac:dyDescent="0.2">
      <c r="AR532" s="47"/>
    </row>
    <row r="533" spans="44:44" x14ac:dyDescent="0.2">
      <c r="AR533" s="47"/>
    </row>
    <row r="534" spans="44:44" x14ac:dyDescent="0.2">
      <c r="AR534" s="47"/>
    </row>
    <row r="535" spans="44:44" x14ac:dyDescent="0.2">
      <c r="AR535" s="47"/>
    </row>
    <row r="536" spans="44:44" x14ac:dyDescent="0.2">
      <c r="AR536" s="47"/>
    </row>
    <row r="537" spans="44:44" x14ac:dyDescent="0.2">
      <c r="AR537" s="47"/>
    </row>
    <row r="538" spans="44:44" x14ac:dyDescent="0.2">
      <c r="AR538" s="47"/>
    </row>
    <row r="539" spans="44:44" x14ac:dyDescent="0.2">
      <c r="AR539" s="47"/>
    </row>
    <row r="540" spans="44:44" x14ac:dyDescent="0.2">
      <c r="AR540" s="47"/>
    </row>
    <row r="541" spans="44:44" x14ac:dyDescent="0.2">
      <c r="AR541" s="47"/>
    </row>
    <row r="542" spans="44:44" x14ac:dyDescent="0.2">
      <c r="AR542" s="47"/>
    </row>
    <row r="543" spans="44:44" x14ac:dyDescent="0.2">
      <c r="AR543" s="47"/>
    </row>
    <row r="544" spans="44:44" x14ac:dyDescent="0.2">
      <c r="AR544" s="47"/>
    </row>
    <row r="545" spans="44:44" x14ac:dyDescent="0.2">
      <c r="AR545" s="47"/>
    </row>
    <row r="546" spans="44:44" x14ac:dyDescent="0.2">
      <c r="AR546" s="47"/>
    </row>
    <row r="547" spans="44:44" x14ac:dyDescent="0.2">
      <c r="AR547" s="47"/>
    </row>
    <row r="548" spans="44:44" x14ac:dyDescent="0.2">
      <c r="AR548" s="47"/>
    </row>
    <row r="549" spans="44:44" x14ac:dyDescent="0.2">
      <c r="AR549" s="47"/>
    </row>
    <row r="550" spans="44:44" x14ac:dyDescent="0.2">
      <c r="AR550" s="47"/>
    </row>
    <row r="551" spans="44:44" x14ac:dyDescent="0.2">
      <c r="AR551" s="47"/>
    </row>
    <row r="552" spans="44:44" x14ac:dyDescent="0.2">
      <c r="AR552" s="47"/>
    </row>
    <row r="553" spans="44:44" x14ac:dyDescent="0.2">
      <c r="AR553" s="47"/>
    </row>
    <row r="554" spans="44:44" x14ac:dyDescent="0.2">
      <c r="AR554" s="47"/>
    </row>
    <row r="555" spans="44:44" x14ac:dyDescent="0.2">
      <c r="AR555" s="47"/>
    </row>
    <row r="556" spans="44:44" x14ac:dyDescent="0.2">
      <c r="AR556" s="47"/>
    </row>
    <row r="557" spans="44:44" x14ac:dyDescent="0.2">
      <c r="AR557" s="47"/>
    </row>
    <row r="558" spans="44:44" x14ac:dyDescent="0.2">
      <c r="AR558" s="47"/>
    </row>
    <row r="559" spans="44:44" x14ac:dyDescent="0.2">
      <c r="AR559" s="47"/>
    </row>
    <row r="560" spans="44:44" x14ac:dyDescent="0.2">
      <c r="AR560" s="47"/>
    </row>
    <row r="561" spans="44:44" x14ac:dyDescent="0.2">
      <c r="AR561" s="47"/>
    </row>
    <row r="562" spans="44:44" x14ac:dyDescent="0.2">
      <c r="AR562" s="47"/>
    </row>
    <row r="563" spans="44:44" x14ac:dyDescent="0.2">
      <c r="AR563" s="47"/>
    </row>
    <row r="564" spans="44:44" x14ac:dyDescent="0.2">
      <c r="AR564" s="47"/>
    </row>
    <row r="565" spans="44:44" x14ac:dyDescent="0.2">
      <c r="AR565" s="47"/>
    </row>
    <row r="566" spans="44:44" x14ac:dyDescent="0.2">
      <c r="AR566" s="47"/>
    </row>
    <row r="567" spans="44:44" x14ac:dyDescent="0.2">
      <c r="AR567" s="47"/>
    </row>
    <row r="568" spans="44:44" x14ac:dyDescent="0.2">
      <c r="AR568" s="47"/>
    </row>
    <row r="569" spans="44:44" x14ac:dyDescent="0.2">
      <c r="AR569" s="47"/>
    </row>
    <row r="570" spans="44:44" x14ac:dyDescent="0.2">
      <c r="AR570" s="47"/>
    </row>
    <row r="571" spans="44:44" x14ac:dyDescent="0.2">
      <c r="AR571" s="47"/>
    </row>
    <row r="572" spans="44:44" x14ac:dyDescent="0.2">
      <c r="AR572" s="47"/>
    </row>
    <row r="573" spans="44:44" x14ac:dyDescent="0.2">
      <c r="AR573" s="47"/>
    </row>
    <row r="574" spans="44:44" x14ac:dyDescent="0.2">
      <c r="AR574" s="47"/>
    </row>
    <row r="575" spans="44:44" x14ac:dyDescent="0.2">
      <c r="AR575" s="47"/>
    </row>
    <row r="576" spans="44:44" x14ac:dyDescent="0.2">
      <c r="AR576" s="47"/>
    </row>
    <row r="577" spans="44:44" x14ac:dyDescent="0.2">
      <c r="AR577" s="47"/>
    </row>
    <row r="578" spans="44:44" x14ac:dyDescent="0.2">
      <c r="AR578" s="47"/>
    </row>
    <row r="579" spans="44:44" x14ac:dyDescent="0.2">
      <c r="AR579" s="47"/>
    </row>
    <row r="580" spans="44:44" x14ac:dyDescent="0.2">
      <c r="AR580" s="47"/>
    </row>
    <row r="581" spans="44:44" x14ac:dyDescent="0.2">
      <c r="AR581" s="47"/>
    </row>
    <row r="582" spans="44:44" x14ac:dyDescent="0.2">
      <c r="AR582" s="47"/>
    </row>
    <row r="583" spans="44:44" x14ac:dyDescent="0.2">
      <c r="AR583" s="47"/>
    </row>
    <row r="584" spans="44:44" x14ac:dyDescent="0.2">
      <c r="AR584" s="47"/>
    </row>
    <row r="585" spans="44:44" x14ac:dyDescent="0.2">
      <c r="AR585" s="47"/>
    </row>
    <row r="586" spans="44:44" x14ac:dyDescent="0.2">
      <c r="AR586" s="47"/>
    </row>
    <row r="587" spans="44:44" x14ac:dyDescent="0.2">
      <c r="AR587" s="47"/>
    </row>
    <row r="588" spans="44:44" x14ac:dyDescent="0.2">
      <c r="AR588" s="47"/>
    </row>
    <row r="589" spans="44:44" x14ac:dyDescent="0.2">
      <c r="AR589" s="47"/>
    </row>
    <row r="590" spans="44:44" x14ac:dyDescent="0.2">
      <c r="AR590" s="47"/>
    </row>
    <row r="591" spans="44:44" x14ac:dyDescent="0.2">
      <c r="AR591" s="47"/>
    </row>
    <row r="592" spans="44:44" x14ac:dyDescent="0.2">
      <c r="AR592" s="47"/>
    </row>
    <row r="593" spans="44:44" x14ac:dyDescent="0.2">
      <c r="AR593" s="47"/>
    </row>
    <row r="594" spans="44:44" x14ac:dyDescent="0.2">
      <c r="AR594" s="47"/>
    </row>
    <row r="595" spans="44:44" x14ac:dyDescent="0.2">
      <c r="AR595" s="47"/>
    </row>
    <row r="596" spans="44:44" x14ac:dyDescent="0.2">
      <c r="AR596" s="47"/>
    </row>
    <row r="597" spans="44:44" x14ac:dyDescent="0.2">
      <c r="AR597" s="47"/>
    </row>
    <row r="598" spans="44:44" x14ac:dyDescent="0.2">
      <c r="AR598" s="47"/>
    </row>
    <row r="599" spans="44:44" x14ac:dyDescent="0.2">
      <c r="AR599" s="47"/>
    </row>
    <row r="600" spans="44:44" x14ac:dyDescent="0.2">
      <c r="AR600" s="47"/>
    </row>
    <row r="601" spans="44:44" x14ac:dyDescent="0.2">
      <c r="AR601" s="47"/>
    </row>
    <row r="602" spans="44:44" x14ac:dyDescent="0.2">
      <c r="AR602" s="47"/>
    </row>
    <row r="603" spans="44:44" x14ac:dyDescent="0.2">
      <c r="AR603" s="47"/>
    </row>
    <row r="604" spans="44:44" x14ac:dyDescent="0.2">
      <c r="AR604" s="47"/>
    </row>
    <row r="605" spans="44:44" x14ac:dyDescent="0.2">
      <c r="AR605" s="47"/>
    </row>
    <row r="606" spans="44:44" x14ac:dyDescent="0.2">
      <c r="AR606" s="47"/>
    </row>
    <row r="607" spans="44:44" x14ac:dyDescent="0.2">
      <c r="AR607" s="47"/>
    </row>
    <row r="608" spans="44:44" x14ac:dyDescent="0.2">
      <c r="AR608" s="47"/>
    </row>
    <row r="609" spans="44:44" x14ac:dyDescent="0.2">
      <c r="AR609" s="47"/>
    </row>
    <row r="610" spans="44:44" x14ac:dyDescent="0.2">
      <c r="AR610" s="47"/>
    </row>
    <row r="611" spans="44:44" x14ac:dyDescent="0.2">
      <c r="AR611" s="47"/>
    </row>
    <row r="612" spans="44:44" x14ac:dyDescent="0.2">
      <c r="AR612" s="47"/>
    </row>
    <row r="613" spans="44:44" x14ac:dyDescent="0.2">
      <c r="AR613" s="47"/>
    </row>
    <row r="614" spans="44:44" x14ac:dyDescent="0.2">
      <c r="AR614" s="47"/>
    </row>
    <row r="615" spans="44:44" x14ac:dyDescent="0.2">
      <c r="AR615" s="47"/>
    </row>
    <row r="616" spans="44:44" x14ac:dyDescent="0.2">
      <c r="AR616" s="47"/>
    </row>
    <row r="617" spans="44:44" x14ac:dyDescent="0.2">
      <c r="AR617" s="47"/>
    </row>
    <row r="618" spans="44:44" x14ac:dyDescent="0.2">
      <c r="AR618" s="47"/>
    </row>
    <row r="619" spans="44:44" x14ac:dyDescent="0.2">
      <c r="AR619" s="47"/>
    </row>
    <row r="620" spans="44:44" x14ac:dyDescent="0.2">
      <c r="AR620" s="47"/>
    </row>
    <row r="621" spans="44:44" x14ac:dyDescent="0.2">
      <c r="AR621" s="47"/>
    </row>
    <row r="622" spans="44:44" x14ac:dyDescent="0.2">
      <c r="AR622" s="47"/>
    </row>
    <row r="623" spans="44:44" x14ac:dyDescent="0.2">
      <c r="AR623" s="47"/>
    </row>
    <row r="624" spans="44:44" x14ac:dyDescent="0.2">
      <c r="AR624" s="47"/>
    </row>
    <row r="625" spans="44:44" x14ac:dyDescent="0.2">
      <c r="AR625" s="47"/>
    </row>
    <row r="626" spans="44:44" x14ac:dyDescent="0.2">
      <c r="AR626" s="47"/>
    </row>
    <row r="627" spans="44:44" x14ac:dyDescent="0.2">
      <c r="AR627" s="47"/>
    </row>
    <row r="628" spans="44:44" x14ac:dyDescent="0.2">
      <c r="AR628" s="47"/>
    </row>
    <row r="629" spans="44:44" x14ac:dyDescent="0.2">
      <c r="AR629" s="47"/>
    </row>
    <row r="630" spans="44:44" x14ac:dyDescent="0.2">
      <c r="AR630" s="47"/>
    </row>
    <row r="631" spans="44:44" x14ac:dyDescent="0.2">
      <c r="AR631" s="47"/>
    </row>
    <row r="632" spans="44:44" x14ac:dyDescent="0.2">
      <c r="AR632" s="47"/>
    </row>
    <row r="633" spans="44:44" x14ac:dyDescent="0.2">
      <c r="AR633" s="47"/>
    </row>
    <row r="634" spans="44:44" x14ac:dyDescent="0.2">
      <c r="AR634" s="47"/>
    </row>
    <row r="635" spans="44:44" x14ac:dyDescent="0.2">
      <c r="AR635" s="47"/>
    </row>
    <row r="636" spans="44:44" x14ac:dyDescent="0.2">
      <c r="AR636" s="47"/>
    </row>
    <row r="637" spans="44:44" x14ac:dyDescent="0.2">
      <c r="AR637" s="47"/>
    </row>
    <row r="638" spans="44:44" x14ac:dyDescent="0.2">
      <c r="AR638" s="47"/>
    </row>
    <row r="639" spans="44:44" x14ac:dyDescent="0.2">
      <c r="AR639" s="47"/>
    </row>
    <row r="640" spans="44:44" x14ac:dyDescent="0.2">
      <c r="AR640" s="47"/>
    </row>
    <row r="641" spans="44:44" x14ac:dyDescent="0.2">
      <c r="AR641" s="47"/>
    </row>
    <row r="642" spans="44:44" x14ac:dyDescent="0.2">
      <c r="AR642" s="47"/>
    </row>
    <row r="643" spans="44:44" x14ac:dyDescent="0.2">
      <c r="AR643" s="47"/>
    </row>
    <row r="644" spans="44:44" x14ac:dyDescent="0.2">
      <c r="AR644" s="47"/>
    </row>
    <row r="645" spans="44:44" x14ac:dyDescent="0.2">
      <c r="AR645" s="47"/>
    </row>
    <row r="646" spans="44:44" x14ac:dyDescent="0.2">
      <c r="AR646" s="47"/>
    </row>
    <row r="647" spans="44:44" x14ac:dyDescent="0.2">
      <c r="AR647" s="47"/>
    </row>
    <row r="648" spans="44:44" x14ac:dyDescent="0.2">
      <c r="AR648" s="47"/>
    </row>
    <row r="649" spans="44:44" x14ac:dyDescent="0.2">
      <c r="AR649" s="47"/>
    </row>
    <row r="650" spans="44:44" x14ac:dyDescent="0.2">
      <c r="AR650" s="47"/>
    </row>
    <row r="651" spans="44:44" x14ac:dyDescent="0.2">
      <c r="AR651" s="47"/>
    </row>
    <row r="652" spans="44:44" x14ac:dyDescent="0.2">
      <c r="AR652" s="47"/>
    </row>
    <row r="653" spans="44:44" x14ac:dyDescent="0.2">
      <c r="AR653" s="47"/>
    </row>
    <row r="654" spans="44:44" x14ac:dyDescent="0.2">
      <c r="AR654" s="47"/>
    </row>
    <row r="655" spans="44:44" x14ac:dyDescent="0.2">
      <c r="AR655" s="47"/>
    </row>
    <row r="656" spans="44:44" x14ac:dyDescent="0.2">
      <c r="AR656" s="47"/>
    </row>
    <row r="657" spans="44:44" x14ac:dyDescent="0.2">
      <c r="AR657" s="47"/>
    </row>
    <row r="658" spans="44:44" x14ac:dyDescent="0.2">
      <c r="AR658" s="47"/>
    </row>
    <row r="659" spans="44:44" x14ac:dyDescent="0.2">
      <c r="AR659" s="47"/>
    </row>
    <row r="660" spans="44:44" x14ac:dyDescent="0.2">
      <c r="AR660" s="47"/>
    </row>
    <row r="661" spans="44:44" x14ac:dyDescent="0.2">
      <c r="AR661" s="47"/>
    </row>
    <row r="662" spans="44:44" x14ac:dyDescent="0.2">
      <c r="AR662" s="47"/>
    </row>
    <row r="663" spans="44:44" x14ac:dyDescent="0.2">
      <c r="AR663" s="47"/>
    </row>
    <row r="664" spans="44:44" x14ac:dyDescent="0.2">
      <c r="AR664" s="47"/>
    </row>
    <row r="665" spans="44:44" x14ac:dyDescent="0.2">
      <c r="AR665" s="47"/>
    </row>
    <row r="666" spans="44:44" x14ac:dyDescent="0.2">
      <c r="AR666" s="47"/>
    </row>
    <row r="667" spans="44:44" x14ac:dyDescent="0.2">
      <c r="AR667" s="47"/>
    </row>
    <row r="668" spans="44:44" x14ac:dyDescent="0.2">
      <c r="AR668" s="47"/>
    </row>
    <row r="669" spans="44:44" x14ac:dyDescent="0.2">
      <c r="AR669" s="47"/>
    </row>
    <row r="670" spans="44:44" x14ac:dyDescent="0.2">
      <c r="AR670" s="47"/>
    </row>
    <row r="671" spans="44:44" x14ac:dyDescent="0.2">
      <c r="AR671" s="47"/>
    </row>
    <row r="672" spans="44:44" x14ac:dyDescent="0.2">
      <c r="AR672" s="47"/>
    </row>
    <row r="673" spans="44:44" x14ac:dyDescent="0.2">
      <c r="AR673" s="47"/>
    </row>
    <row r="674" spans="44:44" x14ac:dyDescent="0.2">
      <c r="AR674" s="47"/>
    </row>
    <row r="675" spans="44:44" x14ac:dyDescent="0.2">
      <c r="AR675" s="47"/>
    </row>
    <row r="676" spans="44:44" x14ac:dyDescent="0.2">
      <c r="AR676" s="47"/>
    </row>
    <row r="677" spans="44:44" x14ac:dyDescent="0.2">
      <c r="AR677" s="47"/>
    </row>
    <row r="678" spans="44:44" x14ac:dyDescent="0.2">
      <c r="AR678" s="47"/>
    </row>
    <row r="679" spans="44:44" x14ac:dyDescent="0.2">
      <c r="AR679" s="47"/>
    </row>
    <row r="680" spans="44:44" x14ac:dyDescent="0.2">
      <c r="AR680" s="47"/>
    </row>
    <row r="681" spans="44:44" x14ac:dyDescent="0.2">
      <c r="AR681" s="47"/>
    </row>
    <row r="682" spans="44:44" x14ac:dyDescent="0.2">
      <c r="AR682" s="47"/>
    </row>
    <row r="683" spans="44:44" x14ac:dyDescent="0.2">
      <c r="AR683" s="47"/>
    </row>
    <row r="684" spans="44:44" x14ac:dyDescent="0.2">
      <c r="AR684" s="47"/>
    </row>
    <row r="685" spans="44:44" x14ac:dyDescent="0.2">
      <c r="AR685" s="47"/>
    </row>
    <row r="686" spans="44:44" x14ac:dyDescent="0.2">
      <c r="AR686" s="47"/>
    </row>
    <row r="687" spans="44:44" x14ac:dyDescent="0.2">
      <c r="AR687" s="47"/>
    </row>
    <row r="688" spans="44:44" x14ac:dyDescent="0.2">
      <c r="AR688" s="47"/>
    </row>
    <row r="689" spans="44:44" x14ac:dyDescent="0.2">
      <c r="AR689" s="47"/>
    </row>
    <row r="690" spans="44:44" x14ac:dyDescent="0.2">
      <c r="AR690" s="47"/>
    </row>
    <row r="691" spans="44:44" x14ac:dyDescent="0.2">
      <c r="AR691" s="47"/>
    </row>
    <row r="692" spans="44:44" x14ac:dyDescent="0.2">
      <c r="AR692" s="47"/>
    </row>
    <row r="693" spans="44:44" x14ac:dyDescent="0.2">
      <c r="AR693" s="47"/>
    </row>
    <row r="694" spans="44:44" x14ac:dyDescent="0.2">
      <c r="AR694" s="47"/>
    </row>
    <row r="695" spans="44:44" x14ac:dyDescent="0.2">
      <c r="AR695" s="47"/>
    </row>
    <row r="696" spans="44:44" x14ac:dyDescent="0.2">
      <c r="AR696" s="47"/>
    </row>
    <row r="697" spans="44:44" x14ac:dyDescent="0.2">
      <c r="AR697" s="47"/>
    </row>
    <row r="698" spans="44:44" x14ac:dyDescent="0.2">
      <c r="AR698" s="47"/>
    </row>
    <row r="699" spans="44:44" x14ac:dyDescent="0.2">
      <c r="AR699" s="47"/>
    </row>
    <row r="700" spans="44:44" x14ac:dyDescent="0.2">
      <c r="AR700" s="47"/>
    </row>
    <row r="701" spans="44:44" x14ac:dyDescent="0.2">
      <c r="AR701" s="47"/>
    </row>
    <row r="702" spans="44:44" x14ac:dyDescent="0.2">
      <c r="AR702" s="47"/>
    </row>
    <row r="703" spans="44:44" x14ac:dyDescent="0.2">
      <c r="AR703" s="47"/>
    </row>
    <row r="704" spans="44:44" x14ac:dyDescent="0.2">
      <c r="AR704" s="47"/>
    </row>
    <row r="705" spans="44:44" x14ac:dyDescent="0.2">
      <c r="AR705" s="47"/>
    </row>
    <row r="706" spans="44:44" x14ac:dyDescent="0.2">
      <c r="AR706" s="47"/>
    </row>
    <row r="707" spans="44:44" x14ac:dyDescent="0.2">
      <c r="AR707" s="47"/>
    </row>
    <row r="708" spans="44:44" x14ac:dyDescent="0.2">
      <c r="AR708" s="47"/>
    </row>
    <row r="709" spans="44:44" x14ac:dyDescent="0.2">
      <c r="AR709" s="47"/>
    </row>
    <row r="710" spans="44:44" x14ac:dyDescent="0.2">
      <c r="AR710" s="47"/>
    </row>
    <row r="711" spans="44:44" x14ac:dyDescent="0.2">
      <c r="AR711" s="47"/>
    </row>
    <row r="712" spans="44:44" x14ac:dyDescent="0.2">
      <c r="AR712" s="47"/>
    </row>
    <row r="713" spans="44:44" x14ac:dyDescent="0.2">
      <c r="AR713" s="47"/>
    </row>
    <row r="714" spans="44:44" x14ac:dyDescent="0.2">
      <c r="AR714" s="47"/>
    </row>
    <row r="715" spans="44:44" x14ac:dyDescent="0.2">
      <c r="AR715" s="47"/>
    </row>
    <row r="716" spans="44:44" x14ac:dyDescent="0.2">
      <c r="AR716" s="47"/>
    </row>
    <row r="717" spans="44:44" x14ac:dyDescent="0.2">
      <c r="AR717" s="47"/>
    </row>
    <row r="718" spans="44:44" x14ac:dyDescent="0.2">
      <c r="AR718" s="47"/>
    </row>
    <row r="719" spans="44:44" x14ac:dyDescent="0.2">
      <c r="AR719" s="47"/>
    </row>
    <row r="720" spans="44:44" x14ac:dyDescent="0.2">
      <c r="AR720" s="47"/>
    </row>
    <row r="721" spans="44:44" x14ac:dyDescent="0.2">
      <c r="AR721" s="47"/>
    </row>
    <row r="722" spans="44:44" x14ac:dyDescent="0.2">
      <c r="AR722" s="47"/>
    </row>
    <row r="723" spans="44:44" x14ac:dyDescent="0.2">
      <c r="AR723" s="47"/>
    </row>
    <row r="724" spans="44:44" x14ac:dyDescent="0.2">
      <c r="AR724" s="47"/>
    </row>
    <row r="725" spans="44:44" x14ac:dyDescent="0.2">
      <c r="AR725" s="47"/>
    </row>
    <row r="726" spans="44:44" x14ac:dyDescent="0.2">
      <c r="AR726" s="47"/>
    </row>
    <row r="727" spans="44:44" x14ac:dyDescent="0.2">
      <c r="AR727" s="47"/>
    </row>
    <row r="728" spans="44:44" x14ac:dyDescent="0.2">
      <c r="AR728" s="47"/>
    </row>
    <row r="729" spans="44:44" x14ac:dyDescent="0.2">
      <c r="AR729" s="47"/>
    </row>
    <row r="730" spans="44:44" x14ac:dyDescent="0.2">
      <c r="AR730" s="47"/>
    </row>
    <row r="731" spans="44:44" x14ac:dyDescent="0.2">
      <c r="AR731" s="47"/>
    </row>
    <row r="732" spans="44:44" x14ac:dyDescent="0.2">
      <c r="AR732" s="47"/>
    </row>
    <row r="733" spans="44:44" x14ac:dyDescent="0.2">
      <c r="AR733" s="47"/>
    </row>
    <row r="734" spans="44:44" x14ac:dyDescent="0.2">
      <c r="AR734" s="47"/>
    </row>
    <row r="735" spans="44:44" x14ac:dyDescent="0.2">
      <c r="AR735" s="47"/>
    </row>
    <row r="736" spans="44:44" x14ac:dyDescent="0.2">
      <c r="AR736" s="47"/>
    </row>
    <row r="737" spans="44:44" x14ac:dyDescent="0.2">
      <c r="AR737" s="47"/>
    </row>
    <row r="738" spans="44:44" x14ac:dyDescent="0.2">
      <c r="AR738" s="47"/>
    </row>
    <row r="739" spans="44:44" x14ac:dyDescent="0.2">
      <c r="AR739" s="47"/>
    </row>
    <row r="740" spans="44:44" x14ac:dyDescent="0.2">
      <c r="AR740" s="47"/>
    </row>
    <row r="741" spans="44:44" x14ac:dyDescent="0.2">
      <c r="AR741" s="47"/>
    </row>
    <row r="742" spans="44:44" x14ac:dyDescent="0.2">
      <c r="AR742" s="47"/>
    </row>
    <row r="743" spans="44:44" x14ac:dyDescent="0.2">
      <c r="AR743" s="47"/>
    </row>
    <row r="744" spans="44:44" x14ac:dyDescent="0.2">
      <c r="AR744" s="47"/>
    </row>
    <row r="745" spans="44:44" x14ac:dyDescent="0.2">
      <c r="AR745" s="47"/>
    </row>
    <row r="746" spans="44:44" x14ac:dyDescent="0.2">
      <c r="AR746" s="47"/>
    </row>
    <row r="747" spans="44:44" x14ac:dyDescent="0.2">
      <c r="AR747" s="47"/>
    </row>
    <row r="748" spans="44:44" x14ac:dyDescent="0.2">
      <c r="AR748" s="47"/>
    </row>
    <row r="749" spans="44:44" x14ac:dyDescent="0.2">
      <c r="AR749" s="47"/>
    </row>
    <row r="750" spans="44:44" x14ac:dyDescent="0.2">
      <c r="AR750" s="47"/>
    </row>
    <row r="751" spans="44:44" x14ac:dyDescent="0.2">
      <c r="AR751" s="47"/>
    </row>
    <row r="752" spans="44:44" x14ac:dyDescent="0.2">
      <c r="AR752" s="47"/>
    </row>
    <row r="753" spans="44:44" x14ac:dyDescent="0.2">
      <c r="AR753" s="47"/>
    </row>
    <row r="754" spans="44:44" x14ac:dyDescent="0.2">
      <c r="AR754" s="47"/>
    </row>
    <row r="755" spans="44:44" x14ac:dyDescent="0.2">
      <c r="AR755" s="47"/>
    </row>
    <row r="756" spans="44:44" x14ac:dyDescent="0.2">
      <c r="AR756" s="47"/>
    </row>
    <row r="757" spans="44:44" x14ac:dyDescent="0.2">
      <c r="AR757" s="47"/>
    </row>
    <row r="758" spans="44:44" x14ac:dyDescent="0.2">
      <c r="AR758" s="47"/>
    </row>
    <row r="759" spans="44:44" x14ac:dyDescent="0.2">
      <c r="AR759" s="47"/>
    </row>
    <row r="760" spans="44:44" x14ac:dyDescent="0.2">
      <c r="AR760" s="47"/>
    </row>
    <row r="761" spans="44:44" x14ac:dyDescent="0.2">
      <c r="AR761" s="47"/>
    </row>
    <row r="762" spans="44:44" x14ac:dyDescent="0.2">
      <c r="AR762" s="47"/>
    </row>
    <row r="763" spans="44:44" x14ac:dyDescent="0.2">
      <c r="AR763" s="47"/>
    </row>
    <row r="764" spans="44:44" x14ac:dyDescent="0.2">
      <c r="AR764" s="47"/>
    </row>
    <row r="765" spans="44:44" x14ac:dyDescent="0.2">
      <c r="AR765" s="47"/>
    </row>
    <row r="766" spans="44:44" x14ac:dyDescent="0.2">
      <c r="AR766" s="47"/>
    </row>
    <row r="767" spans="44:44" x14ac:dyDescent="0.2">
      <c r="AR767" s="47"/>
    </row>
    <row r="768" spans="44:44" x14ac:dyDescent="0.2">
      <c r="AR768" s="47"/>
    </row>
    <row r="769" spans="44:44" x14ac:dyDescent="0.2">
      <c r="AR769" s="47"/>
    </row>
    <row r="770" spans="44:44" x14ac:dyDescent="0.2">
      <c r="AR770" s="47"/>
    </row>
    <row r="771" spans="44:44" x14ac:dyDescent="0.2">
      <c r="AR771" s="47"/>
    </row>
    <row r="772" spans="44:44" x14ac:dyDescent="0.2">
      <c r="AR772" s="47"/>
    </row>
    <row r="773" spans="44:44" x14ac:dyDescent="0.2">
      <c r="AR773" s="47"/>
    </row>
    <row r="774" spans="44:44" x14ac:dyDescent="0.2">
      <c r="AR774" s="47"/>
    </row>
    <row r="775" spans="44:44" x14ac:dyDescent="0.2">
      <c r="AR775" s="47"/>
    </row>
    <row r="776" spans="44:44" x14ac:dyDescent="0.2">
      <c r="AR776" s="47"/>
    </row>
    <row r="777" spans="44:44" x14ac:dyDescent="0.2">
      <c r="AR777" s="47"/>
    </row>
    <row r="778" spans="44:44" x14ac:dyDescent="0.2">
      <c r="AR778" s="47"/>
    </row>
    <row r="779" spans="44:44" x14ac:dyDescent="0.2">
      <c r="AR779" s="47"/>
    </row>
    <row r="780" spans="44:44" x14ac:dyDescent="0.2">
      <c r="AR780" s="47"/>
    </row>
    <row r="781" spans="44:44" x14ac:dyDescent="0.2">
      <c r="AR781" s="47"/>
    </row>
    <row r="782" spans="44:44" x14ac:dyDescent="0.2">
      <c r="AR782" s="47"/>
    </row>
    <row r="783" spans="44:44" x14ac:dyDescent="0.2">
      <c r="AR783" s="47"/>
    </row>
    <row r="784" spans="44:44" x14ac:dyDescent="0.2">
      <c r="AR784" s="47"/>
    </row>
    <row r="785" spans="44:44" x14ac:dyDescent="0.2">
      <c r="AR785" s="47"/>
    </row>
    <row r="786" spans="44:44" x14ac:dyDescent="0.2">
      <c r="AR786" s="47"/>
    </row>
    <row r="787" spans="44:44" x14ac:dyDescent="0.2">
      <c r="AR787" s="47"/>
    </row>
    <row r="788" spans="44:44" x14ac:dyDescent="0.2">
      <c r="AR788" s="47"/>
    </row>
    <row r="789" spans="44:44" x14ac:dyDescent="0.2">
      <c r="AR789" s="47"/>
    </row>
    <row r="790" spans="44:44" x14ac:dyDescent="0.2">
      <c r="AR790" s="47"/>
    </row>
    <row r="791" spans="44:44" x14ac:dyDescent="0.2">
      <c r="AR791" s="47"/>
    </row>
    <row r="792" spans="44:44" x14ac:dyDescent="0.2">
      <c r="AR792" s="47"/>
    </row>
    <row r="793" spans="44:44" x14ac:dyDescent="0.2">
      <c r="AR793" s="47"/>
    </row>
    <row r="794" spans="44:44" x14ac:dyDescent="0.2">
      <c r="AR794" s="47"/>
    </row>
    <row r="795" spans="44:44" x14ac:dyDescent="0.2">
      <c r="AR795" s="47"/>
    </row>
    <row r="796" spans="44:44" x14ac:dyDescent="0.2">
      <c r="AR796" s="47"/>
    </row>
    <row r="797" spans="44:44" x14ac:dyDescent="0.2">
      <c r="AR797" s="47"/>
    </row>
    <row r="798" spans="44:44" x14ac:dyDescent="0.2">
      <c r="AR798" s="47"/>
    </row>
    <row r="799" spans="44:44" x14ac:dyDescent="0.2">
      <c r="AR799" s="47"/>
    </row>
    <row r="800" spans="44:44" x14ac:dyDescent="0.2">
      <c r="AR800" s="47"/>
    </row>
    <row r="801" spans="44:44" x14ac:dyDescent="0.2">
      <c r="AR801" s="47"/>
    </row>
    <row r="802" spans="44:44" x14ac:dyDescent="0.2">
      <c r="AR802" s="47"/>
    </row>
    <row r="803" spans="44:44" x14ac:dyDescent="0.2">
      <c r="AR803" s="47"/>
    </row>
    <row r="804" spans="44:44" x14ac:dyDescent="0.2">
      <c r="AR804" s="47"/>
    </row>
    <row r="805" spans="44:44" x14ac:dyDescent="0.2">
      <c r="AR805" s="47"/>
    </row>
    <row r="806" spans="44:44" x14ac:dyDescent="0.2">
      <c r="AR806" s="47"/>
    </row>
    <row r="807" spans="44:44" x14ac:dyDescent="0.2">
      <c r="AR807" s="47"/>
    </row>
    <row r="808" spans="44:44" x14ac:dyDescent="0.2">
      <c r="AR808" s="47"/>
    </row>
    <row r="809" spans="44:44" x14ac:dyDescent="0.2">
      <c r="AR809" s="47"/>
    </row>
    <row r="810" spans="44:44" x14ac:dyDescent="0.2">
      <c r="AR810" s="47"/>
    </row>
    <row r="811" spans="44:44" x14ac:dyDescent="0.2">
      <c r="AR811" s="47"/>
    </row>
    <row r="812" spans="44:44" x14ac:dyDescent="0.2">
      <c r="AR812" s="47"/>
    </row>
    <row r="813" spans="44:44" x14ac:dyDescent="0.2">
      <c r="AR813" s="47"/>
    </row>
    <row r="814" spans="44:44" x14ac:dyDescent="0.2">
      <c r="AR814" s="47"/>
    </row>
    <row r="815" spans="44:44" x14ac:dyDescent="0.2">
      <c r="AR815" s="47"/>
    </row>
    <row r="816" spans="44:44" x14ac:dyDescent="0.2">
      <c r="AR816" s="47"/>
    </row>
    <row r="817" spans="44:44" x14ac:dyDescent="0.2">
      <c r="AR817" s="47"/>
    </row>
    <row r="818" spans="44:44" x14ac:dyDescent="0.2">
      <c r="AR818" s="47"/>
    </row>
    <row r="819" spans="44:44" x14ac:dyDescent="0.2">
      <c r="AR819" s="47"/>
    </row>
    <row r="820" spans="44:44" x14ac:dyDescent="0.2">
      <c r="AR820" s="47"/>
    </row>
    <row r="821" spans="44:44" x14ac:dyDescent="0.2">
      <c r="AR821" s="47"/>
    </row>
    <row r="822" spans="44:44" x14ac:dyDescent="0.2">
      <c r="AR822" s="47"/>
    </row>
    <row r="823" spans="44:44" x14ac:dyDescent="0.2">
      <c r="AR823" s="47"/>
    </row>
    <row r="824" spans="44:44" x14ac:dyDescent="0.2">
      <c r="AR824" s="47"/>
    </row>
    <row r="825" spans="44:44" x14ac:dyDescent="0.2">
      <c r="AR825" s="47"/>
    </row>
    <row r="826" spans="44:44" x14ac:dyDescent="0.2">
      <c r="AR826" s="47"/>
    </row>
    <row r="827" spans="44:44" x14ac:dyDescent="0.2">
      <c r="AR827" s="47"/>
    </row>
    <row r="828" spans="44:44" x14ac:dyDescent="0.2">
      <c r="AR828" s="47"/>
    </row>
    <row r="829" spans="44:44" x14ac:dyDescent="0.2">
      <c r="AR829" s="47"/>
    </row>
    <row r="830" spans="44:44" x14ac:dyDescent="0.2">
      <c r="AR830" s="47"/>
    </row>
    <row r="831" spans="44:44" x14ac:dyDescent="0.2">
      <c r="AR831" s="47"/>
    </row>
    <row r="832" spans="44:44" x14ac:dyDescent="0.2">
      <c r="AR832" s="47"/>
    </row>
    <row r="833" spans="44:44" x14ac:dyDescent="0.2">
      <c r="AR833" s="47"/>
    </row>
    <row r="834" spans="44:44" x14ac:dyDescent="0.2">
      <c r="AR834" s="47"/>
    </row>
    <row r="835" spans="44:44" x14ac:dyDescent="0.2">
      <c r="AR835" s="47"/>
    </row>
    <row r="836" spans="44:44" x14ac:dyDescent="0.2">
      <c r="AR836" s="47"/>
    </row>
    <row r="837" spans="44:44" x14ac:dyDescent="0.2">
      <c r="AR837" s="47"/>
    </row>
    <row r="838" spans="44:44" x14ac:dyDescent="0.2">
      <c r="AR838" s="47"/>
    </row>
    <row r="839" spans="44:44" x14ac:dyDescent="0.2">
      <c r="AR839" s="47"/>
    </row>
    <row r="840" spans="44:44" x14ac:dyDescent="0.2">
      <c r="AR840" s="47"/>
    </row>
    <row r="841" spans="44:44" x14ac:dyDescent="0.2">
      <c r="AR841" s="47"/>
    </row>
    <row r="842" spans="44:44" x14ac:dyDescent="0.2">
      <c r="AR842" s="47"/>
    </row>
    <row r="843" spans="44:44" x14ac:dyDescent="0.2">
      <c r="AR843" s="47"/>
    </row>
    <row r="844" spans="44:44" x14ac:dyDescent="0.2">
      <c r="AR844" s="47"/>
    </row>
    <row r="845" spans="44:44" x14ac:dyDescent="0.2">
      <c r="AR845" s="47"/>
    </row>
    <row r="846" spans="44:44" x14ac:dyDescent="0.2">
      <c r="AR846" s="47"/>
    </row>
    <row r="847" spans="44:44" x14ac:dyDescent="0.2">
      <c r="AR847" s="47"/>
    </row>
    <row r="848" spans="44:44" x14ac:dyDescent="0.2">
      <c r="AR848" s="47"/>
    </row>
    <row r="849" spans="44:44" x14ac:dyDescent="0.2">
      <c r="AR849" s="47"/>
    </row>
    <row r="850" spans="44:44" x14ac:dyDescent="0.2">
      <c r="AR850" s="47"/>
    </row>
    <row r="851" spans="44:44" x14ac:dyDescent="0.2">
      <c r="AR851" s="47"/>
    </row>
    <row r="852" spans="44:44" x14ac:dyDescent="0.2">
      <c r="AR852" s="47"/>
    </row>
    <row r="853" spans="44:44" x14ac:dyDescent="0.2">
      <c r="AR853" s="47"/>
    </row>
    <row r="854" spans="44:44" x14ac:dyDescent="0.2">
      <c r="AR854" s="47"/>
    </row>
    <row r="855" spans="44:44" x14ac:dyDescent="0.2">
      <c r="AR855" s="47"/>
    </row>
    <row r="856" spans="44:44" x14ac:dyDescent="0.2">
      <c r="AR856" s="47"/>
    </row>
    <row r="857" spans="44:44" x14ac:dyDescent="0.2">
      <c r="AR857" s="47"/>
    </row>
    <row r="858" spans="44:44" x14ac:dyDescent="0.2">
      <c r="AR858" s="47"/>
    </row>
    <row r="859" spans="44:44" x14ac:dyDescent="0.2">
      <c r="AR859" s="47"/>
    </row>
    <row r="860" spans="44:44" x14ac:dyDescent="0.2">
      <c r="AR860" s="47"/>
    </row>
    <row r="861" spans="44:44" x14ac:dyDescent="0.2">
      <c r="AR861" s="47"/>
    </row>
    <row r="862" spans="44:44" x14ac:dyDescent="0.2">
      <c r="AR862" s="47"/>
    </row>
    <row r="863" spans="44:44" x14ac:dyDescent="0.2">
      <c r="AR863" s="47"/>
    </row>
    <row r="864" spans="44:44" x14ac:dyDescent="0.2">
      <c r="AR864" s="47"/>
    </row>
    <row r="865" spans="44:44" x14ac:dyDescent="0.2">
      <c r="AR865" s="47"/>
    </row>
    <row r="866" spans="44:44" x14ac:dyDescent="0.2">
      <c r="AR866" s="47"/>
    </row>
    <row r="867" spans="44:44" x14ac:dyDescent="0.2">
      <c r="AR867" s="47"/>
    </row>
    <row r="868" spans="44:44" x14ac:dyDescent="0.2">
      <c r="AR868" s="47"/>
    </row>
    <row r="869" spans="44:44" x14ac:dyDescent="0.2">
      <c r="AR869" s="47"/>
    </row>
    <row r="870" spans="44:44" x14ac:dyDescent="0.2">
      <c r="AR870" s="47"/>
    </row>
    <row r="871" spans="44:44" x14ac:dyDescent="0.2">
      <c r="AR871" s="47"/>
    </row>
    <row r="872" spans="44:44" x14ac:dyDescent="0.2">
      <c r="AR872" s="47"/>
    </row>
    <row r="873" spans="44:44" x14ac:dyDescent="0.2">
      <c r="AR873" s="47"/>
    </row>
    <row r="874" spans="44:44" x14ac:dyDescent="0.2">
      <c r="AR874" s="47"/>
    </row>
    <row r="875" spans="44:44" x14ac:dyDescent="0.2">
      <c r="AR875" s="47"/>
    </row>
    <row r="876" spans="44:44" x14ac:dyDescent="0.2">
      <c r="AR876" s="47"/>
    </row>
    <row r="877" spans="44:44" x14ac:dyDescent="0.2">
      <c r="AR877" s="47"/>
    </row>
    <row r="878" spans="44:44" x14ac:dyDescent="0.2">
      <c r="AR878" s="47"/>
    </row>
    <row r="879" spans="44:44" x14ac:dyDescent="0.2">
      <c r="AR879" s="47"/>
    </row>
    <row r="880" spans="44:44" x14ac:dyDescent="0.2">
      <c r="AR880" s="47"/>
    </row>
    <row r="881" spans="44:44" x14ac:dyDescent="0.2">
      <c r="AR881" s="47"/>
    </row>
    <row r="882" spans="44:44" x14ac:dyDescent="0.2">
      <c r="AR882" s="47"/>
    </row>
    <row r="883" spans="44:44" x14ac:dyDescent="0.2">
      <c r="AR883" s="47"/>
    </row>
    <row r="884" spans="44:44" x14ac:dyDescent="0.2">
      <c r="AR884" s="47"/>
    </row>
    <row r="885" spans="44:44" x14ac:dyDescent="0.2">
      <c r="AR885" s="47"/>
    </row>
    <row r="886" spans="44:44" x14ac:dyDescent="0.2">
      <c r="AR886" s="47"/>
    </row>
    <row r="887" spans="44:44" x14ac:dyDescent="0.2">
      <c r="AR887" s="47"/>
    </row>
    <row r="888" spans="44:44" x14ac:dyDescent="0.2">
      <c r="AR888" s="47"/>
    </row>
    <row r="889" spans="44:44" x14ac:dyDescent="0.2">
      <c r="AR889" s="47"/>
    </row>
    <row r="890" spans="44:44" x14ac:dyDescent="0.2">
      <c r="AR890" s="47"/>
    </row>
    <row r="891" spans="44:44" x14ac:dyDescent="0.2">
      <c r="AR891" s="47"/>
    </row>
    <row r="892" spans="44:44" x14ac:dyDescent="0.2">
      <c r="AR892" s="47"/>
    </row>
    <row r="893" spans="44:44" x14ac:dyDescent="0.2">
      <c r="AR893" s="47"/>
    </row>
    <row r="894" spans="44:44" x14ac:dyDescent="0.2">
      <c r="AR894" s="47"/>
    </row>
    <row r="895" spans="44:44" x14ac:dyDescent="0.2">
      <c r="AR895" s="47"/>
    </row>
    <row r="896" spans="44:44" x14ac:dyDescent="0.2">
      <c r="AR896" s="47"/>
    </row>
    <row r="897" spans="44:44" x14ac:dyDescent="0.2">
      <c r="AR897" s="47"/>
    </row>
    <row r="898" spans="44:44" x14ac:dyDescent="0.2">
      <c r="AR898" s="47"/>
    </row>
    <row r="899" spans="44:44" x14ac:dyDescent="0.2">
      <c r="AR899" s="47"/>
    </row>
    <row r="900" spans="44:44" x14ac:dyDescent="0.2">
      <c r="AR900" s="47"/>
    </row>
    <row r="901" spans="44:44" x14ac:dyDescent="0.2">
      <c r="AR901" s="47"/>
    </row>
    <row r="902" spans="44:44" x14ac:dyDescent="0.2">
      <c r="AR902" s="47"/>
    </row>
    <row r="903" spans="44:44" x14ac:dyDescent="0.2">
      <c r="AR903" s="47"/>
    </row>
    <row r="904" spans="44:44" x14ac:dyDescent="0.2">
      <c r="AR904" s="47"/>
    </row>
    <row r="905" spans="44:44" x14ac:dyDescent="0.2">
      <c r="AR905" s="47"/>
    </row>
    <row r="906" spans="44:44" x14ac:dyDescent="0.2">
      <c r="AR906" s="47"/>
    </row>
    <row r="907" spans="44:44" x14ac:dyDescent="0.2">
      <c r="AR907" s="47"/>
    </row>
    <row r="908" spans="44:44" x14ac:dyDescent="0.2">
      <c r="AR908" s="47"/>
    </row>
    <row r="909" spans="44:44" x14ac:dyDescent="0.2">
      <c r="AR909" s="47"/>
    </row>
    <row r="910" spans="44:44" x14ac:dyDescent="0.2">
      <c r="AR910" s="47"/>
    </row>
    <row r="911" spans="44:44" x14ac:dyDescent="0.2">
      <c r="AR911" s="47"/>
    </row>
    <row r="912" spans="44:44" x14ac:dyDescent="0.2">
      <c r="AR912" s="47"/>
    </row>
    <row r="913" spans="44:44" x14ac:dyDescent="0.2">
      <c r="AR913" s="47"/>
    </row>
    <row r="914" spans="44:44" x14ac:dyDescent="0.2">
      <c r="AR914" s="47"/>
    </row>
    <row r="915" spans="44:44" x14ac:dyDescent="0.2">
      <c r="AR915" s="47"/>
    </row>
    <row r="916" spans="44:44" x14ac:dyDescent="0.2">
      <c r="AR916" s="47"/>
    </row>
    <row r="917" spans="44:44" x14ac:dyDescent="0.2">
      <c r="AR917" s="47"/>
    </row>
    <row r="918" spans="44:44" x14ac:dyDescent="0.2">
      <c r="AR918" s="47"/>
    </row>
    <row r="919" spans="44:44" x14ac:dyDescent="0.2">
      <c r="AR919" s="47"/>
    </row>
    <row r="920" spans="44:44" x14ac:dyDescent="0.2">
      <c r="AR920" s="47"/>
    </row>
    <row r="921" spans="44:44" x14ac:dyDescent="0.2">
      <c r="AR921" s="47"/>
    </row>
    <row r="922" spans="44:44" x14ac:dyDescent="0.2">
      <c r="AR922" s="47"/>
    </row>
    <row r="923" spans="44:44" x14ac:dyDescent="0.2">
      <c r="AR923" s="47"/>
    </row>
    <row r="924" spans="44:44" x14ac:dyDescent="0.2">
      <c r="AR924" s="47"/>
    </row>
    <row r="925" spans="44:44" x14ac:dyDescent="0.2">
      <c r="AR925" s="47"/>
    </row>
    <row r="926" spans="44:44" x14ac:dyDescent="0.2">
      <c r="AR926" s="47"/>
    </row>
    <row r="927" spans="44:44" x14ac:dyDescent="0.2">
      <c r="AR927" s="47"/>
    </row>
    <row r="928" spans="44:44" x14ac:dyDescent="0.2">
      <c r="AR928" s="47"/>
    </row>
    <row r="929" spans="44:44" x14ac:dyDescent="0.2">
      <c r="AR929" s="47"/>
    </row>
    <row r="930" spans="44:44" x14ac:dyDescent="0.2">
      <c r="AR930" s="47"/>
    </row>
    <row r="931" spans="44:44" x14ac:dyDescent="0.2">
      <c r="AR931" s="47"/>
    </row>
    <row r="932" spans="44:44" x14ac:dyDescent="0.2">
      <c r="AR932" s="47"/>
    </row>
    <row r="933" spans="44:44" x14ac:dyDescent="0.2">
      <c r="AR933" s="47"/>
    </row>
    <row r="934" spans="44:44" x14ac:dyDescent="0.2">
      <c r="AR934" s="47"/>
    </row>
    <row r="935" spans="44:44" x14ac:dyDescent="0.2">
      <c r="AR935" s="47"/>
    </row>
    <row r="936" spans="44:44" x14ac:dyDescent="0.2">
      <c r="AR936" s="47"/>
    </row>
    <row r="937" spans="44:44" x14ac:dyDescent="0.2">
      <c r="AR937" s="47"/>
    </row>
    <row r="938" spans="44:44" x14ac:dyDescent="0.2">
      <c r="AR938" s="47"/>
    </row>
    <row r="939" spans="44:44" x14ac:dyDescent="0.2">
      <c r="AR939" s="47"/>
    </row>
    <row r="940" spans="44:44" x14ac:dyDescent="0.2">
      <c r="AR940" s="47"/>
    </row>
    <row r="941" spans="44:44" x14ac:dyDescent="0.2">
      <c r="AR941" s="47"/>
    </row>
    <row r="942" spans="44:44" x14ac:dyDescent="0.2">
      <c r="AR942" s="47"/>
    </row>
    <row r="943" spans="44:44" x14ac:dyDescent="0.2">
      <c r="AR943" s="47"/>
    </row>
    <row r="944" spans="44:44" x14ac:dyDescent="0.2">
      <c r="AR944" s="47"/>
    </row>
    <row r="945" spans="44:44" x14ac:dyDescent="0.2">
      <c r="AR945" s="47"/>
    </row>
    <row r="946" spans="44:44" x14ac:dyDescent="0.2">
      <c r="AR946" s="47"/>
    </row>
    <row r="947" spans="44:44" x14ac:dyDescent="0.2">
      <c r="AR947" s="47"/>
    </row>
    <row r="948" spans="44:44" x14ac:dyDescent="0.2">
      <c r="AR948" s="47"/>
    </row>
    <row r="949" spans="44:44" x14ac:dyDescent="0.2">
      <c r="AR949" s="47"/>
    </row>
    <row r="950" spans="44:44" x14ac:dyDescent="0.2">
      <c r="AR950" s="47"/>
    </row>
    <row r="951" spans="44:44" x14ac:dyDescent="0.2">
      <c r="AR951" s="47"/>
    </row>
    <row r="952" spans="44:44" x14ac:dyDescent="0.2">
      <c r="AR952" s="47"/>
    </row>
    <row r="953" spans="44:44" x14ac:dyDescent="0.2">
      <c r="AR953" s="47"/>
    </row>
    <row r="954" spans="44:44" x14ac:dyDescent="0.2">
      <c r="AR954" s="47"/>
    </row>
    <row r="955" spans="44:44" x14ac:dyDescent="0.2">
      <c r="AR955" s="47"/>
    </row>
    <row r="956" spans="44:44" x14ac:dyDescent="0.2">
      <c r="AR956" s="47"/>
    </row>
    <row r="957" spans="44:44" x14ac:dyDescent="0.2">
      <c r="AR957" s="47"/>
    </row>
    <row r="958" spans="44:44" x14ac:dyDescent="0.2">
      <c r="AR958" s="47"/>
    </row>
    <row r="959" spans="44:44" x14ac:dyDescent="0.2">
      <c r="AR959" s="47"/>
    </row>
    <row r="960" spans="44:44" x14ac:dyDescent="0.2">
      <c r="AR960" s="47"/>
    </row>
    <row r="961" spans="44:44" x14ac:dyDescent="0.2">
      <c r="AR961" s="47"/>
    </row>
    <row r="962" spans="44:44" x14ac:dyDescent="0.2">
      <c r="AR962" s="47"/>
    </row>
    <row r="963" spans="44:44" x14ac:dyDescent="0.2">
      <c r="AR963" s="47"/>
    </row>
    <row r="964" spans="44:44" x14ac:dyDescent="0.2">
      <c r="AR964" s="47"/>
    </row>
    <row r="965" spans="44:44" x14ac:dyDescent="0.2">
      <c r="AR965" s="47"/>
    </row>
    <row r="966" spans="44:44" x14ac:dyDescent="0.2">
      <c r="AR966" s="47"/>
    </row>
    <row r="967" spans="44:44" x14ac:dyDescent="0.2">
      <c r="AR967" s="47"/>
    </row>
    <row r="968" spans="44:44" x14ac:dyDescent="0.2">
      <c r="AR968" s="47"/>
    </row>
    <row r="969" spans="44:44" x14ac:dyDescent="0.2">
      <c r="AR969" s="47"/>
    </row>
    <row r="970" spans="44:44" x14ac:dyDescent="0.2">
      <c r="AR970" s="47"/>
    </row>
    <row r="971" spans="44:44" x14ac:dyDescent="0.2">
      <c r="AR971" s="47"/>
    </row>
    <row r="972" spans="44:44" x14ac:dyDescent="0.2">
      <c r="AR972" s="47"/>
    </row>
    <row r="973" spans="44:44" x14ac:dyDescent="0.2">
      <c r="AR973" s="47"/>
    </row>
    <row r="974" spans="44:44" x14ac:dyDescent="0.2">
      <c r="AR974" s="47"/>
    </row>
    <row r="975" spans="44:44" x14ac:dyDescent="0.2">
      <c r="AR975" s="47"/>
    </row>
    <row r="976" spans="44:44" x14ac:dyDescent="0.2">
      <c r="AR976" s="47"/>
    </row>
    <row r="977" spans="44:44" x14ac:dyDescent="0.2">
      <c r="AR977" s="47"/>
    </row>
    <row r="978" spans="44:44" x14ac:dyDescent="0.2">
      <c r="AR978" s="47"/>
    </row>
    <row r="979" spans="44:44" x14ac:dyDescent="0.2">
      <c r="AR979" s="47"/>
    </row>
    <row r="980" spans="44:44" x14ac:dyDescent="0.2">
      <c r="AR980" s="47"/>
    </row>
    <row r="981" spans="44:44" x14ac:dyDescent="0.2">
      <c r="AR981" s="47"/>
    </row>
    <row r="982" spans="44:44" x14ac:dyDescent="0.2">
      <c r="AR982" s="47"/>
    </row>
    <row r="983" spans="44:44" x14ac:dyDescent="0.2">
      <c r="AR983" s="47"/>
    </row>
    <row r="984" spans="44:44" x14ac:dyDescent="0.2">
      <c r="AR984" s="47"/>
    </row>
    <row r="985" spans="44:44" x14ac:dyDescent="0.2">
      <c r="AR985" s="47"/>
    </row>
    <row r="986" spans="44:44" x14ac:dyDescent="0.2">
      <c r="AR986" s="47"/>
    </row>
    <row r="987" spans="44:44" x14ac:dyDescent="0.2">
      <c r="AR987" s="47"/>
    </row>
    <row r="988" spans="44:44" x14ac:dyDescent="0.2">
      <c r="AR988" s="47"/>
    </row>
    <row r="989" spans="44:44" x14ac:dyDescent="0.2">
      <c r="AR989" s="47"/>
    </row>
    <row r="990" spans="44:44" x14ac:dyDescent="0.2">
      <c r="AR990" s="47"/>
    </row>
    <row r="991" spans="44:44" x14ac:dyDescent="0.2">
      <c r="AR991" s="47"/>
    </row>
    <row r="992" spans="44:44" x14ac:dyDescent="0.2">
      <c r="AR992" s="47"/>
    </row>
    <row r="993" spans="44:44" x14ac:dyDescent="0.2">
      <c r="AR993" s="47"/>
    </row>
    <row r="994" spans="44:44" x14ac:dyDescent="0.2">
      <c r="AR994" s="47"/>
    </row>
    <row r="995" spans="44:44" x14ac:dyDescent="0.2">
      <c r="AR995" s="47"/>
    </row>
    <row r="996" spans="44:44" x14ac:dyDescent="0.2">
      <c r="AR996" s="47"/>
    </row>
    <row r="997" spans="44:44" x14ac:dyDescent="0.2">
      <c r="AR997" s="47"/>
    </row>
    <row r="998" spans="44:44" x14ac:dyDescent="0.2">
      <c r="AR998" s="47"/>
    </row>
    <row r="999" spans="44:44" x14ac:dyDescent="0.2">
      <c r="AR999" s="47"/>
    </row>
    <row r="1000" spans="44:44" x14ac:dyDescent="0.2">
      <c r="AR1000" s="47"/>
    </row>
    <row r="1001" spans="44:44" x14ac:dyDescent="0.2">
      <c r="AR1001" s="47"/>
    </row>
    <row r="1002" spans="44:44" x14ac:dyDescent="0.2">
      <c r="AR1002" s="47"/>
    </row>
    <row r="1003" spans="44:44" x14ac:dyDescent="0.2">
      <c r="AR1003" s="47"/>
    </row>
    <row r="1004" spans="44:44" x14ac:dyDescent="0.2">
      <c r="AR1004" s="47"/>
    </row>
    <row r="1005" spans="44:44" x14ac:dyDescent="0.2">
      <c r="AR1005" s="47"/>
    </row>
    <row r="1006" spans="44:44" x14ac:dyDescent="0.2">
      <c r="AR1006" s="47"/>
    </row>
    <row r="1007" spans="44:44" x14ac:dyDescent="0.2">
      <c r="AR1007" s="47"/>
    </row>
    <row r="1008" spans="44:44" x14ac:dyDescent="0.2">
      <c r="AR1008" s="47"/>
    </row>
    <row r="1009" spans="44:44" x14ac:dyDescent="0.2">
      <c r="AR1009" s="47"/>
    </row>
    <row r="1010" spans="44:44" x14ac:dyDescent="0.2">
      <c r="AR1010" s="47"/>
    </row>
    <row r="1011" spans="44:44" x14ac:dyDescent="0.2">
      <c r="AR1011" s="47"/>
    </row>
    <row r="1012" spans="44:44" x14ac:dyDescent="0.2">
      <c r="AR1012" s="47"/>
    </row>
    <row r="1013" spans="44:44" x14ac:dyDescent="0.2">
      <c r="AR1013" s="47"/>
    </row>
    <row r="1014" spans="44:44" x14ac:dyDescent="0.2">
      <c r="AR1014" s="47"/>
    </row>
    <row r="1015" spans="44:44" x14ac:dyDescent="0.2">
      <c r="AR1015" s="47"/>
    </row>
    <row r="1016" spans="44:44" x14ac:dyDescent="0.2">
      <c r="AR1016" s="47"/>
    </row>
    <row r="1017" spans="44:44" x14ac:dyDescent="0.2">
      <c r="AR1017" s="47"/>
    </row>
    <row r="1018" spans="44:44" x14ac:dyDescent="0.2">
      <c r="AR1018" s="47"/>
    </row>
    <row r="1019" spans="44:44" x14ac:dyDescent="0.2">
      <c r="AR1019" s="47"/>
    </row>
    <row r="1020" spans="44:44" x14ac:dyDescent="0.2">
      <c r="AR1020" s="47"/>
    </row>
    <row r="1021" spans="44:44" x14ac:dyDescent="0.2">
      <c r="AR1021" s="47"/>
    </row>
    <row r="1022" spans="44:44" x14ac:dyDescent="0.2">
      <c r="AR1022" s="47"/>
    </row>
    <row r="1023" spans="44:44" x14ac:dyDescent="0.2">
      <c r="AR1023" s="47"/>
    </row>
    <row r="1024" spans="44:44" x14ac:dyDescent="0.2">
      <c r="AR1024" s="47"/>
    </row>
    <row r="1025" spans="44:44" x14ac:dyDescent="0.2">
      <c r="AR1025" s="47"/>
    </row>
    <row r="1026" spans="44:44" x14ac:dyDescent="0.2">
      <c r="AR1026" s="47"/>
    </row>
    <row r="1027" spans="44:44" x14ac:dyDescent="0.2">
      <c r="AR1027" s="47"/>
    </row>
    <row r="1028" spans="44:44" x14ac:dyDescent="0.2">
      <c r="AR1028" s="47"/>
    </row>
    <row r="1029" spans="44:44" x14ac:dyDescent="0.2">
      <c r="AR1029" s="47"/>
    </row>
    <row r="1030" spans="44:44" x14ac:dyDescent="0.2">
      <c r="AR1030" s="47"/>
    </row>
    <row r="1031" spans="44:44" x14ac:dyDescent="0.2">
      <c r="AR1031" s="47"/>
    </row>
    <row r="1032" spans="44:44" x14ac:dyDescent="0.2">
      <c r="AR1032" s="47"/>
    </row>
    <row r="1033" spans="44:44" x14ac:dyDescent="0.2">
      <c r="AR1033" s="47"/>
    </row>
    <row r="1034" spans="44:44" x14ac:dyDescent="0.2">
      <c r="AR1034" s="47"/>
    </row>
    <row r="1035" spans="44:44" x14ac:dyDescent="0.2">
      <c r="AR1035" s="47"/>
    </row>
    <row r="1036" spans="44:44" x14ac:dyDescent="0.2">
      <c r="AR1036" s="47"/>
    </row>
    <row r="1037" spans="44:44" x14ac:dyDescent="0.2">
      <c r="AR1037" s="47"/>
    </row>
    <row r="1038" spans="44:44" x14ac:dyDescent="0.2">
      <c r="AR1038" s="47"/>
    </row>
    <row r="1039" spans="44:44" x14ac:dyDescent="0.2">
      <c r="AR1039" s="47"/>
    </row>
    <row r="1040" spans="44:44" x14ac:dyDescent="0.2">
      <c r="AR1040" s="47"/>
    </row>
    <row r="1041" spans="44:44" x14ac:dyDescent="0.2">
      <c r="AR1041" s="47"/>
    </row>
    <row r="1042" spans="44:44" x14ac:dyDescent="0.2">
      <c r="AR1042" s="47"/>
    </row>
    <row r="1043" spans="44:44" x14ac:dyDescent="0.2">
      <c r="AR1043" s="47"/>
    </row>
    <row r="1044" spans="44:44" x14ac:dyDescent="0.2">
      <c r="AR1044" s="47"/>
    </row>
    <row r="1045" spans="44:44" x14ac:dyDescent="0.2">
      <c r="AR1045" s="47"/>
    </row>
    <row r="1046" spans="44:44" x14ac:dyDescent="0.2">
      <c r="AR1046" s="47"/>
    </row>
    <row r="1047" spans="44:44" x14ac:dyDescent="0.2">
      <c r="AR1047" s="47"/>
    </row>
    <row r="1048" spans="44:44" x14ac:dyDescent="0.2">
      <c r="AR1048" s="47"/>
    </row>
    <row r="1049" spans="44:44" x14ac:dyDescent="0.2">
      <c r="AR1049" s="47"/>
    </row>
    <row r="1050" spans="44:44" x14ac:dyDescent="0.2">
      <c r="AR1050" s="47"/>
    </row>
    <row r="1051" spans="44:44" x14ac:dyDescent="0.2">
      <c r="AR1051" s="47"/>
    </row>
    <row r="1052" spans="44:44" x14ac:dyDescent="0.2">
      <c r="AR1052" s="47"/>
    </row>
    <row r="1053" spans="44:44" x14ac:dyDescent="0.2">
      <c r="AR1053" s="47"/>
    </row>
    <row r="1054" spans="44:44" x14ac:dyDescent="0.2">
      <c r="AR1054" s="47"/>
    </row>
    <row r="1055" spans="44:44" x14ac:dyDescent="0.2">
      <c r="AR1055" s="47"/>
    </row>
    <row r="1056" spans="44:44" x14ac:dyDescent="0.2">
      <c r="AR1056" s="47"/>
    </row>
    <row r="1057" spans="44:44" x14ac:dyDescent="0.2">
      <c r="AR1057" s="47"/>
    </row>
    <row r="1058" spans="44:44" x14ac:dyDescent="0.2">
      <c r="AR1058" s="47"/>
    </row>
    <row r="1059" spans="44:44" x14ac:dyDescent="0.2">
      <c r="AR1059" s="47"/>
    </row>
    <row r="1060" spans="44:44" x14ac:dyDescent="0.2">
      <c r="AR1060" s="47"/>
    </row>
    <row r="1061" spans="44:44" x14ac:dyDescent="0.2">
      <c r="AR1061" s="47"/>
    </row>
    <row r="1062" spans="44:44" x14ac:dyDescent="0.2">
      <c r="AR1062" s="47"/>
    </row>
    <row r="1063" spans="44:44" x14ac:dyDescent="0.2">
      <c r="AR1063" s="47"/>
    </row>
    <row r="1064" spans="44:44" x14ac:dyDescent="0.2">
      <c r="AR1064" s="47"/>
    </row>
    <row r="1065" spans="44:44" x14ac:dyDescent="0.2">
      <c r="AR1065" s="47"/>
    </row>
    <row r="1066" spans="44:44" x14ac:dyDescent="0.2">
      <c r="AR1066" s="47"/>
    </row>
    <row r="1067" spans="44:44" x14ac:dyDescent="0.2">
      <c r="AR1067" s="47"/>
    </row>
    <row r="1068" spans="44:44" x14ac:dyDescent="0.2">
      <c r="AR1068" s="47"/>
    </row>
    <row r="1069" spans="44:44" x14ac:dyDescent="0.2">
      <c r="AR1069" s="47"/>
    </row>
    <row r="1070" spans="44:44" x14ac:dyDescent="0.2">
      <c r="AR1070" s="47"/>
    </row>
    <row r="1071" spans="44:44" x14ac:dyDescent="0.2">
      <c r="AR1071" s="47"/>
    </row>
    <row r="1072" spans="44:44" x14ac:dyDescent="0.2">
      <c r="AR1072" s="47"/>
    </row>
    <row r="1073" spans="44:44" x14ac:dyDescent="0.2">
      <c r="AR1073" s="47"/>
    </row>
    <row r="1074" spans="44:44" x14ac:dyDescent="0.2">
      <c r="AR1074" s="47"/>
    </row>
    <row r="1075" spans="44:44" x14ac:dyDescent="0.2">
      <c r="AR1075" s="47"/>
    </row>
    <row r="1076" spans="44:44" x14ac:dyDescent="0.2">
      <c r="AR1076" s="47"/>
    </row>
    <row r="1077" spans="44:44" x14ac:dyDescent="0.2">
      <c r="AR1077" s="47"/>
    </row>
    <row r="1078" spans="44:44" x14ac:dyDescent="0.2">
      <c r="AR1078" s="47"/>
    </row>
    <row r="1079" spans="44:44" x14ac:dyDescent="0.2">
      <c r="AR1079" s="47"/>
    </row>
    <row r="1080" spans="44:44" x14ac:dyDescent="0.2">
      <c r="AR1080" s="47"/>
    </row>
    <row r="1081" spans="44:44" x14ac:dyDescent="0.2">
      <c r="AR1081" s="47"/>
    </row>
    <row r="1082" spans="44:44" x14ac:dyDescent="0.2">
      <c r="AR1082" s="47"/>
    </row>
    <row r="1083" spans="44:44" x14ac:dyDescent="0.2">
      <c r="AR1083" s="47"/>
    </row>
    <row r="1084" spans="44:44" x14ac:dyDescent="0.2">
      <c r="AR1084" s="47"/>
    </row>
    <row r="1085" spans="44:44" x14ac:dyDescent="0.2">
      <c r="AR1085" s="47"/>
    </row>
    <row r="1086" spans="44:44" x14ac:dyDescent="0.2">
      <c r="AR1086" s="47"/>
    </row>
    <row r="1087" spans="44:44" x14ac:dyDescent="0.2">
      <c r="AR1087" s="47"/>
    </row>
    <row r="1088" spans="44:44" x14ac:dyDescent="0.2">
      <c r="AR1088" s="47"/>
    </row>
    <row r="1089" spans="44:44" x14ac:dyDescent="0.2">
      <c r="AR1089" s="47"/>
    </row>
    <row r="1090" spans="44:44" x14ac:dyDescent="0.2">
      <c r="AR1090" s="47"/>
    </row>
    <row r="1091" spans="44:44" x14ac:dyDescent="0.2">
      <c r="AR1091" s="47"/>
    </row>
    <row r="1092" spans="44:44" x14ac:dyDescent="0.2">
      <c r="AR1092" s="47"/>
    </row>
    <row r="1093" spans="44:44" x14ac:dyDescent="0.2">
      <c r="AR1093" s="47"/>
    </row>
    <row r="1094" spans="44:44" x14ac:dyDescent="0.2">
      <c r="AR1094" s="47"/>
    </row>
    <row r="1095" spans="44:44" x14ac:dyDescent="0.2">
      <c r="AR1095" s="47"/>
    </row>
    <row r="1096" spans="44:44" x14ac:dyDescent="0.2">
      <c r="AR1096" s="47"/>
    </row>
    <row r="1097" spans="44:44" x14ac:dyDescent="0.2">
      <c r="AR1097" s="47"/>
    </row>
    <row r="1098" spans="44:44" x14ac:dyDescent="0.2">
      <c r="AR1098" s="47"/>
    </row>
    <row r="1099" spans="44:44" x14ac:dyDescent="0.2">
      <c r="AR1099" s="47"/>
    </row>
    <row r="1100" spans="44:44" x14ac:dyDescent="0.2">
      <c r="AR1100" s="47"/>
    </row>
    <row r="1101" spans="44:44" x14ac:dyDescent="0.2">
      <c r="AR1101" s="47"/>
    </row>
    <row r="1102" spans="44:44" x14ac:dyDescent="0.2">
      <c r="AR1102" s="47"/>
    </row>
    <row r="1103" spans="44:44" x14ac:dyDescent="0.2">
      <c r="AR1103" s="47"/>
    </row>
    <row r="1104" spans="44:44" x14ac:dyDescent="0.2">
      <c r="AR1104" s="47"/>
    </row>
    <row r="1105" spans="44:44" x14ac:dyDescent="0.2">
      <c r="AR1105" s="47"/>
    </row>
    <row r="1106" spans="44:44" x14ac:dyDescent="0.2">
      <c r="AR1106" s="47"/>
    </row>
    <row r="1107" spans="44:44" x14ac:dyDescent="0.2">
      <c r="AR1107" s="47"/>
    </row>
    <row r="1108" spans="44:44" x14ac:dyDescent="0.2">
      <c r="AR1108" s="47"/>
    </row>
    <row r="1109" spans="44:44" x14ac:dyDescent="0.2">
      <c r="AR1109" s="47"/>
    </row>
    <row r="1110" spans="44:44" x14ac:dyDescent="0.2">
      <c r="AR1110" s="47"/>
    </row>
    <row r="1111" spans="44:44" x14ac:dyDescent="0.2">
      <c r="AR1111" s="47"/>
    </row>
    <row r="1112" spans="44:44" x14ac:dyDescent="0.2">
      <c r="AR1112" s="47"/>
    </row>
    <row r="1113" spans="44:44" x14ac:dyDescent="0.2">
      <c r="AR1113" s="47"/>
    </row>
    <row r="1114" spans="44:44" x14ac:dyDescent="0.2">
      <c r="AR1114" s="47"/>
    </row>
    <row r="1115" spans="44:44" x14ac:dyDescent="0.2">
      <c r="AR1115" s="47"/>
    </row>
    <row r="1116" spans="44:44" x14ac:dyDescent="0.2">
      <c r="AR1116" s="47"/>
    </row>
    <row r="1117" spans="44:44" x14ac:dyDescent="0.2">
      <c r="AR1117" s="47"/>
    </row>
    <row r="1118" spans="44:44" x14ac:dyDescent="0.2">
      <c r="AR1118" s="47"/>
    </row>
    <row r="1119" spans="44:44" x14ac:dyDescent="0.2">
      <c r="AR1119" s="47"/>
    </row>
    <row r="1120" spans="44:44" x14ac:dyDescent="0.2">
      <c r="AR1120" s="47"/>
    </row>
    <row r="1121" spans="44:44" x14ac:dyDescent="0.2">
      <c r="AR1121" s="47"/>
    </row>
    <row r="1122" spans="44:44" x14ac:dyDescent="0.2">
      <c r="AR1122" s="47"/>
    </row>
    <row r="1123" spans="44:44" x14ac:dyDescent="0.2">
      <c r="AR1123" s="47"/>
    </row>
    <row r="1124" spans="44:44" x14ac:dyDescent="0.2">
      <c r="AR1124" s="47"/>
    </row>
    <row r="1125" spans="44:44" x14ac:dyDescent="0.2">
      <c r="AR1125" s="47"/>
    </row>
    <row r="1126" spans="44:44" x14ac:dyDescent="0.2">
      <c r="AR1126" s="47"/>
    </row>
    <row r="1127" spans="44:44" x14ac:dyDescent="0.2">
      <c r="AR1127" s="47"/>
    </row>
    <row r="1128" spans="44:44" x14ac:dyDescent="0.2">
      <c r="AR1128" s="47"/>
    </row>
    <row r="1129" spans="44:44" x14ac:dyDescent="0.2">
      <c r="AR1129" s="47"/>
    </row>
    <row r="1130" spans="44:44" x14ac:dyDescent="0.2">
      <c r="AR1130" s="47"/>
    </row>
    <row r="1131" spans="44:44" x14ac:dyDescent="0.2">
      <c r="AR1131" s="47"/>
    </row>
    <row r="1132" spans="44:44" x14ac:dyDescent="0.2">
      <c r="AR1132" s="47"/>
    </row>
    <row r="1133" spans="44:44" x14ac:dyDescent="0.2">
      <c r="AR1133" s="47"/>
    </row>
    <row r="1134" spans="44:44" x14ac:dyDescent="0.2">
      <c r="AR1134" s="47"/>
    </row>
    <row r="1135" spans="44:44" x14ac:dyDescent="0.2">
      <c r="AR1135" s="47"/>
    </row>
    <row r="1136" spans="44:44" x14ac:dyDescent="0.2">
      <c r="AR1136" s="47"/>
    </row>
    <row r="1137" spans="44:44" x14ac:dyDescent="0.2">
      <c r="AR1137" s="47"/>
    </row>
    <row r="1138" spans="44:44" x14ac:dyDescent="0.2">
      <c r="AR1138" s="47"/>
    </row>
    <row r="1139" spans="44:44" x14ac:dyDescent="0.2">
      <c r="AR1139" s="47"/>
    </row>
    <row r="1140" spans="44:44" x14ac:dyDescent="0.2">
      <c r="AR1140" s="47"/>
    </row>
    <row r="1141" spans="44:44" x14ac:dyDescent="0.2">
      <c r="AR1141" s="47"/>
    </row>
    <row r="1142" spans="44:44" x14ac:dyDescent="0.2">
      <c r="AR1142" s="47"/>
    </row>
    <row r="1143" spans="44:44" x14ac:dyDescent="0.2">
      <c r="AR1143" s="47"/>
    </row>
    <row r="1144" spans="44:44" x14ac:dyDescent="0.2">
      <c r="AR1144" s="47"/>
    </row>
    <row r="1145" spans="44:44" x14ac:dyDescent="0.2">
      <c r="AR1145" s="47"/>
    </row>
    <row r="1146" spans="44:44" x14ac:dyDescent="0.2">
      <c r="AR1146" s="47"/>
    </row>
    <row r="1147" spans="44:44" x14ac:dyDescent="0.2">
      <c r="AR1147" s="47"/>
    </row>
    <row r="1148" spans="44:44" x14ac:dyDescent="0.2">
      <c r="AR1148" s="47"/>
    </row>
    <row r="1149" spans="44:44" x14ac:dyDescent="0.2">
      <c r="AR1149" s="47"/>
    </row>
    <row r="1150" spans="44:44" x14ac:dyDescent="0.2">
      <c r="AR1150" s="47"/>
    </row>
    <row r="1151" spans="44:44" x14ac:dyDescent="0.2">
      <c r="AR1151" s="47"/>
    </row>
    <row r="1152" spans="44:44" x14ac:dyDescent="0.2">
      <c r="AR1152" s="47"/>
    </row>
    <row r="1153" spans="44:44" x14ac:dyDescent="0.2">
      <c r="AR1153" s="47"/>
    </row>
    <row r="1154" spans="44:44" x14ac:dyDescent="0.2">
      <c r="AR1154" s="47"/>
    </row>
    <row r="1155" spans="44:44" x14ac:dyDescent="0.2">
      <c r="AR1155" s="47"/>
    </row>
    <row r="1156" spans="44:44" x14ac:dyDescent="0.2">
      <c r="AR1156" s="47"/>
    </row>
    <row r="1157" spans="44:44" x14ac:dyDescent="0.2">
      <c r="AR1157" s="47"/>
    </row>
    <row r="1158" spans="44:44" x14ac:dyDescent="0.2">
      <c r="AR1158" s="47"/>
    </row>
    <row r="1159" spans="44:44" x14ac:dyDescent="0.2">
      <c r="AR1159" s="47"/>
    </row>
    <row r="1160" spans="44:44" x14ac:dyDescent="0.2">
      <c r="AR1160" s="47"/>
    </row>
    <row r="1161" spans="44:44" x14ac:dyDescent="0.2">
      <c r="AR1161" s="47"/>
    </row>
    <row r="1162" spans="44:44" x14ac:dyDescent="0.2">
      <c r="AR1162" s="47"/>
    </row>
    <row r="1163" spans="44:44" x14ac:dyDescent="0.2">
      <c r="AR1163" s="47"/>
    </row>
    <row r="1164" spans="44:44" x14ac:dyDescent="0.2">
      <c r="AR1164" s="47"/>
    </row>
    <row r="1165" spans="44:44" x14ac:dyDescent="0.2">
      <c r="AR1165" s="47"/>
    </row>
    <row r="1166" spans="44:44" x14ac:dyDescent="0.2">
      <c r="AR1166" s="47"/>
    </row>
    <row r="1167" spans="44:44" x14ac:dyDescent="0.2">
      <c r="AR1167" s="47"/>
    </row>
    <row r="1168" spans="44:44" x14ac:dyDescent="0.2">
      <c r="AR1168" s="47"/>
    </row>
    <row r="1169" spans="44:44" x14ac:dyDescent="0.2">
      <c r="AR1169" s="47"/>
    </row>
    <row r="1170" spans="44:44" x14ac:dyDescent="0.2">
      <c r="AR1170" s="47"/>
    </row>
    <row r="1171" spans="44:44" x14ac:dyDescent="0.2">
      <c r="AR1171" s="47"/>
    </row>
    <row r="1172" spans="44:44" x14ac:dyDescent="0.2">
      <c r="AR1172" s="47"/>
    </row>
    <row r="1173" spans="44:44" x14ac:dyDescent="0.2">
      <c r="AR1173" s="47"/>
    </row>
    <row r="1174" spans="44:44" x14ac:dyDescent="0.2">
      <c r="AR1174" s="47"/>
    </row>
    <row r="1175" spans="44:44" x14ac:dyDescent="0.2">
      <c r="AR1175" s="47"/>
    </row>
    <row r="1176" spans="44:44" x14ac:dyDescent="0.2">
      <c r="AR1176" s="47"/>
    </row>
    <row r="1177" spans="44:44" x14ac:dyDescent="0.2">
      <c r="AR1177" s="47"/>
    </row>
    <row r="1178" spans="44:44" x14ac:dyDescent="0.2">
      <c r="AR1178" s="47"/>
    </row>
    <row r="1179" spans="44:44" x14ac:dyDescent="0.2">
      <c r="AR1179" s="47"/>
    </row>
    <row r="1180" spans="44:44" x14ac:dyDescent="0.2">
      <c r="AR1180" s="47"/>
    </row>
    <row r="1181" spans="44:44" x14ac:dyDescent="0.2">
      <c r="AR1181" s="47"/>
    </row>
    <row r="1182" spans="44:44" x14ac:dyDescent="0.2">
      <c r="AR1182" s="47"/>
    </row>
    <row r="1183" spans="44:44" x14ac:dyDescent="0.2">
      <c r="AR1183" s="47"/>
    </row>
    <row r="1184" spans="44:44" x14ac:dyDescent="0.2">
      <c r="AR1184" s="47"/>
    </row>
    <row r="1185" spans="44:44" x14ac:dyDescent="0.2">
      <c r="AR1185" s="47"/>
    </row>
    <row r="1186" spans="44:44" x14ac:dyDescent="0.2">
      <c r="AR1186" s="47"/>
    </row>
    <row r="1187" spans="44:44" x14ac:dyDescent="0.2">
      <c r="AR1187" s="47"/>
    </row>
    <row r="1188" spans="44:44" x14ac:dyDescent="0.2">
      <c r="AR1188" s="47"/>
    </row>
    <row r="1189" spans="44:44" x14ac:dyDescent="0.2">
      <c r="AR1189" s="47"/>
    </row>
    <row r="1190" spans="44:44" x14ac:dyDescent="0.2">
      <c r="AR1190" s="47"/>
    </row>
    <row r="1191" spans="44:44" x14ac:dyDescent="0.2">
      <c r="AR1191" s="47"/>
    </row>
    <row r="1192" spans="44:44" x14ac:dyDescent="0.2">
      <c r="AR1192" s="47"/>
    </row>
    <row r="1193" spans="44:44" x14ac:dyDescent="0.2">
      <c r="AR1193" s="47"/>
    </row>
    <row r="1194" spans="44:44" x14ac:dyDescent="0.2">
      <c r="AR1194" s="47"/>
    </row>
    <row r="1195" spans="44:44" x14ac:dyDescent="0.2">
      <c r="AR1195" s="47"/>
    </row>
    <row r="1196" spans="44:44" x14ac:dyDescent="0.2">
      <c r="AR1196" s="47"/>
    </row>
    <row r="1197" spans="44:44" x14ac:dyDescent="0.2">
      <c r="AR1197" s="47"/>
    </row>
    <row r="1198" spans="44:44" x14ac:dyDescent="0.2">
      <c r="AR1198" s="47"/>
    </row>
    <row r="1199" spans="44:44" x14ac:dyDescent="0.2">
      <c r="AR1199" s="47"/>
    </row>
    <row r="1200" spans="44:44" x14ac:dyDescent="0.2">
      <c r="AR1200" s="47"/>
    </row>
    <row r="1201" spans="44:44" x14ac:dyDescent="0.2">
      <c r="AR1201" s="47"/>
    </row>
    <row r="1202" spans="44:44" x14ac:dyDescent="0.2">
      <c r="AR1202" s="47"/>
    </row>
    <row r="1203" spans="44:44" x14ac:dyDescent="0.2">
      <c r="AR1203" s="47"/>
    </row>
    <row r="1204" spans="44:44" x14ac:dyDescent="0.2">
      <c r="AR1204" s="47"/>
    </row>
    <row r="1205" spans="44:44" x14ac:dyDescent="0.2">
      <c r="AR1205" s="47"/>
    </row>
    <row r="1206" spans="44:44" x14ac:dyDescent="0.2">
      <c r="AR1206" s="47"/>
    </row>
    <row r="1207" spans="44:44" x14ac:dyDescent="0.2">
      <c r="AR1207" s="47"/>
    </row>
    <row r="1208" spans="44:44" x14ac:dyDescent="0.2">
      <c r="AR1208" s="47"/>
    </row>
    <row r="1209" spans="44:44" x14ac:dyDescent="0.2">
      <c r="AR1209" s="47"/>
    </row>
    <row r="1210" spans="44:44" x14ac:dyDescent="0.2">
      <c r="AR1210" s="47"/>
    </row>
    <row r="1211" spans="44:44" x14ac:dyDescent="0.2">
      <c r="AR1211" s="47"/>
    </row>
    <row r="1212" spans="44:44" x14ac:dyDescent="0.2">
      <c r="AR1212" s="47"/>
    </row>
    <row r="1213" spans="44:44" x14ac:dyDescent="0.2">
      <c r="AR1213" s="47"/>
    </row>
    <row r="1214" spans="44:44" x14ac:dyDescent="0.2">
      <c r="AR1214" s="47"/>
    </row>
    <row r="1215" spans="44:44" x14ac:dyDescent="0.2">
      <c r="AR1215" s="47"/>
    </row>
    <row r="1216" spans="44:44" x14ac:dyDescent="0.2">
      <c r="AR1216" s="47"/>
    </row>
    <row r="1217" spans="44:44" x14ac:dyDescent="0.2">
      <c r="AR1217" s="47"/>
    </row>
    <row r="1218" spans="44:44" x14ac:dyDescent="0.2">
      <c r="AR1218" s="47"/>
    </row>
    <row r="1219" spans="44:44" x14ac:dyDescent="0.2">
      <c r="AR1219" s="47"/>
    </row>
    <row r="1220" spans="44:44" x14ac:dyDescent="0.2">
      <c r="AR1220" s="47"/>
    </row>
    <row r="1221" spans="44:44" x14ac:dyDescent="0.2">
      <c r="AR1221" s="47"/>
    </row>
    <row r="1222" spans="44:44" x14ac:dyDescent="0.2">
      <c r="AR1222" s="47"/>
    </row>
    <row r="1223" spans="44:44" x14ac:dyDescent="0.2">
      <c r="AR1223" s="47"/>
    </row>
    <row r="1224" spans="44:44" x14ac:dyDescent="0.2">
      <c r="AR1224" s="47"/>
    </row>
    <row r="1225" spans="44:44" x14ac:dyDescent="0.2">
      <c r="AR1225" s="47"/>
    </row>
    <row r="1226" spans="44:44" x14ac:dyDescent="0.2">
      <c r="AR1226" s="47"/>
    </row>
    <row r="1227" spans="44:44" x14ac:dyDescent="0.2">
      <c r="AR1227" s="47"/>
    </row>
    <row r="1228" spans="44:44" x14ac:dyDescent="0.2">
      <c r="AR1228" s="47"/>
    </row>
    <row r="1229" spans="44:44" x14ac:dyDescent="0.2">
      <c r="AR1229" s="47"/>
    </row>
    <row r="1230" spans="44:44" x14ac:dyDescent="0.2">
      <c r="AR1230" s="47"/>
    </row>
    <row r="1231" spans="44:44" x14ac:dyDescent="0.2">
      <c r="AR1231" s="47"/>
    </row>
    <row r="1232" spans="44:44" x14ac:dyDescent="0.2">
      <c r="AR1232" s="47"/>
    </row>
    <row r="1233" spans="44:44" x14ac:dyDescent="0.2">
      <c r="AR1233" s="47"/>
    </row>
    <row r="1234" spans="44:44" x14ac:dyDescent="0.2">
      <c r="AR1234" s="47"/>
    </row>
    <row r="1235" spans="44:44" x14ac:dyDescent="0.2">
      <c r="AR1235" s="47"/>
    </row>
    <row r="1236" spans="44:44" x14ac:dyDescent="0.2">
      <c r="AR1236" s="47"/>
    </row>
    <row r="1237" spans="44:44" x14ac:dyDescent="0.2">
      <c r="AR1237" s="47"/>
    </row>
    <row r="1238" spans="44:44" x14ac:dyDescent="0.2">
      <c r="AR1238" s="47"/>
    </row>
    <row r="1239" spans="44:44" x14ac:dyDescent="0.2">
      <c r="AR1239" s="47"/>
    </row>
    <row r="1240" spans="44:44" x14ac:dyDescent="0.2">
      <c r="AR1240" s="47"/>
    </row>
    <row r="1241" spans="44:44" x14ac:dyDescent="0.2">
      <c r="AR1241" s="47"/>
    </row>
    <row r="1242" spans="44:44" x14ac:dyDescent="0.2">
      <c r="AR1242" s="47"/>
    </row>
    <row r="1243" spans="44:44" x14ac:dyDescent="0.2">
      <c r="AR1243" s="47"/>
    </row>
    <row r="1244" spans="44:44" x14ac:dyDescent="0.2">
      <c r="AR1244" s="47"/>
    </row>
    <row r="1245" spans="44:44" x14ac:dyDescent="0.2">
      <c r="AR1245" s="47"/>
    </row>
    <row r="1246" spans="44:44" x14ac:dyDescent="0.2">
      <c r="AR1246" s="47"/>
    </row>
    <row r="1247" spans="44:44" x14ac:dyDescent="0.2">
      <c r="AR1247" s="47"/>
    </row>
    <row r="1248" spans="44:44" x14ac:dyDescent="0.2">
      <c r="AR1248" s="47"/>
    </row>
    <row r="1249" spans="44:44" x14ac:dyDescent="0.2">
      <c r="AR1249" s="47"/>
    </row>
    <row r="1250" spans="44:44" x14ac:dyDescent="0.2">
      <c r="AR1250" s="47"/>
    </row>
    <row r="1251" spans="44:44" x14ac:dyDescent="0.2">
      <c r="AR1251" s="47"/>
    </row>
    <row r="1252" spans="44:44" x14ac:dyDescent="0.2">
      <c r="AR1252" s="47"/>
    </row>
    <row r="1253" spans="44:44" x14ac:dyDescent="0.2">
      <c r="AR1253" s="47"/>
    </row>
    <row r="1254" spans="44:44" x14ac:dyDescent="0.2">
      <c r="AR1254" s="47"/>
    </row>
    <row r="1255" spans="44:44" x14ac:dyDescent="0.2">
      <c r="AR1255" s="47"/>
    </row>
    <row r="1256" spans="44:44" x14ac:dyDescent="0.2">
      <c r="AR1256" s="47"/>
    </row>
    <row r="1257" spans="44:44" x14ac:dyDescent="0.2">
      <c r="AR1257" s="47"/>
    </row>
    <row r="1258" spans="44:44" x14ac:dyDescent="0.2">
      <c r="AR1258" s="47"/>
    </row>
    <row r="1259" spans="44:44" x14ac:dyDescent="0.2">
      <c r="AR1259" s="47"/>
    </row>
    <row r="1260" spans="44:44" x14ac:dyDescent="0.2">
      <c r="AR1260" s="47"/>
    </row>
    <row r="1261" spans="44:44" x14ac:dyDescent="0.2">
      <c r="AR1261" s="47"/>
    </row>
    <row r="1262" spans="44:44" x14ac:dyDescent="0.2">
      <c r="AR1262" s="47"/>
    </row>
    <row r="1263" spans="44:44" x14ac:dyDescent="0.2">
      <c r="AR1263" s="47"/>
    </row>
    <row r="1264" spans="44:44" x14ac:dyDescent="0.2">
      <c r="AR1264" s="47"/>
    </row>
    <row r="1265" spans="44:44" x14ac:dyDescent="0.2">
      <c r="AR1265" s="47"/>
    </row>
    <row r="1266" spans="44:44" x14ac:dyDescent="0.2">
      <c r="AR1266" s="47"/>
    </row>
    <row r="1267" spans="44:44" x14ac:dyDescent="0.2">
      <c r="AR1267" s="47"/>
    </row>
    <row r="1268" spans="44:44" x14ac:dyDescent="0.2">
      <c r="AR1268" s="47"/>
    </row>
    <row r="1269" spans="44:44" x14ac:dyDescent="0.2">
      <c r="AR1269" s="47"/>
    </row>
    <row r="1270" spans="44:44" x14ac:dyDescent="0.2">
      <c r="AR1270" s="47"/>
    </row>
    <row r="1271" spans="44:44" x14ac:dyDescent="0.2">
      <c r="AR1271" s="47"/>
    </row>
    <row r="1272" spans="44:44" x14ac:dyDescent="0.2">
      <c r="AR1272" s="47"/>
    </row>
    <row r="1273" spans="44:44" x14ac:dyDescent="0.2">
      <c r="AR1273" s="47"/>
    </row>
    <row r="1274" spans="44:44" x14ac:dyDescent="0.2">
      <c r="AR1274" s="47"/>
    </row>
    <row r="1275" spans="44:44" x14ac:dyDescent="0.2">
      <c r="AR1275" s="47"/>
    </row>
    <row r="1276" spans="44:44" x14ac:dyDescent="0.2">
      <c r="AR1276" s="47"/>
    </row>
    <row r="1277" spans="44:44" x14ac:dyDescent="0.2">
      <c r="AR1277" s="47"/>
    </row>
    <row r="1278" spans="44:44" x14ac:dyDescent="0.2">
      <c r="AR1278" s="47"/>
    </row>
    <row r="1279" spans="44:44" x14ac:dyDescent="0.2">
      <c r="AR1279" s="47"/>
    </row>
    <row r="1280" spans="44:44" x14ac:dyDescent="0.2">
      <c r="AR1280" s="47"/>
    </row>
    <row r="1281" spans="44:44" x14ac:dyDescent="0.2">
      <c r="AR1281" s="47"/>
    </row>
    <row r="1282" spans="44:44" x14ac:dyDescent="0.2">
      <c r="AR1282" s="47"/>
    </row>
    <row r="1283" spans="44:44" x14ac:dyDescent="0.2">
      <c r="AR1283" s="47"/>
    </row>
    <row r="1284" spans="44:44" x14ac:dyDescent="0.2">
      <c r="AR1284" s="47"/>
    </row>
    <row r="1285" spans="44:44" x14ac:dyDescent="0.2">
      <c r="AR1285" s="47"/>
    </row>
    <row r="1286" spans="44:44" x14ac:dyDescent="0.2">
      <c r="AR1286" s="47"/>
    </row>
    <row r="1287" spans="44:44" x14ac:dyDescent="0.2">
      <c r="AR1287" s="47"/>
    </row>
    <row r="1288" spans="44:44" x14ac:dyDescent="0.2">
      <c r="AR1288" s="47"/>
    </row>
    <row r="1289" spans="44:44" x14ac:dyDescent="0.2">
      <c r="AR1289" s="47"/>
    </row>
    <row r="1290" spans="44:44" x14ac:dyDescent="0.2">
      <c r="AR1290" s="47"/>
    </row>
    <row r="1291" spans="44:44" x14ac:dyDescent="0.2">
      <c r="AR1291" s="47"/>
    </row>
    <row r="1292" spans="44:44" x14ac:dyDescent="0.2">
      <c r="AR1292" s="47"/>
    </row>
    <row r="1293" spans="44:44" x14ac:dyDescent="0.2">
      <c r="AR1293" s="47"/>
    </row>
    <row r="1294" spans="44:44" x14ac:dyDescent="0.2">
      <c r="AR1294" s="47"/>
    </row>
    <row r="1295" spans="44:44" x14ac:dyDescent="0.2">
      <c r="AR1295" s="47"/>
    </row>
    <row r="1296" spans="44:44" x14ac:dyDescent="0.2">
      <c r="AR1296" s="47"/>
    </row>
    <row r="1297" spans="44:44" x14ac:dyDescent="0.2">
      <c r="AR1297" s="47"/>
    </row>
    <row r="1298" spans="44:44" x14ac:dyDescent="0.2">
      <c r="AR1298" s="47"/>
    </row>
    <row r="1299" spans="44:44" x14ac:dyDescent="0.2">
      <c r="AR1299" s="47"/>
    </row>
    <row r="1300" spans="44:44" x14ac:dyDescent="0.2">
      <c r="AR1300" s="47"/>
    </row>
    <row r="1301" spans="44:44" x14ac:dyDescent="0.2">
      <c r="AR1301" s="47"/>
    </row>
    <row r="1302" spans="44:44" x14ac:dyDescent="0.2">
      <c r="AR1302" s="47"/>
    </row>
    <row r="1303" spans="44:44" x14ac:dyDescent="0.2">
      <c r="AR1303" s="47"/>
    </row>
    <row r="1304" spans="44:44" x14ac:dyDescent="0.2">
      <c r="AR1304" s="47"/>
    </row>
    <row r="1305" spans="44:44" x14ac:dyDescent="0.2">
      <c r="AR1305" s="47"/>
    </row>
    <row r="1306" spans="44:44" x14ac:dyDescent="0.2">
      <c r="AR1306" s="47"/>
    </row>
    <row r="1307" spans="44:44" x14ac:dyDescent="0.2">
      <c r="AR1307" s="47"/>
    </row>
    <row r="1308" spans="44:44" x14ac:dyDescent="0.2">
      <c r="AR1308" s="47"/>
    </row>
    <row r="1309" spans="44:44" x14ac:dyDescent="0.2">
      <c r="AR1309" s="47"/>
    </row>
    <row r="1310" spans="44:44" x14ac:dyDescent="0.2">
      <c r="AR1310" s="47"/>
    </row>
    <row r="1311" spans="44:44" x14ac:dyDescent="0.2">
      <c r="AR1311" s="47"/>
    </row>
    <row r="1312" spans="44:44" x14ac:dyDescent="0.2">
      <c r="AR1312" s="47"/>
    </row>
    <row r="1313" spans="44:44" x14ac:dyDescent="0.2">
      <c r="AR1313" s="47"/>
    </row>
    <row r="1314" spans="44:44" x14ac:dyDescent="0.2">
      <c r="AR1314" s="47"/>
    </row>
    <row r="1315" spans="44:44" x14ac:dyDescent="0.2">
      <c r="AR1315" s="47"/>
    </row>
    <row r="1316" spans="44:44" x14ac:dyDescent="0.2">
      <c r="AR1316" s="47"/>
    </row>
    <row r="1317" spans="44:44" x14ac:dyDescent="0.2">
      <c r="AR1317" s="47"/>
    </row>
    <row r="1318" spans="44:44" x14ac:dyDescent="0.2">
      <c r="AR1318" s="47"/>
    </row>
    <row r="1319" spans="44:44" x14ac:dyDescent="0.2">
      <c r="AR1319" s="47"/>
    </row>
    <row r="1320" spans="44:44" x14ac:dyDescent="0.2">
      <c r="AR1320" s="47"/>
    </row>
    <row r="1321" spans="44:44" x14ac:dyDescent="0.2">
      <c r="AR1321" s="47"/>
    </row>
    <row r="1322" spans="44:44" x14ac:dyDescent="0.2">
      <c r="AR1322" s="47"/>
    </row>
    <row r="1323" spans="44:44" x14ac:dyDescent="0.2">
      <c r="AR1323" s="47"/>
    </row>
    <row r="1324" spans="44:44" x14ac:dyDescent="0.2">
      <c r="AR1324" s="47"/>
    </row>
    <row r="1325" spans="44:44" x14ac:dyDescent="0.2">
      <c r="AR1325" s="47"/>
    </row>
    <row r="1326" spans="44:44" x14ac:dyDescent="0.2">
      <c r="AR1326" s="47"/>
    </row>
    <row r="1327" spans="44:44" x14ac:dyDescent="0.2">
      <c r="AR1327" s="47"/>
    </row>
    <row r="1328" spans="44:44" x14ac:dyDescent="0.2">
      <c r="AR1328" s="47"/>
    </row>
    <row r="1329" spans="44:44" x14ac:dyDescent="0.2">
      <c r="AR1329" s="47"/>
    </row>
    <row r="1330" spans="44:44" x14ac:dyDescent="0.2">
      <c r="AR1330" s="47"/>
    </row>
    <row r="1331" spans="44:44" x14ac:dyDescent="0.2">
      <c r="AR1331" s="47"/>
    </row>
    <row r="1332" spans="44:44" x14ac:dyDescent="0.2">
      <c r="AR1332" s="47"/>
    </row>
    <row r="1333" spans="44:44" x14ac:dyDescent="0.2">
      <c r="AR1333" s="47"/>
    </row>
    <row r="1334" spans="44:44" x14ac:dyDescent="0.2">
      <c r="AR1334" s="47"/>
    </row>
    <row r="1335" spans="44:44" x14ac:dyDescent="0.2">
      <c r="AR1335" s="47"/>
    </row>
    <row r="1336" spans="44:44" x14ac:dyDescent="0.2">
      <c r="AR1336" s="47"/>
    </row>
    <row r="1337" spans="44:44" x14ac:dyDescent="0.2">
      <c r="AR1337" s="47"/>
    </row>
    <row r="1338" spans="44:44" x14ac:dyDescent="0.2">
      <c r="AR1338" s="47"/>
    </row>
    <row r="1339" spans="44:44" x14ac:dyDescent="0.2">
      <c r="AR1339" s="47"/>
    </row>
    <row r="1340" spans="44:44" x14ac:dyDescent="0.2">
      <c r="AR1340" s="47"/>
    </row>
    <row r="1341" spans="44:44" x14ac:dyDescent="0.2">
      <c r="AR1341" s="47"/>
    </row>
    <row r="1342" spans="44:44" x14ac:dyDescent="0.2">
      <c r="AR1342" s="47"/>
    </row>
    <row r="1343" spans="44:44" x14ac:dyDescent="0.2">
      <c r="AR1343" s="47"/>
    </row>
    <row r="1344" spans="44:44" x14ac:dyDescent="0.2">
      <c r="AR1344" s="47"/>
    </row>
    <row r="1345" spans="44:44" x14ac:dyDescent="0.2">
      <c r="AR1345" s="47"/>
    </row>
    <row r="1346" spans="44:44" x14ac:dyDescent="0.2">
      <c r="AR1346" s="47"/>
    </row>
    <row r="1347" spans="44:44" x14ac:dyDescent="0.2">
      <c r="AR1347" s="47"/>
    </row>
    <row r="1348" spans="44:44" x14ac:dyDescent="0.2">
      <c r="AR1348" s="47"/>
    </row>
    <row r="1349" spans="44:44" x14ac:dyDescent="0.2">
      <c r="AR1349" s="47"/>
    </row>
    <row r="1350" spans="44:44" x14ac:dyDescent="0.2">
      <c r="AR1350" s="47"/>
    </row>
    <row r="1351" spans="44:44" x14ac:dyDescent="0.2">
      <c r="AR1351" s="47"/>
    </row>
    <row r="1352" spans="44:44" x14ac:dyDescent="0.2">
      <c r="AR1352" s="47"/>
    </row>
    <row r="1353" spans="44:44" x14ac:dyDescent="0.2">
      <c r="AR1353" s="47"/>
    </row>
    <row r="1354" spans="44:44" x14ac:dyDescent="0.2">
      <c r="AR1354" s="47"/>
    </row>
    <row r="1355" spans="44:44" x14ac:dyDescent="0.2">
      <c r="AR1355" s="47"/>
    </row>
    <row r="1356" spans="44:44" x14ac:dyDescent="0.2">
      <c r="AR1356" s="47"/>
    </row>
    <row r="1357" spans="44:44" x14ac:dyDescent="0.2">
      <c r="AR1357" s="47"/>
    </row>
    <row r="1358" spans="44:44" x14ac:dyDescent="0.2">
      <c r="AR1358" s="47"/>
    </row>
    <row r="1359" spans="44:44" x14ac:dyDescent="0.2">
      <c r="AR1359" s="47"/>
    </row>
    <row r="1360" spans="44:44" x14ac:dyDescent="0.2">
      <c r="AR1360" s="47"/>
    </row>
    <row r="1361" spans="44:44" x14ac:dyDescent="0.2">
      <c r="AR1361" s="47"/>
    </row>
    <row r="1362" spans="44:44" x14ac:dyDescent="0.2">
      <c r="AR1362" s="47"/>
    </row>
    <row r="1363" spans="44:44" x14ac:dyDescent="0.2">
      <c r="AR1363" s="47"/>
    </row>
    <row r="1364" spans="44:44" x14ac:dyDescent="0.2">
      <c r="AR1364" s="47"/>
    </row>
    <row r="1365" spans="44:44" x14ac:dyDescent="0.2">
      <c r="AR1365" s="47"/>
    </row>
    <row r="1366" spans="44:44" x14ac:dyDescent="0.2">
      <c r="AR1366" s="47"/>
    </row>
    <row r="1367" spans="44:44" x14ac:dyDescent="0.2">
      <c r="AR1367" s="47"/>
    </row>
    <row r="1368" spans="44:44" x14ac:dyDescent="0.2">
      <c r="AR1368" s="47"/>
    </row>
    <row r="1369" spans="44:44" x14ac:dyDescent="0.2">
      <c r="AR1369" s="47"/>
    </row>
    <row r="1370" spans="44:44" x14ac:dyDescent="0.2">
      <c r="AR1370" s="47"/>
    </row>
    <row r="1371" spans="44:44" x14ac:dyDescent="0.2">
      <c r="AR1371" s="47"/>
    </row>
    <row r="1372" spans="44:44" x14ac:dyDescent="0.2">
      <c r="AR1372" s="47"/>
    </row>
    <row r="1373" spans="44:44" x14ac:dyDescent="0.2">
      <c r="AR1373" s="47"/>
    </row>
    <row r="1374" spans="44:44" x14ac:dyDescent="0.2">
      <c r="AR1374" s="47"/>
    </row>
    <row r="1375" spans="44:44" x14ac:dyDescent="0.2">
      <c r="AR1375" s="47"/>
    </row>
    <row r="1376" spans="44:44" x14ac:dyDescent="0.2">
      <c r="AR1376" s="47"/>
    </row>
    <row r="1377" spans="44:44" x14ac:dyDescent="0.2">
      <c r="AR1377" s="47"/>
    </row>
    <row r="1378" spans="44:44" x14ac:dyDescent="0.2">
      <c r="AR1378" s="47"/>
    </row>
    <row r="1379" spans="44:44" x14ac:dyDescent="0.2">
      <c r="AR1379" s="47"/>
    </row>
    <row r="1380" spans="44:44" x14ac:dyDescent="0.2">
      <c r="AR1380" s="47"/>
    </row>
    <row r="1381" spans="44:44" x14ac:dyDescent="0.2">
      <c r="AR1381" s="47"/>
    </row>
    <row r="1382" spans="44:44" x14ac:dyDescent="0.2">
      <c r="AR1382" s="47"/>
    </row>
    <row r="1383" spans="44:44" x14ac:dyDescent="0.2">
      <c r="AR1383" s="47"/>
    </row>
    <row r="1384" spans="44:44" x14ac:dyDescent="0.2">
      <c r="AR1384" s="47"/>
    </row>
    <row r="1385" spans="44:44" x14ac:dyDescent="0.2">
      <c r="AR1385" s="47"/>
    </row>
    <row r="1386" spans="44:44" x14ac:dyDescent="0.2">
      <c r="AR1386" s="47"/>
    </row>
    <row r="1387" spans="44:44" x14ac:dyDescent="0.2">
      <c r="AR1387" s="47"/>
    </row>
    <row r="1388" spans="44:44" x14ac:dyDescent="0.2">
      <c r="AR1388" s="47"/>
    </row>
    <row r="1389" spans="44:44" x14ac:dyDescent="0.2">
      <c r="AR1389" s="47"/>
    </row>
    <row r="1390" spans="44:44" x14ac:dyDescent="0.2">
      <c r="AR1390" s="47"/>
    </row>
    <row r="1391" spans="44:44" x14ac:dyDescent="0.2">
      <c r="AR1391" s="47"/>
    </row>
    <row r="1392" spans="44:44" x14ac:dyDescent="0.2">
      <c r="AR1392" s="47"/>
    </row>
    <row r="1393" spans="44:44" x14ac:dyDescent="0.2">
      <c r="AR1393" s="47"/>
    </row>
    <row r="1394" spans="44:44" x14ac:dyDescent="0.2">
      <c r="AR1394" s="47"/>
    </row>
    <row r="1395" spans="44:44" x14ac:dyDescent="0.2">
      <c r="AR1395" s="47"/>
    </row>
    <row r="1396" spans="44:44" x14ac:dyDescent="0.2">
      <c r="AR1396" s="47"/>
    </row>
    <row r="1397" spans="44:44" x14ac:dyDescent="0.2">
      <c r="AR1397" s="47"/>
    </row>
    <row r="1398" spans="44:44" x14ac:dyDescent="0.2">
      <c r="AR1398" s="47"/>
    </row>
    <row r="1399" spans="44:44" x14ac:dyDescent="0.2">
      <c r="AR1399" s="47"/>
    </row>
    <row r="1400" spans="44:44" x14ac:dyDescent="0.2">
      <c r="AR1400" s="47"/>
    </row>
    <row r="1401" spans="44:44" x14ac:dyDescent="0.2">
      <c r="AR1401" s="47"/>
    </row>
    <row r="1402" spans="44:44" x14ac:dyDescent="0.2">
      <c r="AR1402" s="47"/>
    </row>
    <row r="1403" spans="44:44" x14ac:dyDescent="0.2">
      <c r="AR1403" s="47"/>
    </row>
    <row r="1404" spans="44:44" x14ac:dyDescent="0.2">
      <c r="AR1404" s="47"/>
    </row>
    <row r="1405" spans="44:44" x14ac:dyDescent="0.2">
      <c r="AR1405" s="47"/>
    </row>
    <row r="1406" spans="44:44" x14ac:dyDescent="0.2">
      <c r="AR1406" s="47"/>
    </row>
    <row r="1407" spans="44:44" x14ac:dyDescent="0.2">
      <c r="AR1407" s="47"/>
    </row>
    <row r="1408" spans="44:44" x14ac:dyDescent="0.2">
      <c r="AR1408" s="47"/>
    </row>
    <row r="1409" spans="44:44" x14ac:dyDescent="0.2">
      <c r="AR1409" s="47"/>
    </row>
    <row r="1410" spans="44:44" x14ac:dyDescent="0.2">
      <c r="AR1410" s="47"/>
    </row>
    <row r="1411" spans="44:44" x14ac:dyDescent="0.2">
      <c r="AR1411" s="47"/>
    </row>
    <row r="1412" spans="44:44" x14ac:dyDescent="0.2">
      <c r="AR1412" s="47"/>
    </row>
    <row r="1413" spans="44:44" x14ac:dyDescent="0.2">
      <c r="AR1413" s="47"/>
    </row>
    <row r="1414" spans="44:44" x14ac:dyDescent="0.2">
      <c r="AR1414" s="47"/>
    </row>
    <row r="1415" spans="44:44" x14ac:dyDescent="0.2">
      <c r="AR1415" s="47"/>
    </row>
    <row r="1416" spans="44:44" x14ac:dyDescent="0.2">
      <c r="AR1416" s="47"/>
    </row>
    <row r="1417" spans="44:44" x14ac:dyDescent="0.2">
      <c r="AR1417" s="47"/>
    </row>
    <row r="1418" spans="44:44" x14ac:dyDescent="0.2">
      <c r="AR1418" s="47"/>
    </row>
    <row r="1419" spans="44:44" x14ac:dyDescent="0.2">
      <c r="AR1419" s="47"/>
    </row>
    <row r="1420" spans="44:44" x14ac:dyDescent="0.2">
      <c r="AR1420" s="47"/>
    </row>
    <row r="1421" spans="44:44" x14ac:dyDescent="0.2">
      <c r="AR1421" s="47"/>
    </row>
    <row r="1422" spans="44:44" x14ac:dyDescent="0.2">
      <c r="AR1422" s="47"/>
    </row>
    <row r="1423" spans="44:44" x14ac:dyDescent="0.2">
      <c r="AR1423" s="47"/>
    </row>
    <row r="1424" spans="44:44" x14ac:dyDescent="0.2">
      <c r="AR1424" s="47"/>
    </row>
    <row r="1425" spans="44:44" x14ac:dyDescent="0.2">
      <c r="AR1425" s="47"/>
    </row>
    <row r="1426" spans="44:44" x14ac:dyDescent="0.2">
      <c r="AR1426" s="47"/>
    </row>
    <row r="1427" spans="44:44" x14ac:dyDescent="0.2">
      <c r="AR1427" s="47"/>
    </row>
    <row r="1428" spans="44:44" x14ac:dyDescent="0.2">
      <c r="AR1428" s="47"/>
    </row>
    <row r="1429" spans="44:44" x14ac:dyDescent="0.2">
      <c r="AR1429" s="47"/>
    </row>
    <row r="1430" spans="44:44" x14ac:dyDescent="0.2">
      <c r="AR1430" s="47"/>
    </row>
    <row r="1431" spans="44:44" x14ac:dyDescent="0.2">
      <c r="AR1431" s="47"/>
    </row>
    <row r="1432" spans="44:44" x14ac:dyDescent="0.2">
      <c r="AR1432" s="47"/>
    </row>
    <row r="1433" spans="44:44" x14ac:dyDescent="0.2">
      <c r="AR1433" s="47"/>
    </row>
    <row r="1434" spans="44:44" x14ac:dyDescent="0.2">
      <c r="AR1434" s="47"/>
    </row>
    <row r="1435" spans="44:44" x14ac:dyDescent="0.2">
      <c r="AR1435" s="47"/>
    </row>
    <row r="1436" spans="44:44" x14ac:dyDescent="0.2">
      <c r="AR1436" s="47"/>
    </row>
    <row r="1437" spans="44:44" x14ac:dyDescent="0.2">
      <c r="AR1437" s="47"/>
    </row>
    <row r="1438" spans="44:44" x14ac:dyDescent="0.2">
      <c r="AR1438" s="47"/>
    </row>
    <row r="1439" spans="44:44" x14ac:dyDescent="0.2">
      <c r="AR1439" s="47"/>
    </row>
    <row r="1440" spans="44:44" x14ac:dyDescent="0.2">
      <c r="AR1440" s="47"/>
    </row>
    <row r="1441" spans="44:44" x14ac:dyDescent="0.2">
      <c r="AR1441" s="47"/>
    </row>
    <row r="1442" spans="44:44" x14ac:dyDescent="0.2">
      <c r="AR1442" s="47"/>
    </row>
    <row r="1443" spans="44:44" x14ac:dyDescent="0.2">
      <c r="AR1443" s="47"/>
    </row>
    <row r="1444" spans="44:44" x14ac:dyDescent="0.2">
      <c r="AR1444" s="47"/>
    </row>
    <row r="1445" spans="44:44" x14ac:dyDescent="0.2">
      <c r="AR1445" s="47"/>
    </row>
    <row r="1446" spans="44:44" x14ac:dyDescent="0.2">
      <c r="AR1446" s="47"/>
    </row>
    <row r="1447" spans="44:44" x14ac:dyDescent="0.2">
      <c r="AR1447" s="47"/>
    </row>
    <row r="1448" spans="44:44" x14ac:dyDescent="0.2">
      <c r="AR1448" s="47"/>
    </row>
    <row r="1449" spans="44:44" x14ac:dyDescent="0.2">
      <c r="AR1449" s="47"/>
    </row>
    <row r="1450" spans="44:44" x14ac:dyDescent="0.2">
      <c r="AR1450" s="47"/>
    </row>
    <row r="1451" spans="44:44" x14ac:dyDescent="0.2">
      <c r="AR1451" s="47"/>
    </row>
    <row r="1452" spans="44:44" x14ac:dyDescent="0.2">
      <c r="AR1452" s="47"/>
    </row>
    <row r="1453" spans="44:44" x14ac:dyDescent="0.2">
      <c r="AR1453" s="47"/>
    </row>
    <row r="1454" spans="44:44" x14ac:dyDescent="0.2">
      <c r="AR1454" s="47"/>
    </row>
    <row r="1455" spans="44:44" x14ac:dyDescent="0.2">
      <c r="AR1455" s="47"/>
    </row>
    <row r="1456" spans="44:44" x14ac:dyDescent="0.2">
      <c r="AR1456" s="47"/>
    </row>
    <row r="1457" spans="44:44" x14ac:dyDescent="0.2">
      <c r="AR1457" s="47"/>
    </row>
    <row r="1458" spans="44:44" x14ac:dyDescent="0.2">
      <c r="AR1458" s="47"/>
    </row>
    <row r="1459" spans="44:44" x14ac:dyDescent="0.2">
      <c r="AR1459" s="47"/>
    </row>
    <row r="1460" spans="44:44" x14ac:dyDescent="0.2">
      <c r="AR1460" s="47"/>
    </row>
    <row r="1461" spans="44:44" x14ac:dyDescent="0.2">
      <c r="AR1461" s="47"/>
    </row>
    <row r="1462" spans="44:44" x14ac:dyDescent="0.2">
      <c r="AR1462" s="47"/>
    </row>
    <row r="1463" spans="44:44" x14ac:dyDescent="0.2">
      <c r="AR1463" s="47"/>
    </row>
    <row r="1464" spans="44:44" x14ac:dyDescent="0.2">
      <c r="AR1464" s="47"/>
    </row>
    <row r="1465" spans="44:44" x14ac:dyDescent="0.2">
      <c r="AR1465" s="47"/>
    </row>
    <row r="1466" spans="44:44" x14ac:dyDescent="0.2">
      <c r="AR1466" s="47"/>
    </row>
    <row r="1467" spans="44:44" x14ac:dyDescent="0.2">
      <c r="AR1467" s="47"/>
    </row>
    <row r="1468" spans="44:44" x14ac:dyDescent="0.2">
      <c r="AR1468" s="47"/>
    </row>
    <row r="1469" spans="44:44" x14ac:dyDescent="0.2">
      <c r="AR1469" s="47"/>
    </row>
    <row r="1470" spans="44:44" x14ac:dyDescent="0.2">
      <c r="AR1470" s="47"/>
    </row>
    <row r="1471" spans="44:44" x14ac:dyDescent="0.2">
      <c r="AR1471" s="47"/>
    </row>
    <row r="1472" spans="44:44" x14ac:dyDescent="0.2">
      <c r="AR1472" s="47"/>
    </row>
    <row r="1473" spans="44:44" x14ac:dyDescent="0.2">
      <c r="AR1473" s="47"/>
    </row>
    <row r="1474" spans="44:44" x14ac:dyDescent="0.2">
      <c r="AR1474" s="47"/>
    </row>
    <row r="1475" spans="44:44" x14ac:dyDescent="0.2">
      <c r="AR1475" s="47"/>
    </row>
    <row r="1476" spans="44:44" x14ac:dyDescent="0.2">
      <c r="AR1476" s="47"/>
    </row>
    <row r="1477" spans="44:44" x14ac:dyDescent="0.2">
      <c r="AR1477" s="47"/>
    </row>
    <row r="1478" spans="44:44" x14ac:dyDescent="0.2">
      <c r="AR1478" s="47"/>
    </row>
    <row r="1479" spans="44:44" x14ac:dyDescent="0.2">
      <c r="AR1479" s="47"/>
    </row>
    <row r="1480" spans="44:44" x14ac:dyDescent="0.2">
      <c r="AR1480" s="47"/>
    </row>
    <row r="1481" spans="44:44" x14ac:dyDescent="0.2">
      <c r="AR1481" s="47"/>
    </row>
    <row r="1482" spans="44:44" x14ac:dyDescent="0.2">
      <c r="AR1482" s="47"/>
    </row>
    <row r="1483" spans="44:44" x14ac:dyDescent="0.2">
      <c r="AR1483" s="47"/>
    </row>
    <row r="1484" spans="44:44" x14ac:dyDescent="0.2">
      <c r="AR1484" s="47"/>
    </row>
    <row r="1485" spans="44:44" x14ac:dyDescent="0.2">
      <c r="AR1485" s="47"/>
    </row>
    <row r="1486" spans="44:44" x14ac:dyDescent="0.2">
      <c r="AR1486" s="47"/>
    </row>
    <row r="1487" spans="44:44" x14ac:dyDescent="0.2">
      <c r="AR1487" s="47"/>
    </row>
    <row r="1488" spans="44:44" x14ac:dyDescent="0.2">
      <c r="AR1488" s="47"/>
    </row>
    <row r="1489" spans="44:44" x14ac:dyDescent="0.2">
      <c r="AR1489" s="47"/>
    </row>
    <row r="1490" spans="44:44" x14ac:dyDescent="0.2">
      <c r="AR1490" s="47"/>
    </row>
    <row r="1491" spans="44:44" x14ac:dyDescent="0.2">
      <c r="AR1491" s="47"/>
    </row>
    <row r="1492" spans="44:44" x14ac:dyDescent="0.2">
      <c r="AR1492" s="47"/>
    </row>
    <row r="1493" spans="44:44" x14ac:dyDescent="0.2">
      <c r="AR1493" s="47"/>
    </row>
    <row r="1494" spans="44:44" x14ac:dyDescent="0.2">
      <c r="AR1494" s="47"/>
    </row>
    <row r="1495" spans="44:44" x14ac:dyDescent="0.2">
      <c r="AR1495" s="47"/>
    </row>
    <row r="1496" spans="44:44" x14ac:dyDescent="0.2">
      <c r="AR1496" s="47"/>
    </row>
    <row r="1497" spans="44:44" x14ac:dyDescent="0.2">
      <c r="AR1497" s="47"/>
    </row>
    <row r="1498" spans="44:44" x14ac:dyDescent="0.2">
      <c r="AR1498" s="47"/>
    </row>
    <row r="1499" spans="44:44" x14ac:dyDescent="0.2">
      <c r="AR1499" s="47"/>
    </row>
    <row r="1500" spans="44:44" x14ac:dyDescent="0.2">
      <c r="AR1500" s="47"/>
    </row>
    <row r="1501" spans="44:44" x14ac:dyDescent="0.2">
      <c r="AR1501" s="47"/>
    </row>
    <row r="1502" spans="44:44" x14ac:dyDescent="0.2">
      <c r="AR1502" s="47"/>
    </row>
    <row r="1503" spans="44:44" x14ac:dyDescent="0.2">
      <c r="AR1503" s="47"/>
    </row>
    <row r="1504" spans="44:44" x14ac:dyDescent="0.2">
      <c r="AR1504" s="47"/>
    </row>
    <row r="1505" spans="44:44" x14ac:dyDescent="0.2">
      <c r="AR1505" s="47"/>
    </row>
    <row r="1506" spans="44:44" x14ac:dyDescent="0.2">
      <c r="AR1506" s="47"/>
    </row>
    <row r="1507" spans="44:44" x14ac:dyDescent="0.2">
      <c r="AR1507" s="47"/>
    </row>
    <row r="1508" spans="44:44" x14ac:dyDescent="0.2">
      <c r="AR1508" s="47"/>
    </row>
    <row r="1509" spans="44:44" x14ac:dyDescent="0.2">
      <c r="AR1509" s="47"/>
    </row>
    <row r="1510" spans="44:44" x14ac:dyDescent="0.2">
      <c r="AR1510" s="47"/>
    </row>
    <row r="1511" spans="44:44" x14ac:dyDescent="0.2">
      <c r="AR1511" s="47"/>
    </row>
    <row r="1512" spans="44:44" x14ac:dyDescent="0.2">
      <c r="AR1512" s="47"/>
    </row>
    <row r="1513" spans="44:44" x14ac:dyDescent="0.2">
      <c r="AR1513" s="47"/>
    </row>
    <row r="1514" spans="44:44" x14ac:dyDescent="0.2">
      <c r="AR1514" s="47"/>
    </row>
    <row r="1515" spans="44:44" x14ac:dyDescent="0.2">
      <c r="AR1515" s="47"/>
    </row>
    <row r="1516" spans="44:44" x14ac:dyDescent="0.2">
      <c r="AR1516" s="47"/>
    </row>
    <row r="1517" spans="44:44" x14ac:dyDescent="0.2">
      <c r="AR1517" s="47"/>
    </row>
    <row r="1518" spans="44:44" x14ac:dyDescent="0.2">
      <c r="AR1518" s="47"/>
    </row>
    <row r="1519" spans="44:44" x14ac:dyDescent="0.2">
      <c r="AR1519" s="47"/>
    </row>
    <row r="1520" spans="44:44" x14ac:dyDescent="0.2">
      <c r="AR1520" s="47"/>
    </row>
    <row r="1521" spans="44:44" x14ac:dyDescent="0.2">
      <c r="AR1521" s="47"/>
    </row>
    <row r="1522" spans="44:44" x14ac:dyDescent="0.2">
      <c r="AR1522" s="47"/>
    </row>
    <row r="1523" spans="44:44" x14ac:dyDescent="0.2">
      <c r="AR1523" s="47"/>
    </row>
    <row r="1524" spans="44:44" x14ac:dyDescent="0.2">
      <c r="AR1524" s="47"/>
    </row>
    <row r="1525" spans="44:44" x14ac:dyDescent="0.2">
      <c r="AR1525" s="47"/>
    </row>
    <row r="1526" spans="44:44" x14ac:dyDescent="0.2">
      <c r="AR1526" s="47"/>
    </row>
    <row r="1527" spans="44:44" x14ac:dyDescent="0.2">
      <c r="AR1527" s="47"/>
    </row>
    <row r="1528" spans="44:44" x14ac:dyDescent="0.2">
      <c r="AR1528" s="47"/>
    </row>
    <row r="1529" spans="44:44" x14ac:dyDescent="0.2">
      <c r="AR1529" s="47"/>
    </row>
    <row r="1530" spans="44:44" x14ac:dyDescent="0.2">
      <c r="AR1530" s="47"/>
    </row>
    <row r="1531" spans="44:44" x14ac:dyDescent="0.2">
      <c r="AR1531" s="47"/>
    </row>
    <row r="1532" spans="44:44" x14ac:dyDescent="0.2">
      <c r="AR1532" s="47"/>
    </row>
    <row r="1533" spans="44:44" x14ac:dyDescent="0.2">
      <c r="AR1533" s="47"/>
    </row>
    <row r="1534" spans="44:44" x14ac:dyDescent="0.2">
      <c r="AR1534" s="47"/>
    </row>
    <row r="1535" spans="44:44" x14ac:dyDescent="0.2">
      <c r="AR1535" s="47"/>
    </row>
    <row r="1536" spans="44:44" x14ac:dyDescent="0.2">
      <c r="AR1536" s="47"/>
    </row>
    <row r="1537" spans="44:44" x14ac:dyDescent="0.2">
      <c r="AR1537" s="47"/>
    </row>
    <row r="1538" spans="44:44" x14ac:dyDescent="0.2">
      <c r="AR1538" s="47"/>
    </row>
    <row r="1539" spans="44:44" x14ac:dyDescent="0.2">
      <c r="AR1539" s="47"/>
    </row>
    <row r="1540" spans="44:44" x14ac:dyDescent="0.2">
      <c r="AR1540" s="47"/>
    </row>
    <row r="1541" spans="44:44" x14ac:dyDescent="0.2">
      <c r="AR1541" s="47"/>
    </row>
    <row r="1542" spans="44:44" x14ac:dyDescent="0.2">
      <c r="AR1542" s="47"/>
    </row>
    <row r="1543" spans="44:44" x14ac:dyDescent="0.2">
      <c r="AR1543" s="47"/>
    </row>
    <row r="1544" spans="44:44" x14ac:dyDescent="0.2">
      <c r="AR1544" s="47"/>
    </row>
    <row r="1545" spans="44:44" x14ac:dyDescent="0.2">
      <c r="AR1545" s="47"/>
    </row>
    <row r="1546" spans="44:44" x14ac:dyDescent="0.2">
      <c r="AR1546" s="47"/>
    </row>
    <row r="1547" spans="44:44" x14ac:dyDescent="0.2">
      <c r="AR1547" s="47"/>
    </row>
    <row r="1548" spans="44:44" x14ac:dyDescent="0.2">
      <c r="AR1548" s="47"/>
    </row>
    <row r="1549" spans="44:44" x14ac:dyDescent="0.2">
      <c r="AR1549" s="47"/>
    </row>
    <row r="1550" spans="44:44" x14ac:dyDescent="0.2">
      <c r="AR1550" s="47"/>
    </row>
    <row r="1551" spans="44:44" x14ac:dyDescent="0.2">
      <c r="AR1551" s="47"/>
    </row>
    <row r="1552" spans="44:44" x14ac:dyDescent="0.2">
      <c r="AR1552" s="47"/>
    </row>
    <row r="1553" spans="44:44" x14ac:dyDescent="0.2">
      <c r="AR1553" s="47"/>
    </row>
    <row r="1554" spans="44:44" x14ac:dyDescent="0.2">
      <c r="AR1554" s="47"/>
    </row>
    <row r="1555" spans="44:44" x14ac:dyDescent="0.2">
      <c r="AR1555" s="47"/>
    </row>
    <row r="1556" spans="44:44" x14ac:dyDescent="0.2">
      <c r="AR1556" s="47"/>
    </row>
    <row r="1557" spans="44:44" x14ac:dyDescent="0.2">
      <c r="AR1557" s="47"/>
    </row>
    <row r="1558" spans="44:44" x14ac:dyDescent="0.2">
      <c r="AR1558" s="47"/>
    </row>
    <row r="1559" spans="44:44" x14ac:dyDescent="0.2">
      <c r="AR1559" s="47"/>
    </row>
    <row r="1560" spans="44:44" x14ac:dyDescent="0.2">
      <c r="AR1560" s="47"/>
    </row>
    <row r="1561" spans="44:44" x14ac:dyDescent="0.2">
      <c r="AR1561" s="47"/>
    </row>
    <row r="1562" spans="44:44" x14ac:dyDescent="0.2">
      <c r="AR1562" s="47"/>
    </row>
    <row r="1563" spans="44:44" x14ac:dyDescent="0.2">
      <c r="AR1563" s="47"/>
    </row>
    <row r="1564" spans="44:44" x14ac:dyDescent="0.2">
      <c r="AR1564" s="47"/>
    </row>
    <row r="1565" spans="44:44" x14ac:dyDescent="0.2">
      <c r="AR1565" s="47"/>
    </row>
    <row r="1566" spans="44:44" x14ac:dyDescent="0.2">
      <c r="AR1566" s="47"/>
    </row>
    <row r="1567" spans="44:44" x14ac:dyDescent="0.2">
      <c r="AR1567" s="47"/>
    </row>
    <row r="1568" spans="44:44" x14ac:dyDescent="0.2">
      <c r="AR1568" s="47"/>
    </row>
    <row r="1569" spans="44:44" x14ac:dyDescent="0.2">
      <c r="AR1569" s="47"/>
    </row>
    <row r="1570" spans="44:44" x14ac:dyDescent="0.2">
      <c r="AR1570" s="47"/>
    </row>
    <row r="1571" spans="44:44" x14ac:dyDescent="0.2">
      <c r="AR1571" s="47"/>
    </row>
    <row r="1572" spans="44:44" x14ac:dyDescent="0.2">
      <c r="AR1572" s="47"/>
    </row>
    <row r="1573" spans="44:44" x14ac:dyDescent="0.2">
      <c r="AR1573" s="47"/>
    </row>
    <row r="1574" spans="44:44" x14ac:dyDescent="0.2">
      <c r="AR1574" s="47"/>
    </row>
    <row r="1575" spans="44:44" x14ac:dyDescent="0.2">
      <c r="AR1575" s="47"/>
    </row>
    <row r="1576" spans="44:44" x14ac:dyDescent="0.2">
      <c r="AR1576" s="47"/>
    </row>
    <row r="1577" spans="44:44" x14ac:dyDescent="0.2">
      <c r="AR1577" s="47"/>
    </row>
    <row r="1578" spans="44:44" x14ac:dyDescent="0.2">
      <c r="AR1578" s="47"/>
    </row>
    <row r="1579" spans="44:44" x14ac:dyDescent="0.2">
      <c r="AR1579" s="47"/>
    </row>
    <row r="1580" spans="44:44" x14ac:dyDescent="0.2">
      <c r="AR1580" s="47"/>
    </row>
    <row r="1581" spans="44:44" x14ac:dyDescent="0.2">
      <c r="AR1581" s="47"/>
    </row>
    <row r="1582" spans="44:44" x14ac:dyDescent="0.2">
      <c r="AR1582" s="47"/>
    </row>
    <row r="1583" spans="44:44" x14ac:dyDescent="0.2">
      <c r="AR1583" s="47"/>
    </row>
    <row r="1584" spans="44:44" x14ac:dyDescent="0.2">
      <c r="AR1584" s="47"/>
    </row>
    <row r="1585" spans="44:44" x14ac:dyDescent="0.2">
      <c r="AR1585" s="47"/>
    </row>
    <row r="1586" spans="44:44" x14ac:dyDescent="0.2">
      <c r="AR1586" s="47"/>
    </row>
    <row r="1587" spans="44:44" x14ac:dyDescent="0.2">
      <c r="AR1587" s="47"/>
    </row>
    <row r="1588" spans="44:44" x14ac:dyDescent="0.2">
      <c r="AR1588" s="47"/>
    </row>
    <row r="1589" spans="44:44" x14ac:dyDescent="0.2">
      <c r="AR1589" s="47"/>
    </row>
    <row r="1590" spans="44:44" x14ac:dyDescent="0.2">
      <c r="AR1590" s="47"/>
    </row>
    <row r="1591" spans="44:44" x14ac:dyDescent="0.2">
      <c r="AR1591" s="47"/>
    </row>
    <row r="1592" spans="44:44" x14ac:dyDescent="0.2">
      <c r="AR1592" s="47"/>
    </row>
    <row r="1593" spans="44:44" x14ac:dyDescent="0.2">
      <c r="AR1593" s="47"/>
    </row>
    <row r="1594" spans="44:44" x14ac:dyDescent="0.2">
      <c r="AR1594" s="47"/>
    </row>
    <row r="1595" spans="44:44" x14ac:dyDescent="0.2">
      <c r="AR1595" s="47"/>
    </row>
    <row r="1596" spans="44:44" x14ac:dyDescent="0.2">
      <c r="AR1596" s="47"/>
    </row>
    <row r="1597" spans="44:44" x14ac:dyDescent="0.2">
      <c r="AR1597" s="47"/>
    </row>
    <row r="1598" spans="44:44" x14ac:dyDescent="0.2">
      <c r="AR1598" s="47"/>
    </row>
    <row r="1599" spans="44:44" x14ac:dyDescent="0.2">
      <c r="AR1599" s="47"/>
    </row>
    <row r="1600" spans="44:44" x14ac:dyDescent="0.2">
      <c r="AR1600" s="47"/>
    </row>
    <row r="1601" spans="44:44" x14ac:dyDescent="0.2">
      <c r="AR1601" s="47"/>
    </row>
    <row r="1602" spans="44:44" x14ac:dyDescent="0.2">
      <c r="AR1602" s="47"/>
    </row>
    <row r="1603" spans="44:44" x14ac:dyDescent="0.2">
      <c r="AR1603" s="47"/>
    </row>
    <row r="1604" spans="44:44" x14ac:dyDescent="0.2">
      <c r="AR1604" s="47"/>
    </row>
    <row r="1605" spans="44:44" x14ac:dyDescent="0.2">
      <c r="AR1605" s="47"/>
    </row>
    <row r="1606" spans="44:44" x14ac:dyDescent="0.2">
      <c r="AR1606" s="47"/>
    </row>
    <row r="1607" spans="44:44" x14ac:dyDescent="0.2">
      <c r="AR1607" s="47"/>
    </row>
    <row r="1608" spans="44:44" x14ac:dyDescent="0.2">
      <c r="AR1608" s="47"/>
    </row>
    <row r="1609" spans="44:44" x14ac:dyDescent="0.2">
      <c r="AR1609" s="47"/>
    </row>
    <row r="1610" spans="44:44" x14ac:dyDescent="0.2">
      <c r="AR1610" s="47"/>
    </row>
    <row r="1611" spans="44:44" x14ac:dyDescent="0.2">
      <c r="AR1611" s="47"/>
    </row>
    <row r="1612" spans="44:44" x14ac:dyDescent="0.2">
      <c r="AR1612" s="47"/>
    </row>
    <row r="1613" spans="44:44" x14ac:dyDescent="0.2">
      <c r="AR1613" s="47"/>
    </row>
    <row r="1614" spans="44:44" x14ac:dyDescent="0.2">
      <c r="AR1614" s="47"/>
    </row>
    <row r="1615" spans="44:44" x14ac:dyDescent="0.2">
      <c r="AR1615" s="47"/>
    </row>
    <row r="1616" spans="44:44" x14ac:dyDescent="0.2">
      <c r="AR1616" s="47"/>
    </row>
    <row r="1617" spans="44:44" x14ac:dyDescent="0.2">
      <c r="AR1617" s="47"/>
    </row>
    <row r="1618" spans="44:44" x14ac:dyDescent="0.2">
      <c r="AR1618" s="47"/>
    </row>
    <row r="1619" spans="44:44" x14ac:dyDescent="0.2">
      <c r="AR1619" s="47"/>
    </row>
    <row r="1620" spans="44:44" x14ac:dyDescent="0.2">
      <c r="AR1620" s="47"/>
    </row>
    <row r="1621" spans="44:44" x14ac:dyDescent="0.2">
      <c r="AR1621" s="47"/>
    </row>
    <row r="1622" spans="44:44" x14ac:dyDescent="0.2">
      <c r="AR1622" s="47"/>
    </row>
    <row r="1623" spans="44:44" x14ac:dyDescent="0.2">
      <c r="AR1623" s="47"/>
    </row>
    <row r="1624" spans="44:44" x14ac:dyDescent="0.2">
      <c r="AR1624" s="47"/>
    </row>
    <row r="1625" spans="44:44" x14ac:dyDescent="0.2">
      <c r="AR1625" s="47"/>
    </row>
    <row r="1626" spans="44:44" x14ac:dyDescent="0.2">
      <c r="AR1626" s="47"/>
    </row>
    <row r="1627" spans="44:44" x14ac:dyDescent="0.2">
      <c r="AR1627" s="47"/>
    </row>
    <row r="1628" spans="44:44" x14ac:dyDescent="0.2">
      <c r="AR1628" s="47"/>
    </row>
    <row r="1629" spans="44:44" x14ac:dyDescent="0.2">
      <c r="AR1629" s="47"/>
    </row>
    <row r="1630" spans="44:44" x14ac:dyDescent="0.2">
      <c r="AR1630" s="47"/>
    </row>
    <row r="1631" spans="44:44" x14ac:dyDescent="0.2">
      <c r="AR1631" s="47"/>
    </row>
    <row r="1632" spans="44:44" x14ac:dyDescent="0.2">
      <c r="AR1632" s="47"/>
    </row>
    <row r="1633" spans="44:44" x14ac:dyDescent="0.2">
      <c r="AR1633" s="47"/>
    </row>
    <row r="1634" spans="44:44" x14ac:dyDescent="0.2">
      <c r="AR1634" s="47"/>
    </row>
    <row r="1635" spans="44:44" x14ac:dyDescent="0.2">
      <c r="AR1635" s="47"/>
    </row>
    <row r="1636" spans="44:44" x14ac:dyDescent="0.2">
      <c r="AR1636" s="47"/>
    </row>
    <row r="1637" spans="44:44" x14ac:dyDescent="0.2">
      <c r="AR1637" s="47"/>
    </row>
    <row r="1638" spans="44:44" x14ac:dyDescent="0.2">
      <c r="AR1638" s="47"/>
    </row>
    <row r="1639" spans="44:44" x14ac:dyDescent="0.2">
      <c r="AR1639" s="47"/>
    </row>
    <row r="1640" spans="44:44" x14ac:dyDescent="0.2">
      <c r="AR1640" s="47"/>
    </row>
    <row r="1641" spans="44:44" x14ac:dyDescent="0.2">
      <c r="AR1641" s="47"/>
    </row>
    <row r="1642" spans="44:44" x14ac:dyDescent="0.2">
      <c r="AR1642" s="47"/>
    </row>
    <row r="1643" spans="44:44" x14ac:dyDescent="0.2">
      <c r="AR1643" s="47"/>
    </row>
    <row r="1644" spans="44:44" x14ac:dyDescent="0.2">
      <c r="AR1644" s="47"/>
    </row>
    <row r="1645" spans="44:44" x14ac:dyDescent="0.2">
      <c r="AR1645" s="47"/>
    </row>
    <row r="1646" spans="44:44" x14ac:dyDescent="0.2">
      <c r="AR1646" s="47"/>
    </row>
    <row r="1647" spans="44:44" x14ac:dyDescent="0.2">
      <c r="AR1647" s="47"/>
    </row>
    <row r="1648" spans="44:44" x14ac:dyDescent="0.2">
      <c r="AR1648" s="47"/>
    </row>
    <row r="1649" spans="44:44" x14ac:dyDescent="0.2">
      <c r="AR1649" s="47"/>
    </row>
    <row r="1650" spans="44:44" x14ac:dyDescent="0.2">
      <c r="AR1650" s="47"/>
    </row>
    <row r="1651" spans="44:44" x14ac:dyDescent="0.2">
      <c r="AR1651" s="47"/>
    </row>
    <row r="1652" spans="44:44" x14ac:dyDescent="0.2">
      <c r="AR1652" s="47"/>
    </row>
    <row r="1653" spans="44:44" x14ac:dyDescent="0.2">
      <c r="AR1653" s="47"/>
    </row>
    <row r="1654" spans="44:44" x14ac:dyDescent="0.2">
      <c r="AR1654" s="47"/>
    </row>
    <row r="1655" spans="44:44" x14ac:dyDescent="0.2">
      <c r="AR1655" s="47"/>
    </row>
    <row r="1656" spans="44:44" x14ac:dyDescent="0.2">
      <c r="AR1656" s="47"/>
    </row>
    <row r="1657" spans="44:44" x14ac:dyDescent="0.2">
      <c r="AR1657" s="47"/>
    </row>
    <row r="1658" spans="44:44" x14ac:dyDescent="0.2">
      <c r="AR1658" s="47"/>
    </row>
    <row r="1659" spans="44:44" x14ac:dyDescent="0.2">
      <c r="AR1659" s="47"/>
    </row>
    <row r="1660" spans="44:44" x14ac:dyDescent="0.2">
      <c r="AR1660" s="47"/>
    </row>
    <row r="1661" spans="44:44" x14ac:dyDescent="0.2">
      <c r="AR1661" s="47"/>
    </row>
    <row r="1662" spans="44:44" x14ac:dyDescent="0.2">
      <c r="AR1662" s="47"/>
    </row>
    <row r="1663" spans="44:44" x14ac:dyDescent="0.2">
      <c r="AR1663" s="47"/>
    </row>
    <row r="1664" spans="44:44" x14ac:dyDescent="0.2">
      <c r="AR1664" s="47"/>
    </row>
    <row r="1665" spans="44:44" x14ac:dyDescent="0.2">
      <c r="AR1665" s="47"/>
    </row>
    <row r="1666" spans="44:44" x14ac:dyDescent="0.2">
      <c r="AR1666" s="47"/>
    </row>
    <row r="1667" spans="44:44" x14ac:dyDescent="0.2">
      <c r="AR1667" s="47"/>
    </row>
    <row r="1668" spans="44:44" x14ac:dyDescent="0.2">
      <c r="AR1668" s="47"/>
    </row>
    <row r="1669" spans="44:44" x14ac:dyDescent="0.2">
      <c r="AR1669" s="47"/>
    </row>
    <row r="1670" spans="44:44" x14ac:dyDescent="0.2">
      <c r="AR1670" s="47"/>
    </row>
    <row r="1671" spans="44:44" x14ac:dyDescent="0.2">
      <c r="AR1671" s="47"/>
    </row>
    <row r="1672" spans="44:44" x14ac:dyDescent="0.2">
      <c r="AR1672" s="47"/>
    </row>
    <row r="1673" spans="44:44" x14ac:dyDescent="0.2">
      <c r="AR1673" s="47"/>
    </row>
    <row r="1674" spans="44:44" x14ac:dyDescent="0.2">
      <c r="AR1674" s="47"/>
    </row>
    <row r="1675" spans="44:44" x14ac:dyDescent="0.2">
      <c r="AR1675" s="47"/>
    </row>
    <row r="1676" spans="44:44" x14ac:dyDescent="0.2">
      <c r="AR1676" s="47"/>
    </row>
    <row r="1677" spans="44:44" x14ac:dyDescent="0.2">
      <c r="AR1677" s="47"/>
    </row>
    <row r="1678" spans="44:44" x14ac:dyDescent="0.2">
      <c r="AR1678" s="47"/>
    </row>
    <row r="1679" spans="44:44" x14ac:dyDescent="0.2">
      <c r="AR1679" s="47"/>
    </row>
    <row r="1680" spans="44:44" x14ac:dyDescent="0.2">
      <c r="AR1680" s="47"/>
    </row>
    <row r="1681" spans="44:44" x14ac:dyDescent="0.2">
      <c r="AR1681" s="47"/>
    </row>
    <row r="1682" spans="44:44" x14ac:dyDescent="0.2">
      <c r="AR1682" s="47"/>
    </row>
    <row r="1683" spans="44:44" x14ac:dyDescent="0.2">
      <c r="AR1683" s="47"/>
    </row>
    <row r="1684" spans="44:44" x14ac:dyDescent="0.2">
      <c r="AR1684" s="47"/>
    </row>
    <row r="1685" spans="44:44" x14ac:dyDescent="0.2">
      <c r="AR1685" s="47"/>
    </row>
    <row r="1686" spans="44:44" x14ac:dyDescent="0.2">
      <c r="AR1686" s="47"/>
    </row>
    <row r="1687" spans="44:44" x14ac:dyDescent="0.2">
      <c r="AR1687" s="47"/>
    </row>
    <row r="1688" spans="44:44" x14ac:dyDescent="0.2">
      <c r="AR1688" s="47"/>
    </row>
    <row r="1689" spans="44:44" x14ac:dyDescent="0.2">
      <c r="AR1689" s="47"/>
    </row>
    <row r="1690" spans="44:44" x14ac:dyDescent="0.2">
      <c r="AR1690" s="47"/>
    </row>
    <row r="1691" spans="44:44" x14ac:dyDescent="0.2">
      <c r="AR1691" s="47"/>
    </row>
    <row r="1692" spans="44:44" x14ac:dyDescent="0.2">
      <c r="AR1692" s="47"/>
    </row>
    <row r="1693" spans="44:44" x14ac:dyDescent="0.2">
      <c r="AR1693" s="47"/>
    </row>
    <row r="1694" spans="44:44" x14ac:dyDescent="0.2">
      <c r="AR1694" s="47"/>
    </row>
    <row r="1695" spans="44:44" x14ac:dyDescent="0.2">
      <c r="AR1695" s="47"/>
    </row>
    <row r="1696" spans="44:44" x14ac:dyDescent="0.2">
      <c r="AR1696" s="47"/>
    </row>
    <row r="1697" spans="44:44" x14ac:dyDescent="0.2">
      <c r="AR1697" s="47"/>
    </row>
    <row r="1698" spans="44:44" x14ac:dyDescent="0.2">
      <c r="AR1698" s="47"/>
    </row>
    <row r="1699" spans="44:44" x14ac:dyDescent="0.2">
      <c r="AR1699" s="47"/>
    </row>
    <row r="1700" spans="44:44" x14ac:dyDescent="0.2">
      <c r="AR1700" s="47"/>
    </row>
    <row r="1701" spans="44:44" x14ac:dyDescent="0.2">
      <c r="AR1701" s="47"/>
    </row>
    <row r="1702" spans="44:44" x14ac:dyDescent="0.2">
      <c r="AR1702" s="47"/>
    </row>
    <row r="1703" spans="44:44" x14ac:dyDescent="0.2">
      <c r="AR1703" s="47"/>
    </row>
    <row r="1704" spans="44:44" x14ac:dyDescent="0.2">
      <c r="AR1704" s="47"/>
    </row>
    <row r="1705" spans="44:44" x14ac:dyDescent="0.2">
      <c r="AR1705" s="47"/>
    </row>
    <row r="1706" spans="44:44" x14ac:dyDescent="0.2">
      <c r="AR1706" s="47"/>
    </row>
    <row r="1707" spans="44:44" x14ac:dyDescent="0.2">
      <c r="AR1707" s="47"/>
    </row>
    <row r="1708" spans="44:44" x14ac:dyDescent="0.2">
      <c r="AR1708" s="47"/>
    </row>
    <row r="1709" spans="44:44" x14ac:dyDescent="0.2">
      <c r="AR1709" s="47"/>
    </row>
    <row r="1710" spans="44:44" x14ac:dyDescent="0.2">
      <c r="AR1710" s="47"/>
    </row>
    <row r="1711" spans="44:44" x14ac:dyDescent="0.2">
      <c r="AR1711" s="47"/>
    </row>
    <row r="1712" spans="44:44" x14ac:dyDescent="0.2">
      <c r="AR1712" s="47"/>
    </row>
    <row r="1713" spans="44:44" x14ac:dyDescent="0.2">
      <c r="AR1713" s="47"/>
    </row>
    <row r="1714" spans="44:44" x14ac:dyDescent="0.2">
      <c r="AR1714" s="47"/>
    </row>
    <row r="1715" spans="44:44" x14ac:dyDescent="0.2">
      <c r="AR1715" s="47"/>
    </row>
    <row r="1716" spans="44:44" x14ac:dyDescent="0.2">
      <c r="AR1716" s="47"/>
    </row>
    <row r="1717" spans="44:44" x14ac:dyDescent="0.2">
      <c r="AR1717" s="47"/>
    </row>
    <row r="1718" spans="44:44" x14ac:dyDescent="0.2">
      <c r="AR1718" s="47"/>
    </row>
    <row r="1719" spans="44:44" x14ac:dyDescent="0.2">
      <c r="AR1719" s="47"/>
    </row>
    <row r="1720" spans="44:44" x14ac:dyDescent="0.2">
      <c r="AR1720" s="47"/>
    </row>
    <row r="1721" spans="44:44" x14ac:dyDescent="0.2">
      <c r="AR1721" s="47"/>
    </row>
    <row r="1722" spans="44:44" x14ac:dyDescent="0.2">
      <c r="AR1722" s="47"/>
    </row>
    <row r="1723" spans="44:44" x14ac:dyDescent="0.2">
      <c r="AR1723" s="47"/>
    </row>
    <row r="1724" spans="44:44" x14ac:dyDescent="0.2">
      <c r="AR1724" s="47"/>
    </row>
    <row r="1725" spans="44:44" x14ac:dyDescent="0.2">
      <c r="AR1725" s="47"/>
    </row>
    <row r="1726" spans="44:44" x14ac:dyDescent="0.2">
      <c r="AR1726" s="47"/>
    </row>
    <row r="1727" spans="44:44" x14ac:dyDescent="0.2">
      <c r="AR1727" s="47"/>
    </row>
    <row r="1728" spans="44:44" x14ac:dyDescent="0.2">
      <c r="AR1728" s="47"/>
    </row>
    <row r="1729" spans="44:44" x14ac:dyDescent="0.2">
      <c r="AR1729" s="47"/>
    </row>
    <row r="1730" spans="44:44" x14ac:dyDescent="0.2">
      <c r="AR1730" s="47"/>
    </row>
    <row r="1731" spans="44:44" x14ac:dyDescent="0.2">
      <c r="AR1731" s="47"/>
    </row>
    <row r="1732" spans="44:44" x14ac:dyDescent="0.2">
      <c r="AR1732" s="47"/>
    </row>
    <row r="1733" spans="44:44" x14ac:dyDescent="0.2">
      <c r="AR1733" s="47"/>
    </row>
    <row r="1734" spans="44:44" x14ac:dyDescent="0.2">
      <c r="AR1734" s="47"/>
    </row>
    <row r="1735" spans="44:44" x14ac:dyDescent="0.2">
      <c r="AR1735" s="47"/>
    </row>
    <row r="1736" spans="44:44" x14ac:dyDescent="0.2">
      <c r="AR1736" s="47"/>
    </row>
    <row r="1737" spans="44:44" x14ac:dyDescent="0.2">
      <c r="AR1737" s="47"/>
    </row>
    <row r="1738" spans="44:44" x14ac:dyDescent="0.2">
      <c r="AR1738" s="47"/>
    </row>
    <row r="1739" spans="44:44" x14ac:dyDescent="0.2">
      <c r="AR1739" s="47"/>
    </row>
    <row r="1740" spans="44:44" x14ac:dyDescent="0.2">
      <c r="AR1740" s="47"/>
    </row>
    <row r="1741" spans="44:44" x14ac:dyDescent="0.2">
      <c r="AR1741" s="47"/>
    </row>
    <row r="1742" spans="44:44" x14ac:dyDescent="0.2">
      <c r="AR1742" s="47"/>
    </row>
    <row r="1743" spans="44:44" x14ac:dyDescent="0.2">
      <c r="AR1743" s="47"/>
    </row>
    <row r="1744" spans="44:44" x14ac:dyDescent="0.2">
      <c r="AR1744" s="47"/>
    </row>
    <row r="1745" spans="44:44" x14ac:dyDescent="0.2">
      <c r="AR1745" s="47"/>
    </row>
    <row r="1746" spans="44:44" x14ac:dyDescent="0.2">
      <c r="AR1746" s="47"/>
    </row>
    <row r="1747" spans="44:44" x14ac:dyDescent="0.2">
      <c r="AR1747" s="47"/>
    </row>
    <row r="1748" spans="44:44" x14ac:dyDescent="0.2">
      <c r="AR1748" s="47"/>
    </row>
    <row r="1749" spans="44:44" x14ac:dyDescent="0.2">
      <c r="AR1749" s="47"/>
    </row>
    <row r="1750" spans="44:44" x14ac:dyDescent="0.2">
      <c r="AR1750" s="47"/>
    </row>
    <row r="1751" spans="44:44" x14ac:dyDescent="0.2">
      <c r="AR1751" s="47"/>
    </row>
    <row r="1752" spans="44:44" x14ac:dyDescent="0.2">
      <c r="AR1752" s="47"/>
    </row>
    <row r="1753" spans="44:44" x14ac:dyDescent="0.2">
      <c r="AR1753" s="47"/>
    </row>
    <row r="1754" spans="44:44" x14ac:dyDescent="0.2">
      <c r="AR1754" s="47"/>
    </row>
    <row r="1755" spans="44:44" x14ac:dyDescent="0.2">
      <c r="AR1755" s="47"/>
    </row>
    <row r="1756" spans="44:44" x14ac:dyDescent="0.2">
      <c r="AR1756" s="47"/>
    </row>
    <row r="1757" spans="44:44" x14ac:dyDescent="0.2">
      <c r="AR1757" s="47"/>
    </row>
    <row r="1758" spans="44:44" x14ac:dyDescent="0.2">
      <c r="AR1758" s="47"/>
    </row>
    <row r="1759" spans="44:44" x14ac:dyDescent="0.2">
      <c r="AR1759" s="47"/>
    </row>
    <row r="1760" spans="44:44" x14ac:dyDescent="0.2">
      <c r="AR1760" s="47"/>
    </row>
    <row r="1761" spans="44:44" x14ac:dyDescent="0.2">
      <c r="AR1761" s="47"/>
    </row>
    <row r="1762" spans="44:44" x14ac:dyDescent="0.2">
      <c r="AR1762" s="47"/>
    </row>
    <row r="1763" spans="44:44" x14ac:dyDescent="0.2">
      <c r="AR1763" s="47"/>
    </row>
    <row r="1764" spans="44:44" x14ac:dyDescent="0.2">
      <c r="AR1764" s="47"/>
    </row>
    <row r="1765" spans="44:44" x14ac:dyDescent="0.2">
      <c r="AR1765" s="47"/>
    </row>
    <row r="1766" spans="44:44" x14ac:dyDescent="0.2">
      <c r="AR1766" s="47"/>
    </row>
    <row r="1767" spans="44:44" x14ac:dyDescent="0.2">
      <c r="AR1767" s="47"/>
    </row>
    <row r="1768" spans="44:44" x14ac:dyDescent="0.2">
      <c r="AR1768" s="47"/>
    </row>
    <row r="1769" spans="44:44" x14ac:dyDescent="0.2">
      <c r="AR1769" s="47"/>
    </row>
    <row r="1770" spans="44:44" x14ac:dyDescent="0.2">
      <c r="AR1770" s="47"/>
    </row>
    <row r="1771" spans="44:44" x14ac:dyDescent="0.2">
      <c r="AR1771" s="47"/>
    </row>
    <row r="1772" spans="44:44" x14ac:dyDescent="0.2">
      <c r="AR1772" s="47"/>
    </row>
    <row r="1773" spans="44:44" x14ac:dyDescent="0.2">
      <c r="AR1773" s="47"/>
    </row>
    <row r="1774" spans="44:44" x14ac:dyDescent="0.2">
      <c r="AR1774" s="47"/>
    </row>
    <row r="1775" spans="44:44" x14ac:dyDescent="0.2">
      <c r="AR1775" s="47"/>
    </row>
    <row r="1776" spans="44:44" x14ac:dyDescent="0.2">
      <c r="AR1776" s="47"/>
    </row>
    <row r="1777" spans="44:44" x14ac:dyDescent="0.2">
      <c r="AR1777" s="47"/>
    </row>
    <row r="1778" spans="44:44" x14ac:dyDescent="0.2">
      <c r="AR1778" s="47"/>
    </row>
    <row r="1779" spans="44:44" x14ac:dyDescent="0.2">
      <c r="AR1779" s="47"/>
    </row>
    <row r="1780" spans="44:44" x14ac:dyDescent="0.2">
      <c r="AR1780" s="47"/>
    </row>
    <row r="1781" spans="44:44" x14ac:dyDescent="0.2">
      <c r="AR1781" s="47"/>
    </row>
    <row r="1782" spans="44:44" x14ac:dyDescent="0.2">
      <c r="AR1782" s="47"/>
    </row>
    <row r="1783" spans="44:44" x14ac:dyDescent="0.2">
      <c r="AR1783" s="47"/>
    </row>
    <row r="1784" spans="44:44" x14ac:dyDescent="0.2">
      <c r="AR1784" s="47"/>
    </row>
    <row r="1785" spans="44:44" x14ac:dyDescent="0.2">
      <c r="AR1785" s="47"/>
    </row>
    <row r="1786" spans="44:44" x14ac:dyDescent="0.2">
      <c r="AR1786" s="47"/>
    </row>
    <row r="1787" spans="44:44" x14ac:dyDescent="0.2">
      <c r="AR1787" s="47"/>
    </row>
    <row r="1788" spans="44:44" x14ac:dyDescent="0.2">
      <c r="AR1788" s="47"/>
    </row>
    <row r="1789" spans="44:44" x14ac:dyDescent="0.2">
      <c r="AR1789" s="47"/>
    </row>
    <row r="1790" spans="44:44" x14ac:dyDescent="0.2">
      <c r="AR1790" s="47"/>
    </row>
    <row r="1791" spans="44:44" x14ac:dyDescent="0.2">
      <c r="AR1791" s="47"/>
    </row>
    <row r="1792" spans="44:44" x14ac:dyDescent="0.2">
      <c r="AR1792" s="47"/>
    </row>
    <row r="1793" spans="44:44" x14ac:dyDescent="0.2">
      <c r="AR1793" s="47"/>
    </row>
    <row r="1794" spans="44:44" x14ac:dyDescent="0.2">
      <c r="AR1794" s="47"/>
    </row>
    <row r="1795" spans="44:44" x14ac:dyDescent="0.2">
      <c r="AR1795" s="47"/>
    </row>
    <row r="1796" spans="44:44" x14ac:dyDescent="0.2">
      <c r="AR1796" s="47"/>
    </row>
    <row r="1797" spans="44:44" x14ac:dyDescent="0.2">
      <c r="AR1797" s="47"/>
    </row>
    <row r="1798" spans="44:44" x14ac:dyDescent="0.2">
      <c r="AR1798" s="47"/>
    </row>
    <row r="1799" spans="44:44" x14ac:dyDescent="0.2">
      <c r="AR1799" s="47"/>
    </row>
    <row r="1800" spans="44:44" x14ac:dyDescent="0.2">
      <c r="AR1800" s="47"/>
    </row>
    <row r="1801" spans="44:44" x14ac:dyDescent="0.2">
      <c r="AR1801" s="47"/>
    </row>
    <row r="1802" spans="44:44" x14ac:dyDescent="0.2">
      <c r="AR1802" s="47"/>
    </row>
    <row r="1803" spans="44:44" x14ac:dyDescent="0.2">
      <c r="AR1803" s="47"/>
    </row>
    <row r="1804" spans="44:44" x14ac:dyDescent="0.2">
      <c r="AR1804" s="47"/>
    </row>
    <row r="1805" spans="44:44" x14ac:dyDescent="0.2">
      <c r="AR1805" s="47"/>
    </row>
    <row r="1806" spans="44:44" x14ac:dyDescent="0.2">
      <c r="AR1806" s="47"/>
    </row>
    <row r="1807" spans="44:44" x14ac:dyDescent="0.2">
      <c r="AR1807" s="47"/>
    </row>
    <row r="1808" spans="44:44" x14ac:dyDescent="0.2">
      <c r="AR1808" s="47"/>
    </row>
    <row r="1809" spans="44:44" x14ac:dyDescent="0.2">
      <c r="AR1809" s="47"/>
    </row>
    <row r="1810" spans="44:44" x14ac:dyDescent="0.2">
      <c r="AR1810" s="47"/>
    </row>
    <row r="1811" spans="44:44" x14ac:dyDescent="0.2">
      <c r="AR1811" s="47"/>
    </row>
    <row r="1812" spans="44:44" x14ac:dyDescent="0.2">
      <c r="AR1812" s="47"/>
    </row>
    <row r="1813" spans="44:44" x14ac:dyDescent="0.2">
      <c r="AR1813" s="47"/>
    </row>
    <row r="1814" spans="44:44" x14ac:dyDescent="0.2">
      <c r="AR1814" s="47"/>
    </row>
    <row r="1815" spans="44:44" x14ac:dyDescent="0.2">
      <c r="AR1815" s="47"/>
    </row>
    <row r="1816" spans="44:44" x14ac:dyDescent="0.2">
      <c r="AR1816" s="47"/>
    </row>
    <row r="1817" spans="44:44" x14ac:dyDescent="0.2">
      <c r="AR1817" s="47"/>
    </row>
    <row r="1818" spans="44:44" x14ac:dyDescent="0.2">
      <c r="AR1818" s="47"/>
    </row>
    <row r="1819" spans="44:44" x14ac:dyDescent="0.2">
      <c r="AR1819" s="47"/>
    </row>
    <row r="1820" spans="44:44" x14ac:dyDescent="0.2">
      <c r="AR1820" s="47"/>
    </row>
    <row r="1821" spans="44:44" x14ac:dyDescent="0.2">
      <c r="AR1821" s="47"/>
    </row>
    <row r="1822" spans="44:44" x14ac:dyDescent="0.2">
      <c r="AR1822" s="47"/>
    </row>
    <row r="1823" spans="44:44" x14ac:dyDescent="0.2">
      <c r="AR1823" s="47"/>
    </row>
    <row r="1824" spans="44:44" x14ac:dyDescent="0.2">
      <c r="AR1824" s="47"/>
    </row>
    <row r="1825" spans="44:44" x14ac:dyDescent="0.2">
      <c r="AR1825" s="47"/>
    </row>
    <row r="1826" spans="44:44" x14ac:dyDescent="0.2">
      <c r="AR1826" s="47"/>
    </row>
    <row r="1827" spans="44:44" x14ac:dyDescent="0.2">
      <c r="AR1827" s="47"/>
    </row>
    <row r="1828" spans="44:44" x14ac:dyDescent="0.2">
      <c r="AR1828" s="47"/>
    </row>
    <row r="1829" spans="44:44" x14ac:dyDescent="0.2">
      <c r="AR1829" s="47"/>
    </row>
    <row r="1830" spans="44:44" x14ac:dyDescent="0.2">
      <c r="AR1830" s="47"/>
    </row>
    <row r="1831" spans="44:44" x14ac:dyDescent="0.2">
      <c r="AR1831" s="47"/>
    </row>
    <row r="1832" spans="44:44" x14ac:dyDescent="0.2">
      <c r="AR1832" s="47"/>
    </row>
    <row r="1833" spans="44:44" x14ac:dyDescent="0.2">
      <c r="AR1833" s="47"/>
    </row>
    <row r="1834" spans="44:44" x14ac:dyDescent="0.2">
      <c r="AR1834" s="47"/>
    </row>
    <row r="1835" spans="44:44" x14ac:dyDescent="0.2">
      <c r="AR1835" s="47"/>
    </row>
    <row r="1836" spans="44:44" x14ac:dyDescent="0.2">
      <c r="AR1836" s="47"/>
    </row>
    <row r="1837" spans="44:44" x14ac:dyDescent="0.2">
      <c r="AR1837" s="47"/>
    </row>
    <row r="1838" spans="44:44" x14ac:dyDescent="0.2">
      <c r="AR1838" s="47"/>
    </row>
    <row r="1839" spans="44:44" x14ac:dyDescent="0.2">
      <c r="AR1839" s="47"/>
    </row>
    <row r="1840" spans="44:44" x14ac:dyDescent="0.2">
      <c r="AR1840" s="47"/>
    </row>
    <row r="1841" spans="44:44" x14ac:dyDescent="0.2">
      <c r="AR1841" s="47"/>
    </row>
    <row r="1842" spans="44:44" x14ac:dyDescent="0.2">
      <c r="AR1842" s="47"/>
    </row>
    <row r="1843" spans="44:44" x14ac:dyDescent="0.2">
      <c r="AR1843" s="47"/>
    </row>
    <row r="1844" spans="44:44" x14ac:dyDescent="0.2">
      <c r="AR1844" s="47"/>
    </row>
    <row r="1845" spans="44:44" x14ac:dyDescent="0.2">
      <c r="AR1845" s="47"/>
    </row>
    <row r="1846" spans="44:44" x14ac:dyDescent="0.2">
      <c r="AR1846" s="47"/>
    </row>
    <row r="1847" spans="44:44" x14ac:dyDescent="0.2">
      <c r="AR1847" s="47"/>
    </row>
    <row r="1848" spans="44:44" x14ac:dyDescent="0.2">
      <c r="AR1848" s="47"/>
    </row>
    <row r="1849" spans="44:44" x14ac:dyDescent="0.2">
      <c r="AR1849" s="47"/>
    </row>
    <row r="1850" spans="44:44" x14ac:dyDescent="0.2">
      <c r="AR1850" s="47"/>
    </row>
    <row r="1851" spans="44:44" x14ac:dyDescent="0.2">
      <c r="AR1851" s="47"/>
    </row>
    <row r="1852" spans="44:44" x14ac:dyDescent="0.2">
      <c r="AR1852" s="47"/>
    </row>
    <row r="1853" spans="44:44" x14ac:dyDescent="0.2">
      <c r="AR1853" s="47"/>
    </row>
    <row r="1854" spans="44:44" x14ac:dyDescent="0.2">
      <c r="AR1854" s="47"/>
    </row>
    <row r="1855" spans="44:44" x14ac:dyDescent="0.2">
      <c r="AR1855" s="47"/>
    </row>
    <row r="1856" spans="44:44" x14ac:dyDescent="0.2">
      <c r="AR1856" s="47"/>
    </row>
    <row r="1857" spans="44:44" x14ac:dyDescent="0.2">
      <c r="AR1857" s="47"/>
    </row>
    <row r="1858" spans="44:44" x14ac:dyDescent="0.2">
      <c r="AR1858" s="47"/>
    </row>
    <row r="1859" spans="44:44" x14ac:dyDescent="0.2">
      <c r="AR1859" s="47"/>
    </row>
    <row r="1860" spans="44:44" x14ac:dyDescent="0.2">
      <c r="AR1860" s="47"/>
    </row>
    <row r="1861" spans="44:44" x14ac:dyDescent="0.2">
      <c r="AR1861" s="47"/>
    </row>
    <row r="1862" spans="44:44" x14ac:dyDescent="0.2">
      <c r="AR1862" s="47"/>
    </row>
    <row r="1863" spans="44:44" x14ac:dyDescent="0.2">
      <c r="AR1863" s="47"/>
    </row>
    <row r="1864" spans="44:44" x14ac:dyDescent="0.2">
      <c r="AR1864" s="47"/>
    </row>
    <row r="1865" spans="44:44" x14ac:dyDescent="0.2">
      <c r="AR1865" s="47"/>
    </row>
    <row r="1866" spans="44:44" x14ac:dyDescent="0.2">
      <c r="AR1866" s="47"/>
    </row>
    <row r="1867" spans="44:44" x14ac:dyDescent="0.2">
      <c r="AR1867" s="47"/>
    </row>
    <row r="1868" spans="44:44" x14ac:dyDescent="0.2">
      <c r="AR1868" s="47"/>
    </row>
    <row r="1869" spans="44:44" x14ac:dyDescent="0.2">
      <c r="AR1869" s="47"/>
    </row>
    <row r="1870" spans="44:44" x14ac:dyDescent="0.2">
      <c r="AR1870" s="47"/>
    </row>
    <row r="1871" spans="44:44" x14ac:dyDescent="0.2">
      <c r="AR1871" s="47"/>
    </row>
    <row r="1872" spans="44:44" x14ac:dyDescent="0.2">
      <c r="AR1872" s="47"/>
    </row>
    <row r="1873" spans="44:44" x14ac:dyDescent="0.2">
      <c r="AR1873" s="47"/>
    </row>
    <row r="1874" spans="44:44" x14ac:dyDescent="0.2">
      <c r="AR1874" s="47"/>
    </row>
    <row r="1875" spans="44:44" x14ac:dyDescent="0.2">
      <c r="AR1875" s="47"/>
    </row>
    <row r="1876" spans="44:44" x14ac:dyDescent="0.2">
      <c r="AR1876" s="47"/>
    </row>
    <row r="1877" spans="44:44" x14ac:dyDescent="0.2">
      <c r="AR1877" s="47"/>
    </row>
    <row r="1878" spans="44:44" x14ac:dyDescent="0.2">
      <c r="AR1878" s="47"/>
    </row>
    <row r="1879" spans="44:44" x14ac:dyDescent="0.2">
      <c r="AR1879" s="47"/>
    </row>
    <row r="1880" spans="44:44" x14ac:dyDescent="0.2">
      <c r="AR1880" s="47"/>
    </row>
    <row r="1881" spans="44:44" x14ac:dyDescent="0.2">
      <c r="AR1881" s="47"/>
    </row>
    <row r="1882" spans="44:44" x14ac:dyDescent="0.2">
      <c r="AR1882" s="47"/>
    </row>
    <row r="1883" spans="44:44" x14ac:dyDescent="0.2">
      <c r="AR1883" s="47"/>
    </row>
    <row r="1884" spans="44:44" x14ac:dyDescent="0.2">
      <c r="AR1884" s="47"/>
    </row>
    <row r="1885" spans="44:44" x14ac:dyDescent="0.2">
      <c r="AR1885" s="47"/>
    </row>
    <row r="1886" spans="44:44" x14ac:dyDescent="0.2">
      <c r="AR1886" s="47"/>
    </row>
    <row r="1887" spans="44:44" x14ac:dyDescent="0.2">
      <c r="AR1887" s="47"/>
    </row>
    <row r="1888" spans="44:44" x14ac:dyDescent="0.2">
      <c r="AR1888" s="47"/>
    </row>
    <row r="1889" spans="44:44" x14ac:dyDescent="0.2">
      <c r="AR1889" s="47"/>
    </row>
    <row r="1890" spans="44:44" x14ac:dyDescent="0.2">
      <c r="AR1890" s="47"/>
    </row>
    <row r="1891" spans="44:44" x14ac:dyDescent="0.2">
      <c r="AR1891" s="47"/>
    </row>
    <row r="1892" spans="44:44" x14ac:dyDescent="0.2">
      <c r="AR1892" s="47"/>
    </row>
    <row r="1893" spans="44:44" x14ac:dyDescent="0.2">
      <c r="AR1893" s="47"/>
    </row>
    <row r="1894" spans="44:44" x14ac:dyDescent="0.2">
      <c r="AR1894" s="47"/>
    </row>
    <row r="1895" spans="44:44" x14ac:dyDescent="0.2">
      <c r="AR1895" s="47"/>
    </row>
    <row r="1896" spans="44:44" x14ac:dyDescent="0.2">
      <c r="AR1896" s="47"/>
    </row>
    <row r="1897" spans="44:44" x14ac:dyDescent="0.2">
      <c r="AR1897" s="47"/>
    </row>
    <row r="1898" spans="44:44" x14ac:dyDescent="0.2">
      <c r="AR1898" s="47"/>
    </row>
    <row r="1899" spans="44:44" x14ac:dyDescent="0.2">
      <c r="AR1899" s="47"/>
    </row>
    <row r="1900" spans="44:44" x14ac:dyDescent="0.2">
      <c r="AR1900" s="47"/>
    </row>
    <row r="1901" spans="44:44" x14ac:dyDescent="0.2">
      <c r="AR1901" s="47"/>
    </row>
    <row r="1902" spans="44:44" x14ac:dyDescent="0.2">
      <c r="AR1902" s="47"/>
    </row>
    <row r="1903" spans="44:44" x14ac:dyDescent="0.2">
      <c r="AR1903" s="47"/>
    </row>
    <row r="1904" spans="44:44" x14ac:dyDescent="0.2">
      <c r="AR1904" s="47"/>
    </row>
    <row r="1905" spans="44:44" x14ac:dyDescent="0.2">
      <c r="AR1905" s="47"/>
    </row>
    <row r="1906" spans="44:44" x14ac:dyDescent="0.2">
      <c r="AR1906" s="47"/>
    </row>
    <row r="1907" spans="44:44" x14ac:dyDescent="0.2">
      <c r="AR1907" s="47"/>
    </row>
    <row r="1908" spans="44:44" x14ac:dyDescent="0.2">
      <c r="AR1908" s="47"/>
    </row>
    <row r="1909" spans="44:44" x14ac:dyDescent="0.2">
      <c r="AR1909" s="47"/>
    </row>
    <row r="1910" spans="44:44" x14ac:dyDescent="0.2">
      <c r="AR1910" s="47"/>
    </row>
    <row r="1911" spans="44:44" x14ac:dyDescent="0.2">
      <c r="AR1911" s="47"/>
    </row>
    <row r="1912" spans="44:44" x14ac:dyDescent="0.2">
      <c r="AR1912" s="47"/>
    </row>
    <row r="1913" spans="44:44" x14ac:dyDescent="0.2">
      <c r="AR1913" s="47"/>
    </row>
    <row r="1914" spans="44:44" x14ac:dyDescent="0.2">
      <c r="AR1914" s="47"/>
    </row>
    <row r="1915" spans="44:44" x14ac:dyDescent="0.2">
      <c r="AR1915" s="47"/>
    </row>
    <row r="1916" spans="44:44" x14ac:dyDescent="0.2">
      <c r="AR1916" s="47"/>
    </row>
    <row r="1917" spans="44:44" x14ac:dyDescent="0.2">
      <c r="AR1917" s="47"/>
    </row>
    <row r="1918" spans="44:44" x14ac:dyDescent="0.2">
      <c r="AR1918" s="47"/>
    </row>
    <row r="1919" spans="44:44" x14ac:dyDescent="0.2">
      <c r="AR1919" s="47"/>
    </row>
    <row r="1920" spans="44:44" x14ac:dyDescent="0.2">
      <c r="AR1920" s="47"/>
    </row>
    <row r="1921" spans="44:44" x14ac:dyDescent="0.2">
      <c r="AR1921" s="47"/>
    </row>
    <row r="1922" spans="44:44" x14ac:dyDescent="0.2">
      <c r="AR1922" s="47"/>
    </row>
    <row r="1923" spans="44:44" x14ac:dyDescent="0.2">
      <c r="AR1923" s="47"/>
    </row>
    <row r="1924" spans="44:44" x14ac:dyDescent="0.2">
      <c r="AR1924" s="47"/>
    </row>
    <row r="1925" spans="44:44" x14ac:dyDescent="0.2">
      <c r="AR1925" s="47"/>
    </row>
    <row r="1926" spans="44:44" x14ac:dyDescent="0.2">
      <c r="AR1926" s="47"/>
    </row>
    <row r="1927" spans="44:44" x14ac:dyDescent="0.2">
      <c r="AR1927" s="47"/>
    </row>
    <row r="1928" spans="44:44" x14ac:dyDescent="0.2">
      <c r="AR1928" s="47"/>
    </row>
    <row r="1929" spans="44:44" x14ac:dyDescent="0.2">
      <c r="AR1929" s="47"/>
    </row>
    <row r="1930" spans="44:44" x14ac:dyDescent="0.2">
      <c r="AR1930" s="47"/>
    </row>
    <row r="1931" spans="44:44" x14ac:dyDescent="0.2">
      <c r="AR1931" s="47"/>
    </row>
    <row r="1932" spans="44:44" x14ac:dyDescent="0.2">
      <c r="AR1932" s="47"/>
    </row>
    <row r="1933" spans="44:44" x14ac:dyDescent="0.2">
      <c r="AR1933" s="47"/>
    </row>
    <row r="1934" spans="44:44" x14ac:dyDescent="0.2">
      <c r="AR1934" s="47"/>
    </row>
    <row r="1935" spans="44:44" x14ac:dyDescent="0.2">
      <c r="AR1935" s="47"/>
    </row>
    <row r="1936" spans="44:44" x14ac:dyDescent="0.2">
      <c r="AR1936" s="47"/>
    </row>
    <row r="1937" spans="44:44" x14ac:dyDescent="0.2">
      <c r="AR1937" s="47"/>
    </row>
    <row r="1938" spans="44:44" x14ac:dyDescent="0.2">
      <c r="AR1938" s="47"/>
    </row>
    <row r="1939" spans="44:44" x14ac:dyDescent="0.2">
      <c r="AR1939" s="47"/>
    </row>
    <row r="1940" spans="44:44" x14ac:dyDescent="0.2">
      <c r="AR1940" s="47"/>
    </row>
    <row r="1941" spans="44:44" x14ac:dyDescent="0.2">
      <c r="AR1941" s="47"/>
    </row>
    <row r="1942" spans="44:44" x14ac:dyDescent="0.2">
      <c r="AR1942" s="47"/>
    </row>
    <row r="1943" spans="44:44" x14ac:dyDescent="0.2">
      <c r="AR1943" s="47"/>
    </row>
    <row r="1944" spans="44:44" x14ac:dyDescent="0.2">
      <c r="AR1944" s="47"/>
    </row>
    <row r="1945" spans="44:44" x14ac:dyDescent="0.2">
      <c r="AR1945" s="47"/>
    </row>
    <row r="1946" spans="44:44" x14ac:dyDescent="0.2">
      <c r="AR1946" s="47"/>
    </row>
    <row r="1947" spans="44:44" x14ac:dyDescent="0.2">
      <c r="AR1947" s="47"/>
    </row>
    <row r="1948" spans="44:44" x14ac:dyDescent="0.2">
      <c r="AR1948" s="47"/>
    </row>
    <row r="1949" spans="44:44" x14ac:dyDescent="0.2">
      <c r="AR1949" s="47"/>
    </row>
    <row r="1950" spans="44:44" x14ac:dyDescent="0.2">
      <c r="AR1950" s="47"/>
    </row>
    <row r="1951" spans="44:44" x14ac:dyDescent="0.2">
      <c r="AR1951" s="47"/>
    </row>
    <row r="1952" spans="44:44" x14ac:dyDescent="0.2">
      <c r="AR1952" s="47"/>
    </row>
    <row r="1953" spans="44:44" x14ac:dyDescent="0.2">
      <c r="AR1953" s="47"/>
    </row>
    <row r="1954" spans="44:44" x14ac:dyDescent="0.2">
      <c r="AR1954" s="47"/>
    </row>
    <row r="1955" spans="44:44" x14ac:dyDescent="0.2">
      <c r="AR1955" s="47"/>
    </row>
    <row r="1956" spans="44:44" x14ac:dyDescent="0.2">
      <c r="AR1956" s="47"/>
    </row>
    <row r="1957" spans="44:44" x14ac:dyDescent="0.2">
      <c r="AR1957" s="47"/>
    </row>
    <row r="1958" spans="44:44" x14ac:dyDescent="0.2">
      <c r="AR1958" s="47"/>
    </row>
    <row r="1959" spans="44:44" x14ac:dyDescent="0.2">
      <c r="AR1959" s="47"/>
    </row>
    <row r="1960" spans="44:44" x14ac:dyDescent="0.2">
      <c r="AR1960" s="47"/>
    </row>
    <row r="1961" spans="44:44" x14ac:dyDescent="0.2">
      <c r="AR1961" s="47"/>
    </row>
    <row r="1962" spans="44:44" x14ac:dyDescent="0.2">
      <c r="AR1962" s="47"/>
    </row>
    <row r="1963" spans="44:44" x14ac:dyDescent="0.2">
      <c r="AR1963" s="47"/>
    </row>
    <row r="1964" spans="44:44" x14ac:dyDescent="0.2">
      <c r="AR1964" s="47"/>
    </row>
    <row r="1965" spans="44:44" x14ac:dyDescent="0.2">
      <c r="AR1965" s="47"/>
    </row>
    <row r="1966" spans="44:44" x14ac:dyDescent="0.2">
      <c r="AR1966" s="47"/>
    </row>
    <row r="1967" spans="44:44" x14ac:dyDescent="0.2">
      <c r="AR1967" s="47"/>
    </row>
    <row r="1968" spans="44:44" x14ac:dyDescent="0.2">
      <c r="AR1968" s="47"/>
    </row>
    <row r="1969" spans="44:44" x14ac:dyDescent="0.2">
      <c r="AR1969" s="47"/>
    </row>
    <row r="1970" spans="44:44" x14ac:dyDescent="0.2">
      <c r="AR1970" s="47"/>
    </row>
    <row r="1971" spans="44:44" x14ac:dyDescent="0.2">
      <c r="AR1971" s="47"/>
    </row>
    <row r="1972" spans="44:44" x14ac:dyDescent="0.2">
      <c r="AR1972" s="47"/>
    </row>
    <row r="1973" spans="44:44" x14ac:dyDescent="0.2">
      <c r="AR1973" s="47"/>
    </row>
    <row r="1974" spans="44:44" x14ac:dyDescent="0.2">
      <c r="AR1974" s="47"/>
    </row>
    <row r="1975" spans="44:44" x14ac:dyDescent="0.2">
      <c r="AR1975" s="47"/>
    </row>
    <row r="1976" spans="44:44" x14ac:dyDescent="0.2">
      <c r="AR1976" s="47"/>
    </row>
    <row r="1977" spans="44:44" x14ac:dyDescent="0.2">
      <c r="AR1977" s="47"/>
    </row>
    <row r="1978" spans="44:44" x14ac:dyDescent="0.2">
      <c r="AR1978" s="47"/>
    </row>
    <row r="1979" spans="44:44" x14ac:dyDescent="0.2">
      <c r="AR1979" s="47"/>
    </row>
    <row r="1980" spans="44:44" x14ac:dyDescent="0.2">
      <c r="AR1980" s="47"/>
    </row>
    <row r="1981" spans="44:44" x14ac:dyDescent="0.2">
      <c r="AR1981" s="47"/>
    </row>
    <row r="1982" spans="44:44" x14ac:dyDescent="0.2">
      <c r="AR1982" s="47"/>
    </row>
    <row r="1983" spans="44:44" x14ac:dyDescent="0.2">
      <c r="AR1983" s="47"/>
    </row>
    <row r="1984" spans="44:44" x14ac:dyDescent="0.2">
      <c r="AR1984" s="47"/>
    </row>
    <row r="1985" spans="44:44" x14ac:dyDescent="0.2">
      <c r="AR1985" s="47"/>
    </row>
    <row r="1986" spans="44:44" x14ac:dyDescent="0.2">
      <c r="AR1986" s="47"/>
    </row>
    <row r="1987" spans="44:44" x14ac:dyDescent="0.2">
      <c r="AR1987" s="47"/>
    </row>
    <row r="1988" spans="44:44" x14ac:dyDescent="0.2">
      <c r="AR1988" s="47"/>
    </row>
    <row r="1989" spans="44:44" x14ac:dyDescent="0.2">
      <c r="AR1989" s="47"/>
    </row>
    <row r="1990" spans="44:44" x14ac:dyDescent="0.2">
      <c r="AR1990" s="47"/>
    </row>
    <row r="1991" spans="44:44" x14ac:dyDescent="0.2">
      <c r="AR1991" s="47"/>
    </row>
    <row r="1992" spans="44:44" x14ac:dyDescent="0.2">
      <c r="AR1992" s="47"/>
    </row>
    <row r="1993" spans="44:44" x14ac:dyDescent="0.2">
      <c r="AR1993" s="47"/>
    </row>
    <row r="1994" spans="44:44" x14ac:dyDescent="0.2">
      <c r="AR1994" s="47"/>
    </row>
    <row r="1995" spans="44:44" x14ac:dyDescent="0.2">
      <c r="AR1995" s="47"/>
    </row>
    <row r="1996" spans="44:44" x14ac:dyDescent="0.2">
      <c r="AR1996" s="47"/>
    </row>
    <row r="1997" spans="44:44" x14ac:dyDescent="0.2">
      <c r="AR1997" s="47"/>
    </row>
    <row r="1998" spans="44:44" x14ac:dyDescent="0.2">
      <c r="AR1998" s="47"/>
    </row>
    <row r="1999" spans="44:44" x14ac:dyDescent="0.2">
      <c r="AR1999" s="47"/>
    </row>
    <row r="2000" spans="44:44" x14ac:dyDescent="0.2">
      <c r="AR2000" s="47"/>
    </row>
    <row r="2001" spans="44:44" x14ac:dyDescent="0.2">
      <c r="AR2001" s="47"/>
    </row>
    <row r="2002" spans="44:44" x14ac:dyDescent="0.2">
      <c r="AR2002" s="47"/>
    </row>
    <row r="2003" spans="44:44" x14ac:dyDescent="0.2">
      <c r="AR2003" s="47"/>
    </row>
    <row r="2004" spans="44:44" x14ac:dyDescent="0.2">
      <c r="AR2004" s="47"/>
    </row>
    <row r="2005" spans="44:44" x14ac:dyDescent="0.2">
      <c r="AR2005" s="47"/>
    </row>
    <row r="2006" spans="44:44" x14ac:dyDescent="0.2">
      <c r="AR2006" s="47"/>
    </row>
    <row r="2007" spans="44:44" x14ac:dyDescent="0.2">
      <c r="AR2007" s="47"/>
    </row>
    <row r="2008" spans="44:44" x14ac:dyDescent="0.2">
      <c r="AR2008" s="47"/>
    </row>
    <row r="2009" spans="44:44" x14ac:dyDescent="0.2">
      <c r="AR2009" s="47"/>
    </row>
    <row r="2010" spans="44:44" x14ac:dyDescent="0.2">
      <c r="AR2010" s="47"/>
    </row>
    <row r="2011" spans="44:44" x14ac:dyDescent="0.2">
      <c r="AR2011" s="47"/>
    </row>
    <row r="2012" spans="44:44" x14ac:dyDescent="0.2">
      <c r="AR2012" s="47"/>
    </row>
    <row r="2013" spans="44:44" x14ac:dyDescent="0.2">
      <c r="AR2013" s="47"/>
    </row>
    <row r="2014" spans="44:44" x14ac:dyDescent="0.2">
      <c r="AR2014" s="47"/>
    </row>
    <row r="2015" spans="44:44" x14ac:dyDescent="0.2">
      <c r="AR2015" s="47"/>
    </row>
    <row r="2016" spans="44:44" x14ac:dyDescent="0.2">
      <c r="AR2016" s="47"/>
    </row>
    <row r="2017" spans="44:44" x14ac:dyDescent="0.2">
      <c r="AR2017" s="47"/>
    </row>
    <row r="2018" spans="44:44" x14ac:dyDescent="0.2">
      <c r="AR2018" s="47"/>
    </row>
    <row r="2019" spans="44:44" x14ac:dyDescent="0.2">
      <c r="AR2019" s="47"/>
    </row>
    <row r="2020" spans="44:44" x14ac:dyDescent="0.2">
      <c r="AR2020" s="47"/>
    </row>
    <row r="2021" spans="44:44" x14ac:dyDescent="0.2">
      <c r="AR2021" s="47"/>
    </row>
    <row r="2022" spans="44:44" x14ac:dyDescent="0.2">
      <c r="AR2022" s="47"/>
    </row>
    <row r="2023" spans="44:44" x14ac:dyDescent="0.2">
      <c r="AR2023" s="47"/>
    </row>
    <row r="2024" spans="44:44" x14ac:dyDescent="0.2">
      <c r="AR2024" s="47"/>
    </row>
    <row r="2025" spans="44:44" x14ac:dyDescent="0.2">
      <c r="AR2025" s="47"/>
    </row>
    <row r="2026" spans="44:44" x14ac:dyDescent="0.2">
      <c r="AR2026" s="47"/>
    </row>
    <row r="2027" spans="44:44" x14ac:dyDescent="0.2">
      <c r="AR2027" s="47"/>
    </row>
    <row r="2028" spans="44:44" x14ac:dyDescent="0.2">
      <c r="AR2028" s="47"/>
    </row>
    <row r="2029" spans="44:44" x14ac:dyDescent="0.2">
      <c r="AR2029" s="47"/>
    </row>
    <row r="2030" spans="44:44" x14ac:dyDescent="0.2">
      <c r="AR2030" s="47"/>
    </row>
    <row r="2031" spans="44:44" x14ac:dyDescent="0.2">
      <c r="AR2031" s="47"/>
    </row>
    <row r="2032" spans="44:44" x14ac:dyDescent="0.2">
      <c r="AR2032" s="47"/>
    </row>
    <row r="2033" spans="44:44" x14ac:dyDescent="0.2">
      <c r="AR2033" s="47"/>
    </row>
    <row r="2034" spans="44:44" x14ac:dyDescent="0.2">
      <c r="AR2034" s="47"/>
    </row>
    <row r="2035" spans="44:44" x14ac:dyDescent="0.2">
      <c r="AR2035" s="47"/>
    </row>
    <row r="2036" spans="44:44" x14ac:dyDescent="0.2">
      <c r="AR2036" s="47"/>
    </row>
    <row r="2037" spans="44:44" x14ac:dyDescent="0.2">
      <c r="AR2037" s="47"/>
    </row>
    <row r="2038" spans="44:44" x14ac:dyDescent="0.2">
      <c r="AR2038" s="47"/>
    </row>
    <row r="2039" spans="44:44" x14ac:dyDescent="0.2">
      <c r="AR2039" s="47"/>
    </row>
    <row r="2040" spans="44:44" x14ac:dyDescent="0.2">
      <c r="AR2040" s="47"/>
    </row>
    <row r="2041" spans="44:44" x14ac:dyDescent="0.2">
      <c r="AR2041" s="47"/>
    </row>
    <row r="2042" spans="44:44" x14ac:dyDescent="0.2">
      <c r="AR2042" s="47"/>
    </row>
    <row r="2043" spans="44:44" x14ac:dyDescent="0.2">
      <c r="AR2043" s="47"/>
    </row>
    <row r="2044" spans="44:44" x14ac:dyDescent="0.2">
      <c r="AR2044" s="47"/>
    </row>
    <row r="2045" spans="44:44" x14ac:dyDescent="0.2">
      <c r="AR2045" s="47"/>
    </row>
    <row r="2046" spans="44:44" x14ac:dyDescent="0.2">
      <c r="AR2046" s="47"/>
    </row>
    <row r="2047" spans="44:44" x14ac:dyDescent="0.2">
      <c r="AR2047" s="47"/>
    </row>
    <row r="2048" spans="44:44" x14ac:dyDescent="0.2">
      <c r="AR2048" s="47"/>
    </row>
    <row r="2049" spans="44:44" x14ac:dyDescent="0.2">
      <c r="AR2049" s="47"/>
    </row>
    <row r="2050" spans="44:44" x14ac:dyDescent="0.2">
      <c r="AR2050" s="47"/>
    </row>
    <row r="2051" spans="44:44" x14ac:dyDescent="0.2">
      <c r="AR2051" s="47"/>
    </row>
    <row r="2052" spans="44:44" x14ac:dyDescent="0.2">
      <c r="AR2052" s="47"/>
    </row>
    <row r="2053" spans="44:44" x14ac:dyDescent="0.2">
      <c r="AR2053" s="47"/>
    </row>
    <row r="2054" spans="44:44" x14ac:dyDescent="0.2">
      <c r="AR2054" s="47"/>
    </row>
    <row r="2055" spans="44:44" x14ac:dyDescent="0.2">
      <c r="AR2055" s="47"/>
    </row>
    <row r="2056" spans="44:44" x14ac:dyDescent="0.2">
      <c r="AR2056" s="47"/>
    </row>
    <row r="2057" spans="44:44" x14ac:dyDescent="0.2">
      <c r="AR2057" s="47"/>
    </row>
    <row r="2058" spans="44:44" x14ac:dyDescent="0.2">
      <c r="AR2058" s="47"/>
    </row>
    <row r="2059" spans="44:44" x14ac:dyDescent="0.2">
      <c r="AR2059" s="47"/>
    </row>
    <row r="2060" spans="44:44" x14ac:dyDescent="0.2">
      <c r="AR2060" s="47"/>
    </row>
    <row r="2061" spans="44:44" x14ac:dyDescent="0.2">
      <c r="AR2061" s="47"/>
    </row>
    <row r="2062" spans="44:44" x14ac:dyDescent="0.2">
      <c r="AR2062" s="47"/>
    </row>
    <row r="2063" spans="44:44" x14ac:dyDescent="0.2">
      <c r="AR2063" s="47"/>
    </row>
    <row r="2064" spans="44:44" x14ac:dyDescent="0.2">
      <c r="AR2064" s="47"/>
    </row>
    <row r="2065" spans="44:44" x14ac:dyDescent="0.2">
      <c r="AR2065" s="47"/>
    </row>
    <row r="2066" spans="44:44" x14ac:dyDescent="0.2">
      <c r="AR2066" s="47"/>
    </row>
    <row r="2067" spans="44:44" x14ac:dyDescent="0.2">
      <c r="AR2067" s="47"/>
    </row>
    <row r="2068" spans="44:44" x14ac:dyDescent="0.2">
      <c r="AR2068" s="47"/>
    </row>
    <row r="2069" spans="44:44" x14ac:dyDescent="0.2">
      <c r="AR2069" s="47"/>
    </row>
    <row r="2070" spans="44:44" x14ac:dyDescent="0.2">
      <c r="AR2070" s="47"/>
    </row>
    <row r="2071" spans="44:44" x14ac:dyDescent="0.2">
      <c r="AR2071" s="47"/>
    </row>
    <row r="2072" spans="44:44" x14ac:dyDescent="0.2">
      <c r="AR2072" s="47"/>
    </row>
    <row r="2073" spans="44:44" x14ac:dyDescent="0.2">
      <c r="AR2073" s="47"/>
    </row>
    <row r="2074" spans="44:44" x14ac:dyDescent="0.2">
      <c r="AR2074" s="47"/>
    </row>
    <row r="2075" spans="44:44" x14ac:dyDescent="0.2">
      <c r="AR2075" s="47"/>
    </row>
    <row r="2076" spans="44:44" x14ac:dyDescent="0.2">
      <c r="AR2076" s="47"/>
    </row>
    <row r="2077" spans="44:44" x14ac:dyDescent="0.2">
      <c r="AR2077" s="47"/>
    </row>
    <row r="2078" spans="44:44" x14ac:dyDescent="0.2">
      <c r="AR2078" s="47"/>
    </row>
    <row r="2079" spans="44:44" x14ac:dyDescent="0.2">
      <c r="AR2079" s="47"/>
    </row>
    <row r="2080" spans="44:44" x14ac:dyDescent="0.2">
      <c r="AR2080" s="47"/>
    </row>
    <row r="2081" spans="44:44" x14ac:dyDescent="0.2">
      <c r="AR2081" s="47"/>
    </row>
    <row r="2082" spans="44:44" x14ac:dyDescent="0.2">
      <c r="AR2082" s="47"/>
    </row>
    <row r="2083" spans="44:44" x14ac:dyDescent="0.2">
      <c r="AR2083" s="47"/>
    </row>
    <row r="2084" spans="44:44" x14ac:dyDescent="0.2">
      <c r="AR2084" s="47"/>
    </row>
    <row r="2085" spans="44:44" x14ac:dyDescent="0.2">
      <c r="AR2085" s="47"/>
    </row>
    <row r="2086" spans="44:44" x14ac:dyDescent="0.2">
      <c r="AR2086" s="47"/>
    </row>
    <row r="2087" spans="44:44" x14ac:dyDescent="0.2">
      <c r="AR2087" s="47"/>
    </row>
    <row r="2088" spans="44:44" x14ac:dyDescent="0.2">
      <c r="AR2088" s="47"/>
    </row>
    <row r="2089" spans="44:44" x14ac:dyDescent="0.2">
      <c r="AR2089" s="47"/>
    </row>
    <row r="2090" spans="44:44" x14ac:dyDescent="0.2">
      <c r="AR2090" s="47"/>
    </row>
    <row r="2091" spans="44:44" x14ac:dyDescent="0.2">
      <c r="AR2091" s="47"/>
    </row>
    <row r="2092" spans="44:44" x14ac:dyDescent="0.2">
      <c r="AR2092" s="47"/>
    </row>
    <row r="2093" spans="44:44" x14ac:dyDescent="0.2">
      <c r="AR2093" s="47"/>
    </row>
    <row r="2094" spans="44:44" x14ac:dyDescent="0.2">
      <c r="AR2094" s="47"/>
    </row>
    <row r="2095" spans="44:44" x14ac:dyDescent="0.2">
      <c r="AR2095" s="47"/>
    </row>
    <row r="2096" spans="44:44" x14ac:dyDescent="0.2">
      <c r="AR2096" s="47"/>
    </row>
    <row r="2097" spans="44:44" x14ac:dyDescent="0.2">
      <c r="AR2097" s="47"/>
    </row>
    <row r="2098" spans="44:44" x14ac:dyDescent="0.2">
      <c r="AR2098" s="47"/>
    </row>
    <row r="2099" spans="44:44" x14ac:dyDescent="0.2">
      <c r="AR2099" s="47"/>
    </row>
    <row r="2100" spans="44:44" x14ac:dyDescent="0.2">
      <c r="AR2100" s="47"/>
    </row>
    <row r="2101" spans="44:44" x14ac:dyDescent="0.2">
      <c r="AR2101" s="47"/>
    </row>
    <row r="2102" spans="44:44" x14ac:dyDescent="0.2">
      <c r="AR2102" s="47"/>
    </row>
    <row r="2103" spans="44:44" x14ac:dyDescent="0.2">
      <c r="AR2103" s="47"/>
    </row>
    <row r="2104" spans="44:44" x14ac:dyDescent="0.2">
      <c r="AR2104" s="47"/>
    </row>
    <row r="2105" spans="44:44" x14ac:dyDescent="0.2">
      <c r="AR2105" s="47"/>
    </row>
    <row r="2106" spans="44:44" x14ac:dyDescent="0.2">
      <c r="AR2106" s="47"/>
    </row>
    <row r="2107" spans="44:44" x14ac:dyDescent="0.2">
      <c r="AR2107" s="47"/>
    </row>
    <row r="2108" spans="44:44" x14ac:dyDescent="0.2">
      <c r="AR2108" s="47"/>
    </row>
    <row r="2109" spans="44:44" x14ac:dyDescent="0.2">
      <c r="AR2109" s="47"/>
    </row>
    <row r="2110" spans="44:44" x14ac:dyDescent="0.2">
      <c r="AR2110" s="47"/>
    </row>
    <row r="2111" spans="44:44" x14ac:dyDescent="0.2">
      <c r="AR2111" s="47"/>
    </row>
    <row r="2112" spans="44:44" x14ac:dyDescent="0.2">
      <c r="AR2112" s="47"/>
    </row>
    <row r="2113" spans="44:44" x14ac:dyDescent="0.2">
      <c r="AR2113" s="47"/>
    </row>
    <row r="2114" spans="44:44" x14ac:dyDescent="0.2">
      <c r="AR2114" s="47"/>
    </row>
    <row r="2115" spans="44:44" x14ac:dyDescent="0.2">
      <c r="AR2115" s="47"/>
    </row>
    <row r="2116" spans="44:44" x14ac:dyDescent="0.2">
      <c r="AR2116" s="47"/>
    </row>
    <row r="2117" spans="44:44" x14ac:dyDescent="0.2">
      <c r="AR2117" s="47"/>
    </row>
    <row r="2118" spans="44:44" x14ac:dyDescent="0.2">
      <c r="AR2118" s="47"/>
    </row>
    <row r="2119" spans="44:44" x14ac:dyDescent="0.2">
      <c r="AR2119" s="47"/>
    </row>
    <row r="2120" spans="44:44" x14ac:dyDescent="0.2">
      <c r="AR2120" s="47"/>
    </row>
    <row r="2121" spans="44:44" x14ac:dyDescent="0.2">
      <c r="AR2121" s="47"/>
    </row>
    <row r="2122" spans="44:44" x14ac:dyDescent="0.2">
      <c r="AR2122" s="47"/>
    </row>
    <row r="2123" spans="44:44" x14ac:dyDescent="0.2">
      <c r="AR2123" s="47"/>
    </row>
    <row r="2124" spans="44:44" x14ac:dyDescent="0.2">
      <c r="AR2124" s="47"/>
    </row>
    <row r="2125" spans="44:44" x14ac:dyDescent="0.2">
      <c r="AR2125" s="47"/>
    </row>
    <row r="2126" spans="44:44" x14ac:dyDescent="0.2">
      <c r="AR2126" s="47"/>
    </row>
    <row r="2127" spans="44:44" x14ac:dyDescent="0.2">
      <c r="AR2127" s="47"/>
    </row>
    <row r="2128" spans="44:44" x14ac:dyDescent="0.2">
      <c r="AR2128" s="47"/>
    </row>
    <row r="2129" spans="44:44" x14ac:dyDescent="0.2">
      <c r="AR2129" s="47"/>
    </row>
    <row r="2130" spans="44:44" x14ac:dyDescent="0.2">
      <c r="AR2130" s="47"/>
    </row>
    <row r="2131" spans="44:44" x14ac:dyDescent="0.2">
      <c r="AR2131" s="47"/>
    </row>
    <row r="2132" spans="44:44" x14ac:dyDescent="0.2">
      <c r="AR2132" s="47"/>
    </row>
    <row r="2133" spans="44:44" x14ac:dyDescent="0.2">
      <c r="AR2133" s="47"/>
    </row>
    <row r="2134" spans="44:44" x14ac:dyDescent="0.2">
      <c r="AR2134" s="47"/>
    </row>
    <row r="2135" spans="44:44" x14ac:dyDescent="0.2">
      <c r="AR2135" s="47"/>
    </row>
    <row r="2136" spans="44:44" x14ac:dyDescent="0.2">
      <c r="AR2136" s="47"/>
    </row>
    <row r="2137" spans="44:44" x14ac:dyDescent="0.2">
      <c r="AR2137" s="47"/>
    </row>
    <row r="2138" spans="44:44" x14ac:dyDescent="0.2">
      <c r="AR2138" s="47"/>
    </row>
    <row r="2139" spans="44:44" x14ac:dyDescent="0.2">
      <c r="AR2139" s="47"/>
    </row>
    <row r="2140" spans="44:44" x14ac:dyDescent="0.2">
      <c r="AR2140" s="47"/>
    </row>
    <row r="2141" spans="44:44" x14ac:dyDescent="0.2">
      <c r="AR2141" s="47"/>
    </row>
    <row r="2142" spans="44:44" x14ac:dyDescent="0.2">
      <c r="AR2142" s="47"/>
    </row>
    <row r="2143" spans="44:44" x14ac:dyDescent="0.2">
      <c r="AR2143" s="47"/>
    </row>
    <row r="2144" spans="44:44" x14ac:dyDescent="0.2">
      <c r="AR2144" s="47"/>
    </row>
    <row r="2145" spans="44:44" x14ac:dyDescent="0.2">
      <c r="AR2145" s="47"/>
    </row>
    <row r="2146" spans="44:44" x14ac:dyDescent="0.2">
      <c r="AR2146" s="47"/>
    </row>
    <row r="2147" spans="44:44" x14ac:dyDescent="0.2">
      <c r="AR2147" s="47"/>
    </row>
    <row r="2148" spans="44:44" x14ac:dyDescent="0.2">
      <c r="AR2148" s="47"/>
    </row>
    <row r="2149" spans="44:44" x14ac:dyDescent="0.2">
      <c r="AR2149" s="47"/>
    </row>
    <row r="2150" spans="44:44" x14ac:dyDescent="0.2">
      <c r="AR2150" s="47"/>
    </row>
    <row r="2151" spans="44:44" x14ac:dyDescent="0.2">
      <c r="AR2151" s="47"/>
    </row>
    <row r="2152" spans="44:44" x14ac:dyDescent="0.2">
      <c r="AR2152" s="47"/>
    </row>
    <row r="2153" spans="44:44" x14ac:dyDescent="0.2">
      <c r="AR2153" s="47"/>
    </row>
    <row r="2154" spans="44:44" x14ac:dyDescent="0.2">
      <c r="AR2154" s="47"/>
    </row>
    <row r="2155" spans="44:44" x14ac:dyDescent="0.2">
      <c r="AR2155" s="47"/>
    </row>
    <row r="2156" spans="44:44" x14ac:dyDescent="0.2">
      <c r="AR2156" s="47"/>
    </row>
    <row r="2157" spans="44:44" x14ac:dyDescent="0.2">
      <c r="AR2157" s="47"/>
    </row>
    <row r="2158" spans="44:44" x14ac:dyDescent="0.2">
      <c r="AR2158" s="47"/>
    </row>
    <row r="2159" spans="44:44" x14ac:dyDescent="0.2">
      <c r="AR2159" s="47"/>
    </row>
    <row r="2160" spans="44:44" x14ac:dyDescent="0.2">
      <c r="AR2160" s="47"/>
    </row>
    <row r="2161" spans="44:44" x14ac:dyDescent="0.2">
      <c r="AR2161" s="47"/>
    </row>
    <row r="2162" spans="44:44" x14ac:dyDescent="0.2">
      <c r="AR2162" s="47"/>
    </row>
    <row r="2163" spans="44:44" x14ac:dyDescent="0.2">
      <c r="AR2163" s="47"/>
    </row>
    <row r="2164" spans="44:44" x14ac:dyDescent="0.2">
      <c r="AR2164" s="47"/>
    </row>
    <row r="2165" spans="44:44" x14ac:dyDescent="0.2">
      <c r="AR2165" s="47"/>
    </row>
    <row r="2166" spans="44:44" x14ac:dyDescent="0.2">
      <c r="AR2166" s="47"/>
    </row>
    <row r="2167" spans="44:44" x14ac:dyDescent="0.2">
      <c r="AR2167" s="47"/>
    </row>
    <row r="2168" spans="44:44" x14ac:dyDescent="0.2">
      <c r="AR2168" s="47"/>
    </row>
    <row r="2169" spans="44:44" x14ac:dyDescent="0.2">
      <c r="AR2169" s="47"/>
    </row>
    <row r="2170" spans="44:44" x14ac:dyDescent="0.2">
      <c r="AR2170" s="47"/>
    </row>
    <row r="2171" spans="44:44" x14ac:dyDescent="0.2">
      <c r="AR2171" s="47"/>
    </row>
    <row r="2172" spans="44:44" x14ac:dyDescent="0.2">
      <c r="AR2172" s="47"/>
    </row>
    <row r="2173" spans="44:44" x14ac:dyDescent="0.2">
      <c r="AR2173" s="47"/>
    </row>
    <row r="2174" spans="44:44" x14ac:dyDescent="0.2">
      <c r="AR2174" s="47"/>
    </row>
    <row r="2175" spans="44:44" x14ac:dyDescent="0.2">
      <c r="AR2175" s="47"/>
    </row>
    <row r="2176" spans="44:44" x14ac:dyDescent="0.2">
      <c r="AR2176" s="47"/>
    </row>
    <row r="2177" spans="44:44" x14ac:dyDescent="0.2">
      <c r="AR2177" s="47"/>
    </row>
    <row r="2178" spans="44:44" x14ac:dyDescent="0.2">
      <c r="AR2178" s="47"/>
    </row>
    <row r="2179" spans="44:44" x14ac:dyDescent="0.2">
      <c r="AR2179" s="47"/>
    </row>
    <row r="2180" spans="44:44" x14ac:dyDescent="0.2">
      <c r="AR2180" s="47"/>
    </row>
    <row r="2181" spans="44:44" x14ac:dyDescent="0.2">
      <c r="AR2181" s="47"/>
    </row>
    <row r="2182" spans="44:44" x14ac:dyDescent="0.2">
      <c r="AR2182" s="47"/>
    </row>
    <row r="2183" spans="44:44" x14ac:dyDescent="0.2">
      <c r="AR2183" s="47"/>
    </row>
    <row r="2184" spans="44:44" x14ac:dyDescent="0.2">
      <c r="AR2184" s="47"/>
    </row>
    <row r="2185" spans="44:44" x14ac:dyDescent="0.2">
      <c r="AR2185" s="47"/>
    </row>
    <row r="2186" spans="44:44" x14ac:dyDescent="0.2">
      <c r="AR2186" s="47"/>
    </row>
    <row r="2187" spans="44:44" x14ac:dyDescent="0.2">
      <c r="AR2187" s="47"/>
    </row>
    <row r="2188" spans="44:44" x14ac:dyDescent="0.2">
      <c r="AR2188" s="47"/>
    </row>
    <row r="2189" spans="44:44" x14ac:dyDescent="0.2">
      <c r="AR2189" s="47"/>
    </row>
    <row r="2190" spans="44:44" x14ac:dyDescent="0.2">
      <c r="AR2190" s="47"/>
    </row>
    <row r="2191" spans="44:44" x14ac:dyDescent="0.2">
      <c r="AR2191" s="47"/>
    </row>
    <row r="2192" spans="44:44" x14ac:dyDescent="0.2">
      <c r="AR2192" s="47"/>
    </row>
    <row r="2193" spans="44:44" x14ac:dyDescent="0.2">
      <c r="AR2193" s="47"/>
    </row>
    <row r="2194" spans="44:44" x14ac:dyDescent="0.2">
      <c r="AR2194" s="47"/>
    </row>
    <row r="2195" spans="44:44" x14ac:dyDescent="0.2">
      <c r="AR2195" s="47"/>
    </row>
    <row r="2196" spans="44:44" x14ac:dyDescent="0.2">
      <c r="AR2196" s="47"/>
    </row>
    <row r="2197" spans="44:44" x14ac:dyDescent="0.2">
      <c r="AR2197" s="47"/>
    </row>
    <row r="2198" spans="44:44" x14ac:dyDescent="0.2">
      <c r="AR2198" s="47"/>
    </row>
    <row r="2199" spans="44:44" x14ac:dyDescent="0.2">
      <c r="AR2199" s="47"/>
    </row>
    <row r="2200" spans="44:44" x14ac:dyDescent="0.2">
      <c r="AR2200" s="47"/>
    </row>
    <row r="2201" spans="44:44" x14ac:dyDescent="0.2">
      <c r="AR2201" s="47"/>
    </row>
    <row r="2202" spans="44:44" x14ac:dyDescent="0.2">
      <c r="AR2202" s="47"/>
    </row>
    <row r="2203" spans="44:44" x14ac:dyDescent="0.2">
      <c r="AR2203" s="47"/>
    </row>
    <row r="2204" spans="44:44" x14ac:dyDescent="0.2">
      <c r="AR2204" s="47"/>
    </row>
    <row r="2205" spans="44:44" x14ac:dyDescent="0.2">
      <c r="AR2205" s="47"/>
    </row>
    <row r="2206" spans="44:44" x14ac:dyDescent="0.2">
      <c r="AR2206" s="47"/>
    </row>
    <row r="2207" spans="44:44" x14ac:dyDescent="0.2">
      <c r="AR2207" s="47"/>
    </row>
    <row r="2208" spans="44:44" x14ac:dyDescent="0.2">
      <c r="AR2208" s="47"/>
    </row>
    <row r="2209" spans="44:44" x14ac:dyDescent="0.2">
      <c r="AR2209" s="47"/>
    </row>
    <row r="2210" spans="44:44" x14ac:dyDescent="0.2">
      <c r="AR2210" s="47"/>
    </row>
    <row r="2211" spans="44:44" x14ac:dyDescent="0.2">
      <c r="AR2211" s="47"/>
    </row>
    <row r="2212" spans="44:44" x14ac:dyDescent="0.2">
      <c r="AR2212" s="47"/>
    </row>
    <row r="2213" spans="44:44" x14ac:dyDescent="0.2">
      <c r="AR2213" s="47"/>
    </row>
    <row r="2214" spans="44:44" x14ac:dyDescent="0.2">
      <c r="AR2214" s="47"/>
    </row>
    <row r="2215" spans="44:44" x14ac:dyDescent="0.2">
      <c r="AR2215" s="47"/>
    </row>
    <row r="2216" spans="44:44" x14ac:dyDescent="0.2">
      <c r="AR2216" s="47"/>
    </row>
    <row r="2217" spans="44:44" x14ac:dyDescent="0.2">
      <c r="AR2217" s="47"/>
    </row>
    <row r="2218" spans="44:44" x14ac:dyDescent="0.2">
      <c r="AR2218" s="47"/>
    </row>
    <row r="2219" spans="44:44" x14ac:dyDescent="0.2">
      <c r="AR2219" s="47"/>
    </row>
    <row r="2220" spans="44:44" x14ac:dyDescent="0.2">
      <c r="AR2220" s="47"/>
    </row>
    <row r="2221" spans="44:44" x14ac:dyDescent="0.2">
      <c r="AR2221" s="47"/>
    </row>
    <row r="2222" spans="44:44" x14ac:dyDescent="0.2">
      <c r="AR2222" s="47"/>
    </row>
    <row r="2223" spans="44:44" x14ac:dyDescent="0.2">
      <c r="AR2223" s="47"/>
    </row>
    <row r="2224" spans="44:44" x14ac:dyDescent="0.2">
      <c r="AR2224" s="47"/>
    </row>
    <row r="2225" spans="44:44" x14ac:dyDescent="0.2">
      <c r="AR2225" s="47"/>
    </row>
    <row r="2226" spans="44:44" x14ac:dyDescent="0.2">
      <c r="AR2226" s="47"/>
    </row>
    <row r="2227" spans="44:44" x14ac:dyDescent="0.2">
      <c r="AR2227" s="47"/>
    </row>
    <row r="2228" spans="44:44" x14ac:dyDescent="0.2">
      <c r="AR2228" s="47"/>
    </row>
    <row r="2229" spans="44:44" x14ac:dyDescent="0.2">
      <c r="AR2229" s="47"/>
    </row>
    <row r="2230" spans="44:44" x14ac:dyDescent="0.2">
      <c r="AR2230" s="47"/>
    </row>
    <row r="2231" spans="44:44" x14ac:dyDescent="0.2">
      <c r="AR2231" s="47"/>
    </row>
    <row r="2232" spans="44:44" x14ac:dyDescent="0.2">
      <c r="AR2232" s="47"/>
    </row>
    <row r="2233" spans="44:44" x14ac:dyDescent="0.2">
      <c r="AR2233" s="47"/>
    </row>
    <row r="2234" spans="44:44" x14ac:dyDescent="0.2">
      <c r="AR2234" s="47"/>
    </row>
    <row r="2235" spans="44:44" x14ac:dyDescent="0.2">
      <c r="AR2235" s="47"/>
    </row>
    <row r="2236" spans="44:44" x14ac:dyDescent="0.2">
      <c r="AR2236" s="47"/>
    </row>
    <row r="2237" spans="44:44" x14ac:dyDescent="0.2">
      <c r="AR2237" s="47"/>
    </row>
    <row r="2238" spans="44:44" x14ac:dyDescent="0.2">
      <c r="AR2238" s="47"/>
    </row>
    <row r="2239" spans="44:44" x14ac:dyDescent="0.2">
      <c r="AR2239" s="47"/>
    </row>
    <row r="2240" spans="44:44" x14ac:dyDescent="0.2">
      <c r="AR2240" s="47"/>
    </row>
    <row r="2241" spans="44:44" x14ac:dyDescent="0.2">
      <c r="AR2241" s="47"/>
    </row>
    <row r="2242" spans="44:44" x14ac:dyDescent="0.2">
      <c r="AR2242" s="47"/>
    </row>
    <row r="2243" spans="44:44" x14ac:dyDescent="0.2">
      <c r="AR2243" s="47"/>
    </row>
    <row r="2244" spans="44:44" x14ac:dyDescent="0.2">
      <c r="AR2244" s="47"/>
    </row>
    <row r="2245" spans="44:44" x14ac:dyDescent="0.2">
      <c r="AR2245" s="47"/>
    </row>
    <row r="2246" spans="44:44" x14ac:dyDescent="0.2">
      <c r="AR2246" s="47"/>
    </row>
    <row r="2247" spans="44:44" x14ac:dyDescent="0.2">
      <c r="AR2247" s="47"/>
    </row>
    <row r="2248" spans="44:44" x14ac:dyDescent="0.2">
      <c r="AR2248" s="47"/>
    </row>
    <row r="2249" spans="44:44" x14ac:dyDescent="0.2">
      <c r="AR2249" s="47"/>
    </row>
    <row r="2250" spans="44:44" x14ac:dyDescent="0.2">
      <c r="AR2250" s="47"/>
    </row>
    <row r="2251" spans="44:44" x14ac:dyDescent="0.2">
      <c r="AR2251" s="47"/>
    </row>
    <row r="2252" spans="44:44" x14ac:dyDescent="0.2">
      <c r="AR2252" s="47"/>
    </row>
    <row r="2253" spans="44:44" x14ac:dyDescent="0.2">
      <c r="AR2253" s="47"/>
    </row>
    <row r="2254" spans="44:44" x14ac:dyDescent="0.2">
      <c r="AR2254" s="47"/>
    </row>
    <row r="2255" spans="44:44" x14ac:dyDescent="0.2">
      <c r="AR2255" s="47"/>
    </row>
    <row r="2256" spans="44:44" x14ac:dyDescent="0.2">
      <c r="AR2256" s="47"/>
    </row>
    <row r="2257" spans="44:44" x14ac:dyDescent="0.2">
      <c r="AR2257" s="47"/>
    </row>
    <row r="2258" spans="44:44" x14ac:dyDescent="0.2">
      <c r="AR2258" s="47"/>
    </row>
    <row r="2259" spans="44:44" x14ac:dyDescent="0.2">
      <c r="AR2259" s="47"/>
    </row>
    <row r="2260" spans="44:44" x14ac:dyDescent="0.2">
      <c r="AR2260" s="47"/>
    </row>
    <row r="2261" spans="44:44" x14ac:dyDescent="0.2">
      <c r="AR2261" s="47"/>
    </row>
    <row r="2262" spans="44:44" x14ac:dyDescent="0.2">
      <c r="AR2262" s="47"/>
    </row>
    <row r="2263" spans="44:44" x14ac:dyDescent="0.2">
      <c r="AR2263" s="47"/>
    </row>
    <row r="2264" spans="44:44" x14ac:dyDescent="0.2">
      <c r="AR2264" s="47"/>
    </row>
    <row r="2265" spans="44:44" x14ac:dyDescent="0.2">
      <c r="AR2265" s="47"/>
    </row>
    <row r="2266" spans="44:44" x14ac:dyDescent="0.2">
      <c r="AR2266" s="47"/>
    </row>
    <row r="2267" spans="44:44" x14ac:dyDescent="0.2">
      <c r="AR2267" s="47"/>
    </row>
    <row r="2268" spans="44:44" x14ac:dyDescent="0.2">
      <c r="AR2268" s="47"/>
    </row>
    <row r="2269" spans="44:44" x14ac:dyDescent="0.2">
      <c r="AR2269" s="47"/>
    </row>
    <row r="2270" spans="44:44" x14ac:dyDescent="0.2">
      <c r="AR2270" s="47"/>
    </row>
    <row r="2271" spans="44:44" x14ac:dyDescent="0.2">
      <c r="AR2271" s="47"/>
    </row>
    <row r="2272" spans="44:44" x14ac:dyDescent="0.2">
      <c r="AR2272" s="47"/>
    </row>
    <row r="2273" spans="44:44" x14ac:dyDescent="0.2">
      <c r="AR2273" s="47"/>
    </row>
    <row r="2274" spans="44:44" x14ac:dyDescent="0.2">
      <c r="AR2274" s="47"/>
    </row>
    <row r="2275" spans="44:44" x14ac:dyDescent="0.2">
      <c r="AR2275" s="47"/>
    </row>
    <row r="2276" spans="44:44" x14ac:dyDescent="0.2">
      <c r="AR2276" s="47"/>
    </row>
    <row r="2277" spans="44:44" x14ac:dyDescent="0.2">
      <c r="AR2277" s="47"/>
    </row>
    <row r="2278" spans="44:44" x14ac:dyDescent="0.2">
      <c r="AR2278" s="47"/>
    </row>
    <row r="2279" spans="44:44" x14ac:dyDescent="0.2">
      <c r="AR2279" s="47"/>
    </row>
    <row r="2280" spans="44:44" x14ac:dyDescent="0.2">
      <c r="AR2280" s="47"/>
    </row>
    <row r="2281" spans="44:44" x14ac:dyDescent="0.2">
      <c r="AR2281" s="47"/>
    </row>
    <row r="2282" spans="44:44" x14ac:dyDescent="0.2">
      <c r="AR2282" s="47"/>
    </row>
    <row r="2283" spans="44:44" x14ac:dyDescent="0.2">
      <c r="AR2283" s="47"/>
    </row>
    <row r="2284" spans="44:44" x14ac:dyDescent="0.2">
      <c r="AR2284" s="47"/>
    </row>
    <row r="2285" spans="44:44" x14ac:dyDescent="0.2">
      <c r="AR2285" s="47"/>
    </row>
    <row r="2286" spans="44:44" x14ac:dyDescent="0.2">
      <c r="AR2286" s="47"/>
    </row>
    <row r="2287" spans="44:44" x14ac:dyDescent="0.2">
      <c r="AR2287" s="47"/>
    </row>
    <row r="2288" spans="44:44" x14ac:dyDescent="0.2">
      <c r="AR2288" s="47"/>
    </row>
    <row r="2289" spans="44:44" x14ac:dyDescent="0.2">
      <c r="AR2289" s="47"/>
    </row>
    <row r="2290" spans="44:44" x14ac:dyDescent="0.2">
      <c r="AR2290" s="47"/>
    </row>
    <row r="2291" spans="44:44" x14ac:dyDescent="0.2">
      <c r="AR2291" s="47"/>
    </row>
    <row r="2292" spans="44:44" x14ac:dyDescent="0.2">
      <c r="AR2292" s="47"/>
    </row>
    <row r="2293" spans="44:44" x14ac:dyDescent="0.2">
      <c r="AR2293" s="47"/>
    </row>
    <row r="2294" spans="44:44" x14ac:dyDescent="0.2">
      <c r="AR2294" s="47"/>
    </row>
    <row r="2295" spans="44:44" x14ac:dyDescent="0.2">
      <c r="AR2295" s="47"/>
    </row>
    <row r="2296" spans="44:44" x14ac:dyDescent="0.2">
      <c r="AR2296" s="47"/>
    </row>
    <row r="2297" spans="44:44" x14ac:dyDescent="0.2">
      <c r="AR2297" s="47"/>
    </row>
    <row r="2298" spans="44:44" x14ac:dyDescent="0.2">
      <c r="AR2298" s="47"/>
    </row>
    <row r="2299" spans="44:44" x14ac:dyDescent="0.2">
      <c r="AR2299" s="47"/>
    </row>
    <row r="2300" spans="44:44" x14ac:dyDescent="0.2">
      <c r="AR2300" s="47"/>
    </row>
    <row r="2301" spans="44:44" x14ac:dyDescent="0.2">
      <c r="AR2301" s="47"/>
    </row>
    <row r="2302" spans="44:44" x14ac:dyDescent="0.2">
      <c r="AR2302" s="47"/>
    </row>
    <row r="2303" spans="44:44" x14ac:dyDescent="0.2">
      <c r="AR2303" s="47"/>
    </row>
    <row r="2304" spans="44:44" x14ac:dyDescent="0.2">
      <c r="AR2304" s="47"/>
    </row>
    <row r="2305" spans="44:44" x14ac:dyDescent="0.2">
      <c r="AR2305" s="47"/>
    </row>
    <row r="2306" spans="44:44" x14ac:dyDescent="0.2">
      <c r="AR2306" s="47"/>
    </row>
    <row r="2307" spans="44:44" x14ac:dyDescent="0.2">
      <c r="AR2307" s="47"/>
    </row>
    <row r="2308" spans="44:44" x14ac:dyDescent="0.2">
      <c r="AR2308" s="47"/>
    </row>
    <row r="2309" spans="44:44" x14ac:dyDescent="0.2">
      <c r="AR2309" s="47"/>
    </row>
    <row r="2310" spans="44:44" x14ac:dyDescent="0.2">
      <c r="AR2310" s="47"/>
    </row>
    <row r="2311" spans="44:44" x14ac:dyDescent="0.2">
      <c r="AR2311" s="47"/>
    </row>
    <row r="2312" spans="44:44" x14ac:dyDescent="0.2">
      <c r="AR2312" s="47"/>
    </row>
    <row r="2313" spans="44:44" x14ac:dyDescent="0.2">
      <c r="AR2313" s="47"/>
    </row>
    <row r="2314" spans="44:44" x14ac:dyDescent="0.2">
      <c r="AR2314" s="47"/>
    </row>
    <row r="2315" spans="44:44" x14ac:dyDescent="0.2">
      <c r="AR2315" s="47"/>
    </row>
    <row r="2316" spans="44:44" x14ac:dyDescent="0.2">
      <c r="AR2316" s="47"/>
    </row>
    <row r="2317" spans="44:44" x14ac:dyDescent="0.2">
      <c r="AR2317" s="47"/>
    </row>
    <row r="2318" spans="44:44" x14ac:dyDescent="0.2">
      <c r="AR2318" s="47"/>
    </row>
    <row r="2319" spans="44:44" x14ac:dyDescent="0.2">
      <c r="AR2319" s="47"/>
    </row>
    <row r="2320" spans="44:44" x14ac:dyDescent="0.2">
      <c r="AR2320" s="47"/>
    </row>
    <row r="2321" spans="44:44" x14ac:dyDescent="0.2">
      <c r="AR2321" s="47"/>
    </row>
    <row r="2322" spans="44:44" x14ac:dyDescent="0.2">
      <c r="AR2322" s="47"/>
    </row>
    <row r="2323" spans="44:44" x14ac:dyDescent="0.2">
      <c r="AR2323" s="47"/>
    </row>
    <row r="2324" spans="44:44" x14ac:dyDescent="0.2">
      <c r="AR2324" s="47"/>
    </row>
    <row r="2325" spans="44:44" x14ac:dyDescent="0.2">
      <c r="AR2325" s="47"/>
    </row>
    <row r="2326" spans="44:44" x14ac:dyDescent="0.2">
      <c r="AR2326" s="47"/>
    </row>
    <row r="2327" spans="44:44" x14ac:dyDescent="0.2">
      <c r="AR2327" s="47"/>
    </row>
    <row r="2328" spans="44:44" x14ac:dyDescent="0.2">
      <c r="AR2328" s="47"/>
    </row>
    <row r="2329" spans="44:44" x14ac:dyDescent="0.2">
      <c r="AR2329" s="47"/>
    </row>
    <row r="2330" spans="44:44" x14ac:dyDescent="0.2">
      <c r="AR2330" s="47"/>
    </row>
    <row r="2331" spans="44:44" x14ac:dyDescent="0.2">
      <c r="AR2331" s="47"/>
    </row>
    <row r="2332" spans="44:44" x14ac:dyDescent="0.2">
      <c r="AR2332" s="47"/>
    </row>
    <row r="2333" spans="44:44" x14ac:dyDescent="0.2">
      <c r="AR2333" s="47"/>
    </row>
    <row r="2334" spans="44:44" x14ac:dyDescent="0.2">
      <c r="AR2334" s="47"/>
    </row>
    <row r="2335" spans="44:44" x14ac:dyDescent="0.2">
      <c r="AR2335" s="47"/>
    </row>
    <row r="2336" spans="44:44" x14ac:dyDescent="0.2">
      <c r="AR2336" s="47"/>
    </row>
    <row r="2337" spans="44:44" x14ac:dyDescent="0.2">
      <c r="AR2337" s="47"/>
    </row>
    <row r="2338" spans="44:44" x14ac:dyDescent="0.2">
      <c r="AR2338" s="47"/>
    </row>
    <row r="2339" spans="44:44" x14ac:dyDescent="0.2">
      <c r="AR2339" s="47"/>
    </row>
    <row r="2340" spans="44:44" x14ac:dyDescent="0.2">
      <c r="AR2340" s="47"/>
    </row>
    <row r="2341" spans="44:44" x14ac:dyDescent="0.2">
      <c r="AR2341" s="47"/>
    </row>
    <row r="2342" spans="44:44" x14ac:dyDescent="0.2">
      <c r="AR2342" s="47"/>
    </row>
    <row r="2343" spans="44:44" x14ac:dyDescent="0.2">
      <c r="AR2343" s="47"/>
    </row>
    <row r="2344" spans="44:44" x14ac:dyDescent="0.2">
      <c r="AR2344" s="47"/>
    </row>
    <row r="2345" spans="44:44" x14ac:dyDescent="0.2">
      <c r="AR2345" s="47"/>
    </row>
    <row r="2346" spans="44:44" x14ac:dyDescent="0.2">
      <c r="AR2346" s="47"/>
    </row>
    <row r="2347" spans="44:44" x14ac:dyDescent="0.2">
      <c r="AR2347" s="47"/>
    </row>
    <row r="2348" spans="44:44" x14ac:dyDescent="0.2">
      <c r="AR2348" s="47"/>
    </row>
    <row r="2349" spans="44:44" x14ac:dyDescent="0.2">
      <c r="AR2349" s="47"/>
    </row>
    <row r="2350" spans="44:44" x14ac:dyDescent="0.2">
      <c r="AR2350" s="47"/>
    </row>
    <row r="2351" spans="44:44" x14ac:dyDescent="0.2">
      <c r="AR2351" s="47"/>
    </row>
    <row r="2352" spans="44:44" x14ac:dyDescent="0.2">
      <c r="AR2352" s="47"/>
    </row>
    <row r="2353" spans="44:44" x14ac:dyDescent="0.2">
      <c r="AR2353" s="47"/>
    </row>
    <row r="2354" spans="44:44" x14ac:dyDescent="0.2">
      <c r="AR2354" s="47"/>
    </row>
    <row r="2355" spans="44:44" x14ac:dyDescent="0.2">
      <c r="AR2355" s="47"/>
    </row>
    <row r="2356" spans="44:44" x14ac:dyDescent="0.2">
      <c r="AR2356" s="47"/>
    </row>
    <row r="2357" spans="44:44" x14ac:dyDescent="0.2">
      <c r="AR2357" s="47"/>
    </row>
    <row r="2358" spans="44:44" x14ac:dyDescent="0.2">
      <c r="AR2358" s="47"/>
    </row>
    <row r="2359" spans="44:44" x14ac:dyDescent="0.2">
      <c r="AR2359" s="47"/>
    </row>
    <row r="2360" spans="44:44" x14ac:dyDescent="0.2">
      <c r="AR2360" s="47"/>
    </row>
    <row r="2361" spans="44:44" x14ac:dyDescent="0.2">
      <c r="AR2361" s="47"/>
    </row>
    <row r="2362" spans="44:44" x14ac:dyDescent="0.2">
      <c r="AR2362" s="47"/>
    </row>
    <row r="2363" spans="44:44" x14ac:dyDescent="0.2">
      <c r="AR2363" s="47"/>
    </row>
    <row r="2364" spans="44:44" x14ac:dyDescent="0.2">
      <c r="AR2364" s="47"/>
    </row>
    <row r="2365" spans="44:44" x14ac:dyDescent="0.2">
      <c r="AR2365" s="47"/>
    </row>
    <row r="2366" spans="44:44" x14ac:dyDescent="0.2">
      <c r="AR2366" s="47"/>
    </row>
    <row r="2367" spans="44:44" x14ac:dyDescent="0.2">
      <c r="AR2367" s="47"/>
    </row>
    <row r="2368" spans="44:44" x14ac:dyDescent="0.2">
      <c r="AR2368" s="47"/>
    </row>
    <row r="2369" spans="44:44" x14ac:dyDescent="0.2">
      <c r="AR2369" s="47"/>
    </row>
    <row r="2370" spans="44:44" x14ac:dyDescent="0.2">
      <c r="AR2370" s="47"/>
    </row>
    <row r="2371" spans="44:44" x14ac:dyDescent="0.2">
      <c r="AR2371" s="47"/>
    </row>
    <row r="2372" spans="44:44" x14ac:dyDescent="0.2">
      <c r="AR2372" s="47"/>
    </row>
    <row r="2373" spans="44:44" x14ac:dyDescent="0.2">
      <c r="AR2373" s="47"/>
    </row>
    <row r="2374" spans="44:44" x14ac:dyDescent="0.2">
      <c r="AR2374" s="47"/>
    </row>
    <row r="2375" spans="44:44" x14ac:dyDescent="0.2">
      <c r="AR2375" s="47"/>
    </row>
    <row r="2376" spans="44:44" x14ac:dyDescent="0.2">
      <c r="AR2376" s="47"/>
    </row>
    <row r="2377" spans="44:44" x14ac:dyDescent="0.2">
      <c r="AR2377" s="47"/>
    </row>
    <row r="2378" spans="44:44" x14ac:dyDescent="0.2">
      <c r="AR2378" s="47"/>
    </row>
    <row r="2379" spans="44:44" x14ac:dyDescent="0.2">
      <c r="AR2379" s="47"/>
    </row>
    <row r="2380" spans="44:44" x14ac:dyDescent="0.2">
      <c r="AR2380" s="47"/>
    </row>
    <row r="2381" spans="44:44" x14ac:dyDescent="0.2">
      <c r="AR2381" s="47"/>
    </row>
    <row r="2382" spans="44:44" x14ac:dyDescent="0.2">
      <c r="AR2382" s="47"/>
    </row>
    <row r="2383" spans="44:44" x14ac:dyDescent="0.2">
      <c r="AR2383" s="47"/>
    </row>
    <row r="2384" spans="44:44" x14ac:dyDescent="0.2">
      <c r="AR2384" s="47"/>
    </row>
    <row r="2385" spans="44:44" x14ac:dyDescent="0.2">
      <c r="AR2385" s="47"/>
    </row>
    <row r="2386" spans="44:44" x14ac:dyDescent="0.2">
      <c r="AR2386" s="47"/>
    </row>
    <row r="2387" spans="44:44" x14ac:dyDescent="0.2">
      <c r="AR2387" s="47"/>
    </row>
    <row r="2388" spans="44:44" x14ac:dyDescent="0.2">
      <c r="AR2388" s="47"/>
    </row>
    <row r="2389" spans="44:44" x14ac:dyDescent="0.2">
      <c r="AR2389" s="47"/>
    </row>
    <row r="2390" spans="44:44" x14ac:dyDescent="0.2">
      <c r="AR2390" s="47"/>
    </row>
    <row r="2391" spans="44:44" x14ac:dyDescent="0.2">
      <c r="AR2391" s="47"/>
    </row>
    <row r="2392" spans="44:44" x14ac:dyDescent="0.2">
      <c r="AR2392" s="47"/>
    </row>
    <row r="2393" spans="44:44" x14ac:dyDescent="0.2">
      <c r="AR2393" s="47"/>
    </row>
    <row r="2394" spans="44:44" x14ac:dyDescent="0.2">
      <c r="AR2394" s="47"/>
    </row>
    <row r="2395" spans="44:44" x14ac:dyDescent="0.2">
      <c r="AR2395" s="47"/>
    </row>
    <row r="2396" spans="44:44" x14ac:dyDescent="0.2">
      <c r="AR2396" s="47"/>
    </row>
    <row r="2397" spans="44:44" x14ac:dyDescent="0.2">
      <c r="AR2397" s="47"/>
    </row>
    <row r="2398" spans="44:44" x14ac:dyDescent="0.2">
      <c r="AR2398" s="47"/>
    </row>
    <row r="2399" spans="44:44" x14ac:dyDescent="0.2">
      <c r="AR2399" s="47"/>
    </row>
    <row r="2400" spans="44:44" x14ac:dyDescent="0.2">
      <c r="AR2400" s="47"/>
    </row>
    <row r="2401" spans="44:44" x14ac:dyDescent="0.2">
      <c r="AR2401" s="47"/>
    </row>
    <row r="2402" spans="44:44" x14ac:dyDescent="0.2">
      <c r="AR2402" s="47"/>
    </row>
    <row r="2403" spans="44:44" x14ac:dyDescent="0.2">
      <c r="AR2403" s="47"/>
    </row>
    <row r="2404" spans="44:44" x14ac:dyDescent="0.2">
      <c r="AR2404" s="47"/>
    </row>
    <row r="2405" spans="44:44" x14ac:dyDescent="0.2">
      <c r="AR2405" s="47"/>
    </row>
    <row r="2406" spans="44:44" x14ac:dyDescent="0.2">
      <c r="AR2406" s="47"/>
    </row>
    <row r="2407" spans="44:44" x14ac:dyDescent="0.2">
      <c r="AR2407" s="47"/>
    </row>
    <row r="2408" spans="44:44" x14ac:dyDescent="0.2">
      <c r="AR2408" s="47"/>
    </row>
    <row r="2409" spans="44:44" x14ac:dyDescent="0.2">
      <c r="AR2409" s="47"/>
    </row>
    <row r="2410" spans="44:44" x14ac:dyDescent="0.2">
      <c r="AR2410" s="47"/>
    </row>
    <row r="2411" spans="44:44" x14ac:dyDescent="0.2">
      <c r="AR2411" s="47"/>
    </row>
    <row r="2412" spans="44:44" x14ac:dyDescent="0.2">
      <c r="AR2412" s="47"/>
    </row>
    <row r="2413" spans="44:44" x14ac:dyDescent="0.2">
      <c r="AR2413" s="47"/>
    </row>
    <row r="2414" spans="44:44" x14ac:dyDescent="0.2">
      <c r="AR2414" s="47"/>
    </row>
    <row r="2415" spans="44:44" x14ac:dyDescent="0.2">
      <c r="AR2415" s="47"/>
    </row>
    <row r="2416" spans="44:44" x14ac:dyDescent="0.2">
      <c r="AR2416" s="47"/>
    </row>
    <row r="2417" spans="44:44" x14ac:dyDescent="0.2">
      <c r="AR2417" s="47"/>
    </row>
    <row r="2418" spans="44:44" x14ac:dyDescent="0.2">
      <c r="AR2418" s="47"/>
    </row>
    <row r="2419" spans="44:44" x14ac:dyDescent="0.2">
      <c r="AR2419" s="47"/>
    </row>
    <row r="2420" spans="44:44" x14ac:dyDescent="0.2">
      <c r="AR2420" s="47"/>
    </row>
    <row r="2421" spans="44:44" x14ac:dyDescent="0.2">
      <c r="AR2421" s="47"/>
    </row>
    <row r="2422" spans="44:44" x14ac:dyDescent="0.2">
      <c r="AR2422" s="47"/>
    </row>
    <row r="2423" spans="44:44" x14ac:dyDescent="0.2">
      <c r="AR2423" s="47"/>
    </row>
    <row r="2424" spans="44:44" x14ac:dyDescent="0.2">
      <c r="AR2424" s="47"/>
    </row>
    <row r="2425" spans="44:44" x14ac:dyDescent="0.2">
      <c r="AR2425" s="47"/>
    </row>
    <row r="2426" spans="44:44" x14ac:dyDescent="0.2">
      <c r="AR2426" s="47"/>
    </row>
    <row r="2427" spans="44:44" x14ac:dyDescent="0.2">
      <c r="AR2427" s="47"/>
    </row>
    <row r="2428" spans="44:44" x14ac:dyDescent="0.2">
      <c r="AR2428" s="47"/>
    </row>
    <row r="2429" spans="44:44" x14ac:dyDescent="0.2">
      <c r="AR2429" s="47"/>
    </row>
    <row r="2430" spans="44:44" x14ac:dyDescent="0.2">
      <c r="AR2430" s="47"/>
    </row>
    <row r="2431" spans="44:44" x14ac:dyDescent="0.2">
      <c r="AR2431" s="47"/>
    </row>
    <row r="2432" spans="44:44" x14ac:dyDescent="0.2">
      <c r="AR2432" s="47"/>
    </row>
    <row r="2433" spans="44:44" x14ac:dyDescent="0.2">
      <c r="AR2433" s="47"/>
    </row>
    <row r="2434" spans="44:44" x14ac:dyDescent="0.2">
      <c r="AR2434" s="47"/>
    </row>
    <row r="2435" spans="44:44" x14ac:dyDescent="0.2">
      <c r="AR2435" s="47"/>
    </row>
    <row r="2436" spans="44:44" x14ac:dyDescent="0.2">
      <c r="AR2436" s="47"/>
    </row>
    <row r="2437" spans="44:44" x14ac:dyDescent="0.2">
      <c r="AR2437" s="47"/>
    </row>
    <row r="2438" spans="44:44" x14ac:dyDescent="0.2">
      <c r="AR2438" s="47"/>
    </row>
    <row r="2439" spans="44:44" x14ac:dyDescent="0.2">
      <c r="AR2439" s="47"/>
    </row>
    <row r="2440" spans="44:44" x14ac:dyDescent="0.2">
      <c r="AR2440" s="47"/>
    </row>
    <row r="2441" spans="44:44" x14ac:dyDescent="0.2">
      <c r="AR2441" s="47"/>
    </row>
    <row r="2442" spans="44:44" x14ac:dyDescent="0.2">
      <c r="AR2442" s="47"/>
    </row>
    <row r="2443" spans="44:44" x14ac:dyDescent="0.2">
      <c r="AR2443" s="47"/>
    </row>
    <row r="2444" spans="44:44" x14ac:dyDescent="0.2">
      <c r="AR2444" s="47"/>
    </row>
    <row r="2445" spans="44:44" x14ac:dyDescent="0.2">
      <c r="AR2445" s="47"/>
    </row>
    <row r="2446" spans="44:44" x14ac:dyDescent="0.2">
      <c r="AR2446" s="47"/>
    </row>
    <row r="2447" spans="44:44" x14ac:dyDescent="0.2">
      <c r="AR2447" s="47"/>
    </row>
    <row r="2448" spans="44:44" x14ac:dyDescent="0.2">
      <c r="AR2448" s="47"/>
    </row>
    <row r="2449" spans="44:44" x14ac:dyDescent="0.2">
      <c r="AR2449" s="47"/>
    </row>
    <row r="2450" spans="44:44" x14ac:dyDescent="0.2">
      <c r="AR2450" s="47"/>
    </row>
    <row r="2451" spans="44:44" x14ac:dyDescent="0.2">
      <c r="AR2451" s="47"/>
    </row>
    <row r="2452" spans="44:44" x14ac:dyDescent="0.2">
      <c r="AR2452" s="47"/>
    </row>
    <row r="2453" spans="44:44" x14ac:dyDescent="0.2">
      <c r="AR2453" s="47"/>
    </row>
    <row r="2454" spans="44:44" x14ac:dyDescent="0.2">
      <c r="AR2454" s="47"/>
    </row>
    <row r="2455" spans="44:44" x14ac:dyDescent="0.2">
      <c r="AR2455" s="47"/>
    </row>
    <row r="2456" spans="44:44" x14ac:dyDescent="0.2">
      <c r="AR2456" s="47"/>
    </row>
    <row r="2457" spans="44:44" x14ac:dyDescent="0.2">
      <c r="AR2457" s="47"/>
    </row>
    <row r="2458" spans="44:44" x14ac:dyDescent="0.2">
      <c r="AR2458" s="47"/>
    </row>
    <row r="2459" spans="44:44" x14ac:dyDescent="0.2">
      <c r="AR2459" s="47"/>
    </row>
    <row r="2460" spans="44:44" x14ac:dyDescent="0.2">
      <c r="AR2460" s="47"/>
    </row>
    <row r="2461" spans="44:44" x14ac:dyDescent="0.2">
      <c r="AR2461" s="47"/>
    </row>
    <row r="2462" spans="44:44" x14ac:dyDescent="0.2">
      <c r="AR2462" s="47"/>
    </row>
    <row r="2463" spans="44:44" x14ac:dyDescent="0.2">
      <c r="AR2463" s="47"/>
    </row>
    <row r="2464" spans="44:44" x14ac:dyDescent="0.2">
      <c r="AR2464" s="47"/>
    </row>
    <row r="2465" spans="44:44" x14ac:dyDescent="0.2">
      <c r="AR2465" s="47"/>
    </row>
    <row r="2466" spans="44:44" x14ac:dyDescent="0.2">
      <c r="AR2466" s="47"/>
    </row>
    <row r="2467" spans="44:44" x14ac:dyDescent="0.2">
      <c r="AR2467" s="47"/>
    </row>
    <row r="2468" spans="44:44" x14ac:dyDescent="0.2">
      <c r="AR2468" s="47"/>
    </row>
    <row r="2469" spans="44:44" x14ac:dyDescent="0.2">
      <c r="AR2469" s="47"/>
    </row>
    <row r="2470" spans="44:44" x14ac:dyDescent="0.2">
      <c r="AR2470" s="47"/>
    </row>
    <row r="2471" spans="44:44" x14ac:dyDescent="0.2">
      <c r="AR2471" s="47"/>
    </row>
    <row r="2472" spans="44:44" x14ac:dyDescent="0.2">
      <c r="AR2472" s="47"/>
    </row>
    <row r="2473" spans="44:44" x14ac:dyDescent="0.2">
      <c r="AR2473" s="47"/>
    </row>
    <row r="2474" spans="44:44" x14ac:dyDescent="0.2">
      <c r="AR2474" s="47"/>
    </row>
    <row r="2475" spans="44:44" x14ac:dyDescent="0.2">
      <c r="AR2475" s="47"/>
    </row>
    <row r="2476" spans="44:44" x14ac:dyDescent="0.2">
      <c r="AR2476" s="47"/>
    </row>
    <row r="2477" spans="44:44" x14ac:dyDescent="0.2">
      <c r="AR2477" s="47"/>
    </row>
    <row r="2478" spans="44:44" x14ac:dyDescent="0.2">
      <c r="AR2478" s="47"/>
    </row>
    <row r="2479" spans="44:44" x14ac:dyDescent="0.2">
      <c r="AR2479" s="47"/>
    </row>
    <row r="2480" spans="44:44" x14ac:dyDescent="0.2">
      <c r="AR2480" s="47"/>
    </row>
    <row r="2481" spans="44:44" x14ac:dyDescent="0.2">
      <c r="AR2481" s="47"/>
    </row>
    <row r="2482" spans="44:44" x14ac:dyDescent="0.2">
      <c r="AR2482" s="47"/>
    </row>
    <row r="2483" spans="44:44" x14ac:dyDescent="0.2">
      <c r="AR2483" s="47"/>
    </row>
    <row r="2484" spans="44:44" x14ac:dyDescent="0.2">
      <c r="AR2484" s="47"/>
    </row>
    <row r="2485" spans="44:44" x14ac:dyDescent="0.2">
      <c r="AR2485" s="47"/>
    </row>
    <row r="2486" spans="44:44" x14ac:dyDescent="0.2">
      <c r="AR2486" s="47"/>
    </row>
    <row r="2487" spans="44:44" x14ac:dyDescent="0.2">
      <c r="AR2487" s="47"/>
    </row>
    <row r="2488" spans="44:44" x14ac:dyDescent="0.2">
      <c r="AR2488" s="47"/>
    </row>
    <row r="2489" spans="44:44" x14ac:dyDescent="0.2">
      <c r="AR2489" s="47"/>
    </row>
    <row r="2490" spans="44:44" x14ac:dyDescent="0.2">
      <c r="AR2490" s="47"/>
    </row>
    <row r="2491" spans="44:44" x14ac:dyDescent="0.2">
      <c r="AR2491" s="47"/>
    </row>
    <row r="2492" spans="44:44" x14ac:dyDescent="0.2">
      <c r="AR2492" s="47"/>
    </row>
    <row r="2493" spans="44:44" x14ac:dyDescent="0.2">
      <c r="AR2493" s="47"/>
    </row>
    <row r="2494" spans="44:44" x14ac:dyDescent="0.2">
      <c r="AR2494" s="47"/>
    </row>
    <row r="2495" spans="44:44" x14ac:dyDescent="0.2">
      <c r="AR2495" s="47"/>
    </row>
    <row r="2496" spans="44:44" x14ac:dyDescent="0.2">
      <c r="AR2496" s="47"/>
    </row>
    <row r="2497" spans="44:44" x14ac:dyDescent="0.2">
      <c r="AR2497" s="47"/>
    </row>
    <row r="2498" spans="44:44" x14ac:dyDescent="0.2">
      <c r="AR2498" s="47"/>
    </row>
    <row r="2499" spans="44:44" x14ac:dyDescent="0.2">
      <c r="AR2499" s="47"/>
    </row>
    <row r="2500" spans="44:44" x14ac:dyDescent="0.2">
      <c r="AR2500" s="47"/>
    </row>
    <row r="2501" spans="44:44" x14ac:dyDescent="0.2">
      <c r="AR2501" s="47"/>
    </row>
    <row r="2502" spans="44:44" x14ac:dyDescent="0.2">
      <c r="AR2502" s="47"/>
    </row>
    <row r="2503" spans="44:44" x14ac:dyDescent="0.2">
      <c r="AR2503" s="47"/>
    </row>
    <row r="2504" spans="44:44" x14ac:dyDescent="0.2">
      <c r="AR2504" s="47"/>
    </row>
    <row r="2505" spans="44:44" x14ac:dyDescent="0.2">
      <c r="AR2505" s="47"/>
    </row>
    <row r="2506" spans="44:44" x14ac:dyDescent="0.2">
      <c r="AR2506" s="47"/>
    </row>
    <row r="2507" spans="44:44" x14ac:dyDescent="0.2">
      <c r="AR2507" s="47"/>
    </row>
    <row r="2508" spans="44:44" x14ac:dyDescent="0.2">
      <c r="AR2508" s="47"/>
    </row>
    <row r="2509" spans="44:44" x14ac:dyDescent="0.2">
      <c r="AR2509" s="47"/>
    </row>
    <row r="2510" spans="44:44" x14ac:dyDescent="0.2">
      <c r="AR2510" s="47"/>
    </row>
    <row r="2511" spans="44:44" x14ac:dyDescent="0.2">
      <c r="AR2511" s="47"/>
    </row>
    <row r="2512" spans="44:44" x14ac:dyDescent="0.2">
      <c r="AR2512" s="47"/>
    </row>
    <row r="2513" spans="44:44" x14ac:dyDescent="0.2">
      <c r="AR2513" s="47"/>
    </row>
    <row r="2514" spans="44:44" x14ac:dyDescent="0.2">
      <c r="AR2514" s="47"/>
    </row>
    <row r="2515" spans="44:44" x14ac:dyDescent="0.2">
      <c r="AR2515" s="47"/>
    </row>
    <row r="2516" spans="44:44" x14ac:dyDescent="0.2">
      <c r="AR2516" s="47"/>
    </row>
    <row r="2517" spans="44:44" x14ac:dyDescent="0.2">
      <c r="AR2517" s="47"/>
    </row>
    <row r="2518" spans="44:44" x14ac:dyDescent="0.2">
      <c r="AR2518" s="47"/>
    </row>
    <row r="2519" spans="44:44" x14ac:dyDescent="0.2">
      <c r="AR2519" s="47"/>
    </row>
    <row r="2520" spans="44:44" x14ac:dyDescent="0.2">
      <c r="AR2520" s="47"/>
    </row>
    <row r="2521" spans="44:44" x14ac:dyDescent="0.2">
      <c r="AR2521" s="47"/>
    </row>
    <row r="2522" spans="44:44" x14ac:dyDescent="0.2">
      <c r="AR2522" s="47"/>
    </row>
    <row r="2523" spans="44:44" x14ac:dyDescent="0.2">
      <c r="AR2523" s="47"/>
    </row>
    <row r="2524" spans="44:44" x14ac:dyDescent="0.2">
      <c r="AR2524" s="47"/>
    </row>
    <row r="2525" spans="44:44" x14ac:dyDescent="0.2">
      <c r="AR2525" s="47"/>
    </row>
    <row r="2526" spans="44:44" x14ac:dyDescent="0.2">
      <c r="AR2526" s="47"/>
    </row>
    <row r="2527" spans="44:44" x14ac:dyDescent="0.2">
      <c r="AR2527" s="47"/>
    </row>
    <row r="2528" spans="44:44" x14ac:dyDescent="0.2">
      <c r="AR2528" s="47"/>
    </row>
    <row r="2529" spans="44:44" x14ac:dyDescent="0.2">
      <c r="AR2529" s="47"/>
    </row>
    <row r="2530" spans="44:44" x14ac:dyDescent="0.2">
      <c r="AR2530" s="47"/>
    </row>
    <row r="2531" spans="44:44" x14ac:dyDescent="0.2">
      <c r="AR2531" s="47"/>
    </row>
    <row r="2532" spans="44:44" x14ac:dyDescent="0.2">
      <c r="AR2532" s="47"/>
    </row>
    <row r="2533" spans="44:44" x14ac:dyDescent="0.2">
      <c r="AR2533" s="47"/>
    </row>
    <row r="2534" spans="44:44" x14ac:dyDescent="0.2">
      <c r="AR2534" s="47"/>
    </row>
    <row r="2535" spans="44:44" x14ac:dyDescent="0.2">
      <c r="AR2535" s="47"/>
    </row>
    <row r="2536" spans="44:44" x14ac:dyDescent="0.2">
      <c r="AR2536" s="47"/>
    </row>
    <row r="2537" spans="44:44" x14ac:dyDescent="0.2">
      <c r="AR2537" s="47"/>
    </row>
    <row r="2538" spans="44:44" x14ac:dyDescent="0.2">
      <c r="AR2538" s="47"/>
    </row>
    <row r="2539" spans="44:44" x14ac:dyDescent="0.2">
      <c r="AR2539" s="47"/>
    </row>
    <row r="2540" spans="44:44" x14ac:dyDescent="0.2">
      <c r="AR2540" s="47"/>
    </row>
    <row r="2541" spans="44:44" x14ac:dyDescent="0.2">
      <c r="AR2541" s="47"/>
    </row>
    <row r="2542" spans="44:44" x14ac:dyDescent="0.2">
      <c r="AR2542" s="47"/>
    </row>
    <row r="2543" spans="44:44" x14ac:dyDescent="0.2">
      <c r="AR2543" s="47"/>
    </row>
    <row r="2544" spans="44:44" x14ac:dyDescent="0.2">
      <c r="AR2544" s="47"/>
    </row>
    <row r="2545" spans="44:44" x14ac:dyDescent="0.2">
      <c r="AR2545" s="47"/>
    </row>
    <row r="2546" spans="44:44" x14ac:dyDescent="0.2">
      <c r="AR2546" s="47"/>
    </row>
    <row r="2547" spans="44:44" x14ac:dyDescent="0.2">
      <c r="AR2547" s="47"/>
    </row>
    <row r="2548" spans="44:44" x14ac:dyDescent="0.2">
      <c r="AR2548" s="47"/>
    </row>
    <row r="2549" spans="44:44" x14ac:dyDescent="0.2">
      <c r="AR2549" s="47"/>
    </row>
    <row r="2550" spans="44:44" x14ac:dyDescent="0.2">
      <c r="AR2550" s="47"/>
    </row>
    <row r="2551" spans="44:44" x14ac:dyDescent="0.2">
      <c r="AR2551" s="47"/>
    </row>
    <row r="2552" spans="44:44" x14ac:dyDescent="0.2">
      <c r="AR2552" s="47"/>
    </row>
    <row r="2553" spans="44:44" x14ac:dyDescent="0.2">
      <c r="AR2553" s="47"/>
    </row>
    <row r="2554" spans="44:44" x14ac:dyDescent="0.2">
      <c r="AR2554" s="47"/>
    </row>
    <row r="2555" spans="44:44" x14ac:dyDescent="0.2">
      <c r="AR2555" s="47"/>
    </row>
    <row r="2556" spans="44:44" x14ac:dyDescent="0.2">
      <c r="AR2556" s="47"/>
    </row>
    <row r="2557" spans="44:44" x14ac:dyDescent="0.2">
      <c r="AR2557" s="47"/>
    </row>
    <row r="2558" spans="44:44" x14ac:dyDescent="0.2">
      <c r="AR2558" s="47"/>
    </row>
    <row r="2559" spans="44:44" x14ac:dyDescent="0.2">
      <c r="AR2559" s="47"/>
    </row>
    <row r="2560" spans="44:44" x14ac:dyDescent="0.2">
      <c r="AR2560" s="47"/>
    </row>
    <row r="2561" spans="44:44" x14ac:dyDescent="0.2">
      <c r="AR2561" s="47"/>
    </row>
    <row r="2562" spans="44:44" x14ac:dyDescent="0.2">
      <c r="AR2562" s="47"/>
    </row>
    <row r="2563" spans="44:44" x14ac:dyDescent="0.2">
      <c r="AR2563" s="47"/>
    </row>
    <row r="2564" spans="44:44" x14ac:dyDescent="0.2">
      <c r="AR2564" s="47"/>
    </row>
    <row r="2565" spans="44:44" x14ac:dyDescent="0.2">
      <c r="AR2565" s="47"/>
    </row>
    <row r="2566" spans="44:44" x14ac:dyDescent="0.2">
      <c r="AR2566" s="47"/>
    </row>
    <row r="2567" spans="44:44" x14ac:dyDescent="0.2">
      <c r="AR2567" s="47"/>
    </row>
    <row r="2568" spans="44:44" x14ac:dyDescent="0.2">
      <c r="AR2568" s="47"/>
    </row>
    <row r="2569" spans="44:44" x14ac:dyDescent="0.2">
      <c r="AR2569" s="47"/>
    </row>
    <row r="2570" spans="44:44" x14ac:dyDescent="0.2">
      <c r="AR2570" s="47"/>
    </row>
    <row r="2571" spans="44:44" x14ac:dyDescent="0.2">
      <c r="AR2571" s="47"/>
    </row>
    <row r="2572" spans="44:44" x14ac:dyDescent="0.2">
      <c r="AR2572" s="47"/>
    </row>
    <row r="2573" spans="44:44" x14ac:dyDescent="0.2">
      <c r="AR2573" s="47"/>
    </row>
    <row r="2574" spans="44:44" x14ac:dyDescent="0.2">
      <c r="AR2574" s="47"/>
    </row>
    <row r="2575" spans="44:44" x14ac:dyDescent="0.2">
      <c r="AR2575" s="47"/>
    </row>
    <row r="2576" spans="44:44" x14ac:dyDescent="0.2">
      <c r="AR2576" s="47"/>
    </row>
    <row r="2577" spans="44:44" x14ac:dyDescent="0.2">
      <c r="AR2577" s="47"/>
    </row>
    <row r="2578" spans="44:44" x14ac:dyDescent="0.2">
      <c r="AR2578" s="47"/>
    </row>
    <row r="2579" spans="44:44" x14ac:dyDescent="0.2">
      <c r="AR2579" s="47"/>
    </row>
    <row r="2580" spans="44:44" x14ac:dyDescent="0.2">
      <c r="AR2580" s="47"/>
    </row>
    <row r="2581" spans="44:44" x14ac:dyDescent="0.2">
      <c r="AR2581" s="47"/>
    </row>
    <row r="2582" spans="44:44" x14ac:dyDescent="0.2">
      <c r="AR2582" s="47"/>
    </row>
    <row r="2583" spans="44:44" x14ac:dyDescent="0.2">
      <c r="AR2583" s="47"/>
    </row>
    <row r="2584" spans="44:44" x14ac:dyDescent="0.2">
      <c r="AR2584" s="47"/>
    </row>
    <row r="2585" spans="44:44" x14ac:dyDescent="0.2">
      <c r="AR2585" s="47"/>
    </row>
    <row r="2586" spans="44:44" x14ac:dyDescent="0.2">
      <c r="AR2586" s="47"/>
    </row>
    <row r="2587" spans="44:44" x14ac:dyDescent="0.2">
      <c r="AR2587" s="47"/>
    </row>
    <row r="2588" spans="44:44" x14ac:dyDescent="0.2">
      <c r="AR2588" s="47"/>
    </row>
    <row r="2589" spans="44:44" x14ac:dyDescent="0.2">
      <c r="AR2589" s="47"/>
    </row>
    <row r="2590" spans="44:44" x14ac:dyDescent="0.2">
      <c r="AR2590" s="47"/>
    </row>
    <row r="2591" spans="44:44" x14ac:dyDescent="0.2">
      <c r="AR2591" s="47"/>
    </row>
    <row r="2592" spans="44:44" x14ac:dyDescent="0.2">
      <c r="AR2592" s="47"/>
    </row>
    <row r="2593" spans="44:44" x14ac:dyDescent="0.2">
      <c r="AR2593" s="47"/>
    </row>
    <row r="2594" spans="44:44" x14ac:dyDescent="0.2">
      <c r="AR2594" s="47"/>
    </row>
    <row r="2595" spans="44:44" x14ac:dyDescent="0.2">
      <c r="AR2595" s="47"/>
    </row>
    <row r="2596" spans="44:44" x14ac:dyDescent="0.2">
      <c r="AR2596" s="47"/>
    </row>
    <row r="2597" spans="44:44" x14ac:dyDescent="0.2">
      <c r="AR2597" s="47"/>
    </row>
    <row r="2598" spans="44:44" x14ac:dyDescent="0.2">
      <c r="AR2598" s="47"/>
    </row>
    <row r="2599" spans="44:44" x14ac:dyDescent="0.2">
      <c r="AR2599" s="47"/>
    </row>
    <row r="2600" spans="44:44" x14ac:dyDescent="0.2">
      <c r="AR2600" s="47"/>
    </row>
    <row r="2601" spans="44:44" x14ac:dyDescent="0.2">
      <c r="AR2601" s="47"/>
    </row>
    <row r="2602" spans="44:44" x14ac:dyDescent="0.2">
      <c r="AR2602" s="47"/>
    </row>
    <row r="2603" spans="44:44" x14ac:dyDescent="0.2">
      <c r="AR2603" s="47"/>
    </row>
    <row r="2604" spans="44:44" x14ac:dyDescent="0.2">
      <c r="AR2604" s="47"/>
    </row>
    <row r="2605" spans="44:44" x14ac:dyDescent="0.2">
      <c r="AR2605" s="47"/>
    </row>
    <row r="2606" spans="44:44" x14ac:dyDescent="0.2">
      <c r="AR2606" s="47"/>
    </row>
    <row r="2607" spans="44:44" x14ac:dyDescent="0.2">
      <c r="AR2607" s="47"/>
    </row>
    <row r="2608" spans="44:44" x14ac:dyDescent="0.2">
      <c r="AR2608" s="47"/>
    </row>
    <row r="2609" spans="44:44" x14ac:dyDescent="0.2">
      <c r="AR2609" s="47"/>
    </row>
    <row r="2610" spans="44:44" x14ac:dyDescent="0.2">
      <c r="AR2610" s="47"/>
    </row>
    <row r="2611" spans="44:44" x14ac:dyDescent="0.2">
      <c r="AR2611" s="47"/>
    </row>
    <row r="2612" spans="44:44" x14ac:dyDescent="0.2">
      <c r="AR2612" s="47"/>
    </row>
    <row r="2613" spans="44:44" x14ac:dyDescent="0.2">
      <c r="AR2613" s="47"/>
    </row>
    <row r="2614" spans="44:44" x14ac:dyDescent="0.2">
      <c r="AR2614" s="47"/>
    </row>
    <row r="2615" spans="44:44" x14ac:dyDescent="0.2">
      <c r="AR2615" s="47"/>
    </row>
    <row r="2616" spans="44:44" x14ac:dyDescent="0.2">
      <c r="AR2616" s="47"/>
    </row>
    <row r="2617" spans="44:44" x14ac:dyDescent="0.2">
      <c r="AR2617" s="47"/>
    </row>
    <row r="2618" spans="44:44" x14ac:dyDescent="0.2">
      <c r="AR2618" s="47"/>
    </row>
    <row r="2619" spans="44:44" x14ac:dyDescent="0.2">
      <c r="AR2619" s="47"/>
    </row>
    <row r="2620" spans="44:44" x14ac:dyDescent="0.2">
      <c r="AR2620" s="47"/>
    </row>
    <row r="2621" spans="44:44" x14ac:dyDescent="0.2">
      <c r="AR2621" s="47"/>
    </row>
    <row r="2622" spans="44:44" x14ac:dyDescent="0.2">
      <c r="AR2622" s="47"/>
    </row>
    <row r="2623" spans="44:44" x14ac:dyDescent="0.2">
      <c r="AR2623" s="47"/>
    </row>
    <row r="2624" spans="44:44" x14ac:dyDescent="0.2">
      <c r="AR2624" s="47"/>
    </row>
    <row r="2625" spans="44:44" x14ac:dyDescent="0.2">
      <c r="AR2625" s="47"/>
    </row>
    <row r="2626" spans="44:44" x14ac:dyDescent="0.2">
      <c r="AR2626" s="47"/>
    </row>
    <row r="2627" spans="44:44" x14ac:dyDescent="0.2">
      <c r="AR2627" s="47"/>
    </row>
    <row r="2628" spans="44:44" x14ac:dyDescent="0.2">
      <c r="AR2628" s="47"/>
    </row>
    <row r="2629" spans="44:44" x14ac:dyDescent="0.2">
      <c r="AR2629" s="47"/>
    </row>
    <row r="2630" spans="44:44" x14ac:dyDescent="0.2">
      <c r="AR2630" s="47"/>
    </row>
    <row r="2631" spans="44:44" x14ac:dyDescent="0.2">
      <c r="AR2631" s="47"/>
    </row>
    <row r="2632" spans="44:44" x14ac:dyDescent="0.2">
      <c r="AR2632" s="47"/>
    </row>
    <row r="2633" spans="44:44" x14ac:dyDescent="0.2">
      <c r="AR2633" s="47"/>
    </row>
    <row r="2634" spans="44:44" x14ac:dyDescent="0.2">
      <c r="AR2634" s="47"/>
    </row>
    <row r="2635" spans="44:44" x14ac:dyDescent="0.2">
      <c r="AR2635" s="47"/>
    </row>
    <row r="2636" spans="44:44" x14ac:dyDescent="0.2">
      <c r="AR2636" s="47"/>
    </row>
    <row r="2637" spans="44:44" x14ac:dyDescent="0.2">
      <c r="AR2637" s="47"/>
    </row>
    <row r="2638" spans="44:44" x14ac:dyDescent="0.2">
      <c r="AR2638" s="47"/>
    </row>
    <row r="2639" spans="44:44" x14ac:dyDescent="0.2">
      <c r="AR2639" s="47"/>
    </row>
    <row r="2640" spans="44:44" x14ac:dyDescent="0.2">
      <c r="AR2640" s="47"/>
    </row>
    <row r="2641" spans="44:44" x14ac:dyDescent="0.2">
      <c r="AR2641" s="47"/>
    </row>
    <row r="2642" spans="44:44" x14ac:dyDescent="0.2">
      <c r="AR2642" s="47"/>
    </row>
    <row r="2643" spans="44:44" x14ac:dyDescent="0.2">
      <c r="AR2643" s="47"/>
    </row>
    <row r="2644" spans="44:44" x14ac:dyDescent="0.2">
      <c r="AR2644" s="47"/>
    </row>
    <row r="2645" spans="44:44" x14ac:dyDescent="0.2">
      <c r="AR2645" s="47"/>
    </row>
    <row r="2646" spans="44:44" x14ac:dyDescent="0.2">
      <c r="AR2646" s="47"/>
    </row>
    <row r="2647" spans="44:44" x14ac:dyDescent="0.2">
      <c r="AR2647" s="47"/>
    </row>
    <row r="2648" spans="44:44" x14ac:dyDescent="0.2">
      <c r="AR2648" s="47"/>
    </row>
    <row r="2649" spans="44:44" x14ac:dyDescent="0.2">
      <c r="AR2649" s="47"/>
    </row>
    <row r="2650" spans="44:44" x14ac:dyDescent="0.2">
      <c r="AR2650" s="47"/>
    </row>
    <row r="2651" spans="44:44" x14ac:dyDescent="0.2">
      <c r="AR2651" s="47"/>
    </row>
    <row r="2652" spans="44:44" x14ac:dyDescent="0.2">
      <c r="AR2652" s="47"/>
    </row>
    <row r="2653" spans="44:44" x14ac:dyDescent="0.2">
      <c r="AR2653" s="47"/>
    </row>
    <row r="2654" spans="44:44" x14ac:dyDescent="0.2">
      <c r="AR2654" s="47"/>
    </row>
    <row r="2655" spans="44:44" x14ac:dyDescent="0.2">
      <c r="AR2655" s="47"/>
    </row>
    <row r="2656" spans="44:44" x14ac:dyDescent="0.2">
      <c r="AR2656" s="47"/>
    </row>
    <row r="2657" spans="44:44" x14ac:dyDescent="0.2">
      <c r="AR2657" s="47"/>
    </row>
    <row r="2658" spans="44:44" x14ac:dyDescent="0.2">
      <c r="AR2658" s="47"/>
    </row>
    <row r="2659" spans="44:44" x14ac:dyDescent="0.2">
      <c r="AR2659" s="47"/>
    </row>
    <row r="2660" spans="44:44" x14ac:dyDescent="0.2">
      <c r="AR2660" s="47"/>
    </row>
    <row r="2661" spans="44:44" x14ac:dyDescent="0.2">
      <c r="AR2661" s="47"/>
    </row>
    <row r="2662" spans="44:44" x14ac:dyDescent="0.2">
      <c r="AR2662" s="47"/>
    </row>
    <row r="2663" spans="44:44" x14ac:dyDescent="0.2">
      <c r="AR2663" s="47"/>
    </row>
    <row r="2664" spans="44:44" x14ac:dyDescent="0.2">
      <c r="AR2664" s="47"/>
    </row>
    <row r="2665" spans="44:44" x14ac:dyDescent="0.2">
      <c r="AR2665" s="47"/>
    </row>
    <row r="2666" spans="44:44" x14ac:dyDescent="0.2">
      <c r="AR2666" s="47"/>
    </row>
    <row r="2667" spans="44:44" x14ac:dyDescent="0.2">
      <c r="AR2667" s="47"/>
    </row>
    <row r="2668" spans="44:44" x14ac:dyDescent="0.2">
      <c r="AR2668" s="47"/>
    </row>
    <row r="2669" spans="44:44" x14ac:dyDescent="0.2">
      <c r="AR2669" s="47"/>
    </row>
    <row r="2670" spans="44:44" x14ac:dyDescent="0.2">
      <c r="AR2670" s="47"/>
    </row>
    <row r="2671" spans="44:44" x14ac:dyDescent="0.2">
      <c r="AR2671" s="47"/>
    </row>
    <row r="2672" spans="44:44" x14ac:dyDescent="0.2">
      <c r="AR2672" s="47"/>
    </row>
    <row r="2673" spans="44:44" x14ac:dyDescent="0.2">
      <c r="AR2673" s="47"/>
    </row>
    <row r="2674" spans="44:44" x14ac:dyDescent="0.2">
      <c r="AR2674" s="47"/>
    </row>
    <row r="2675" spans="44:44" x14ac:dyDescent="0.2">
      <c r="AR2675" s="47"/>
    </row>
    <row r="2676" spans="44:44" x14ac:dyDescent="0.2">
      <c r="AR2676" s="47"/>
    </row>
    <row r="2677" spans="44:44" x14ac:dyDescent="0.2">
      <c r="AR2677" s="47"/>
    </row>
    <row r="2678" spans="44:44" x14ac:dyDescent="0.2">
      <c r="AR2678" s="47"/>
    </row>
    <row r="2679" spans="44:44" x14ac:dyDescent="0.2">
      <c r="AR2679" s="47"/>
    </row>
    <row r="2680" spans="44:44" x14ac:dyDescent="0.2">
      <c r="AR2680" s="47"/>
    </row>
    <row r="2681" spans="44:44" x14ac:dyDescent="0.2">
      <c r="AR2681" s="47"/>
    </row>
    <row r="2682" spans="44:44" x14ac:dyDescent="0.2">
      <c r="AR2682" s="47"/>
    </row>
    <row r="2683" spans="44:44" x14ac:dyDescent="0.2">
      <c r="AR2683" s="47"/>
    </row>
    <row r="2684" spans="44:44" x14ac:dyDescent="0.2">
      <c r="AR2684" s="47"/>
    </row>
    <row r="2685" spans="44:44" x14ac:dyDescent="0.2">
      <c r="AR2685" s="47"/>
    </row>
    <row r="2686" spans="44:44" x14ac:dyDescent="0.2">
      <c r="AR2686" s="47"/>
    </row>
    <row r="2687" spans="44:44" x14ac:dyDescent="0.2">
      <c r="AR2687" s="47"/>
    </row>
    <row r="2688" spans="44:44" x14ac:dyDescent="0.2">
      <c r="AR2688" s="47"/>
    </row>
    <row r="2689" spans="44:44" x14ac:dyDescent="0.2">
      <c r="AR2689" s="47"/>
    </row>
    <row r="2690" spans="44:44" x14ac:dyDescent="0.2">
      <c r="AR2690" s="47"/>
    </row>
    <row r="2691" spans="44:44" x14ac:dyDescent="0.2">
      <c r="AR2691" s="47"/>
    </row>
    <row r="2692" spans="44:44" x14ac:dyDescent="0.2">
      <c r="AR2692" s="47"/>
    </row>
    <row r="2693" spans="44:44" x14ac:dyDescent="0.2">
      <c r="AR2693" s="47"/>
    </row>
    <row r="2694" spans="44:44" x14ac:dyDescent="0.2">
      <c r="AR2694" s="47"/>
    </row>
    <row r="2695" spans="44:44" x14ac:dyDescent="0.2">
      <c r="AR2695" s="47"/>
    </row>
    <row r="2696" spans="44:44" x14ac:dyDescent="0.2">
      <c r="AR2696" s="47"/>
    </row>
    <row r="2697" spans="44:44" x14ac:dyDescent="0.2">
      <c r="AR2697" s="47"/>
    </row>
    <row r="2698" spans="44:44" x14ac:dyDescent="0.2">
      <c r="AR2698" s="47"/>
    </row>
    <row r="2699" spans="44:44" x14ac:dyDescent="0.2">
      <c r="AR2699" s="47"/>
    </row>
    <row r="2700" spans="44:44" x14ac:dyDescent="0.2">
      <c r="AR2700" s="47"/>
    </row>
    <row r="2701" spans="44:44" x14ac:dyDescent="0.2">
      <c r="AR2701" s="47"/>
    </row>
    <row r="2702" spans="44:44" x14ac:dyDescent="0.2">
      <c r="AR2702" s="47"/>
    </row>
    <row r="2703" spans="44:44" x14ac:dyDescent="0.2">
      <c r="AR2703" s="47"/>
    </row>
    <row r="2704" spans="44:44" x14ac:dyDescent="0.2">
      <c r="AR2704" s="47"/>
    </row>
    <row r="2705" spans="44:44" x14ac:dyDescent="0.2">
      <c r="AR2705" s="47"/>
    </row>
    <row r="2706" spans="44:44" x14ac:dyDescent="0.2">
      <c r="AR2706" s="47"/>
    </row>
    <row r="2707" spans="44:44" x14ac:dyDescent="0.2">
      <c r="AR2707" s="47"/>
    </row>
    <row r="2708" spans="44:44" x14ac:dyDescent="0.2">
      <c r="AR2708" s="47"/>
    </row>
    <row r="2709" spans="44:44" x14ac:dyDescent="0.2">
      <c r="AR2709" s="47"/>
    </row>
    <row r="2710" spans="44:44" x14ac:dyDescent="0.2">
      <c r="AR2710" s="47"/>
    </row>
    <row r="2711" spans="44:44" x14ac:dyDescent="0.2">
      <c r="AR2711" s="47"/>
    </row>
    <row r="2712" spans="44:44" x14ac:dyDescent="0.2">
      <c r="AR2712" s="47"/>
    </row>
    <row r="2713" spans="44:44" x14ac:dyDescent="0.2">
      <c r="AR2713" s="47"/>
    </row>
    <row r="2714" spans="44:44" x14ac:dyDescent="0.2">
      <c r="AR2714" s="47"/>
    </row>
    <row r="2715" spans="44:44" x14ac:dyDescent="0.2">
      <c r="AR2715" s="47"/>
    </row>
    <row r="2716" spans="44:44" x14ac:dyDescent="0.2">
      <c r="AR2716" s="47"/>
    </row>
    <row r="2717" spans="44:44" x14ac:dyDescent="0.2">
      <c r="AR2717" s="47"/>
    </row>
    <row r="2718" spans="44:44" x14ac:dyDescent="0.2">
      <c r="AR2718" s="47"/>
    </row>
    <row r="2719" spans="44:44" x14ac:dyDescent="0.2">
      <c r="AR2719" s="47"/>
    </row>
    <row r="2720" spans="44:44" x14ac:dyDescent="0.2">
      <c r="AR2720" s="47"/>
    </row>
    <row r="2721" spans="44:44" x14ac:dyDescent="0.2">
      <c r="AR2721" s="47"/>
    </row>
    <row r="2722" spans="44:44" x14ac:dyDescent="0.2">
      <c r="AR2722" s="47"/>
    </row>
    <row r="2723" spans="44:44" x14ac:dyDescent="0.2">
      <c r="AR2723" s="47"/>
    </row>
    <row r="2724" spans="44:44" x14ac:dyDescent="0.2">
      <c r="AR2724" s="47"/>
    </row>
    <row r="2725" spans="44:44" x14ac:dyDescent="0.2">
      <c r="AR2725" s="47"/>
    </row>
    <row r="2726" spans="44:44" x14ac:dyDescent="0.2">
      <c r="AR2726" s="47"/>
    </row>
    <row r="2727" spans="44:44" x14ac:dyDescent="0.2">
      <c r="AR2727" s="47"/>
    </row>
    <row r="2728" spans="44:44" x14ac:dyDescent="0.2">
      <c r="AR2728" s="47"/>
    </row>
    <row r="2729" spans="44:44" x14ac:dyDescent="0.2">
      <c r="AR2729" s="47"/>
    </row>
    <row r="2730" spans="44:44" x14ac:dyDescent="0.2">
      <c r="AR2730" s="47"/>
    </row>
    <row r="2731" spans="44:44" x14ac:dyDescent="0.2">
      <c r="AR2731" s="47"/>
    </row>
    <row r="2732" spans="44:44" x14ac:dyDescent="0.2">
      <c r="AR2732" s="47"/>
    </row>
    <row r="2733" spans="44:44" x14ac:dyDescent="0.2">
      <c r="AR2733" s="47"/>
    </row>
    <row r="2734" spans="44:44" x14ac:dyDescent="0.2">
      <c r="AR2734" s="47"/>
    </row>
    <row r="2735" spans="44:44" x14ac:dyDescent="0.2">
      <c r="AR2735" s="47"/>
    </row>
    <row r="2736" spans="44:44" x14ac:dyDescent="0.2">
      <c r="AR2736" s="47"/>
    </row>
    <row r="2737" spans="44:44" x14ac:dyDescent="0.2">
      <c r="AR2737" s="47"/>
    </row>
    <row r="2738" spans="44:44" x14ac:dyDescent="0.2">
      <c r="AR2738" s="47"/>
    </row>
    <row r="2739" spans="44:44" x14ac:dyDescent="0.2">
      <c r="AR2739" s="47"/>
    </row>
    <row r="2740" spans="44:44" x14ac:dyDescent="0.2">
      <c r="AR2740" s="47"/>
    </row>
    <row r="2741" spans="44:44" x14ac:dyDescent="0.2">
      <c r="AR2741" s="47"/>
    </row>
    <row r="2742" spans="44:44" x14ac:dyDescent="0.2">
      <c r="AR2742" s="47"/>
    </row>
    <row r="2743" spans="44:44" x14ac:dyDescent="0.2">
      <c r="AR2743" s="47"/>
    </row>
    <row r="2744" spans="44:44" x14ac:dyDescent="0.2">
      <c r="AR2744" s="47"/>
    </row>
    <row r="2745" spans="44:44" x14ac:dyDescent="0.2">
      <c r="AR2745" s="47"/>
    </row>
    <row r="2746" spans="44:44" x14ac:dyDescent="0.2">
      <c r="AR2746" s="47"/>
    </row>
    <row r="2747" spans="44:44" x14ac:dyDescent="0.2">
      <c r="AR2747" s="47"/>
    </row>
    <row r="2748" spans="44:44" x14ac:dyDescent="0.2">
      <c r="AR2748" s="47"/>
    </row>
    <row r="2749" spans="44:44" x14ac:dyDescent="0.2">
      <c r="AR2749" s="47"/>
    </row>
    <row r="2750" spans="44:44" x14ac:dyDescent="0.2">
      <c r="AR2750" s="47"/>
    </row>
    <row r="2751" spans="44:44" x14ac:dyDescent="0.2">
      <c r="AR2751" s="47"/>
    </row>
    <row r="2752" spans="44:44" x14ac:dyDescent="0.2">
      <c r="AR2752" s="47"/>
    </row>
    <row r="2753" spans="44:44" x14ac:dyDescent="0.2">
      <c r="AR2753" s="47"/>
    </row>
    <row r="2754" spans="44:44" x14ac:dyDescent="0.2">
      <c r="AR2754" s="47"/>
    </row>
    <row r="2755" spans="44:44" x14ac:dyDescent="0.2">
      <c r="AR2755" s="47"/>
    </row>
    <row r="2756" spans="44:44" x14ac:dyDescent="0.2">
      <c r="AR2756" s="47"/>
    </row>
    <row r="2757" spans="44:44" x14ac:dyDescent="0.2">
      <c r="AR2757" s="47"/>
    </row>
    <row r="2758" spans="44:44" x14ac:dyDescent="0.2">
      <c r="AR2758" s="47"/>
    </row>
    <row r="2759" spans="44:44" x14ac:dyDescent="0.2">
      <c r="AR2759" s="47"/>
    </row>
    <row r="2760" spans="44:44" x14ac:dyDescent="0.2">
      <c r="AR2760" s="47"/>
    </row>
    <row r="2761" spans="44:44" x14ac:dyDescent="0.2">
      <c r="AR2761" s="47"/>
    </row>
    <row r="2762" spans="44:44" x14ac:dyDescent="0.2">
      <c r="AR2762" s="47"/>
    </row>
    <row r="2763" spans="44:44" x14ac:dyDescent="0.2">
      <c r="AR2763" s="47"/>
    </row>
    <row r="2764" spans="44:44" x14ac:dyDescent="0.2">
      <c r="AR2764" s="47"/>
    </row>
    <row r="2765" spans="44:44" x14ac:dyDescent="0.2">
      <c r="AR2765" s="47"/>
    </row>
    <row r="2766" spans="44:44" x14ac:dyDescent="0.2">
      <c r="AR2766" s="47"/>
    </row>
    <row r="2767" spans="44:44" x14ac:dyDescent="0.2">
      <c r="AR2767" s="47"/>
    </row>
    <row r="2768" spans="44:44" x14ac:dyDescent="0.2">
      <c r="AR2768" s="47"/>
    </row>
    <row r="2769" spans="44:44" x14ac:dyDescent="0.2">
      <c r="AR2769" s="47"/>
    </row>
    <row r="2770" spans="44:44" x14ac:dyDescent="0.2">
      <c r="AR2770" s="47"/>
    </row>
    <row r="2771" spans="44:44" x14ac:dyDescent="0.2">
      <c r="AR2771" s="47"/>
    </row>
    <row r="2772" spans="44:44" x14ac:dyDescent="0.2">
      <c r="AR2772" s="47"/>
    </row>
    <row r="2773" spans="44:44" x14ac:dyDescent="0.2">
      <c r="AR2773" s="47"/>
    </row>
    <row r="2774" spans="44:44" x14ac:dyDescent="0.2">
      <c r="AR2774" s="47"/>
    </row>
    <row r="2775" spans="44:44" x14ac:dyDescent="0.2">
      <c r="AR2775" s="47"/>
    </row>
    <row r="2776" spans="44:44" x14ac:dyDescent="0.2">
      <c r="AR2776" s="47"/>
    </row>
    <row r="2777" spans="44:44" x14ac:dyDescent="0.2">
      <c r="AR2777" s="47"/>
    </row>
    <row r="2778" spans="44:44" x14ac:dyDescent="0.2">
      <c r="AR2778" s="47"/>
    </row>
    <row r="2779" spans="44:44" x14ac:dyDescent="0.2">
      <c r="AR2779" s="47"/>
    </row>
    <row r="2780" spans="44:44" x14ac:dyDescent="0.2">
      <c r="AR2780" s="47"/>
    </row>
    <row r="2781" spans="44:44" x14ac:dyDescent="0.2">
      <c r="AR2781" s="47"/>
    </row>
    <row r="2782" spans="44:44" x14ac:dyDescent="0.2">
      <c r="AR2782" s="47"/>
    </row>
    <row r="2783" spans="44:44" x14ac:dyDescent="0.2">
      <c r="AR2783" s="47"/>
    </row>
    <row r="2784" spans="44:44" x14ac:dyDescent="0.2">
      <c r="AR2784" s="47"/>
    </row>
    <row r="2785" spans="44:44" x14ac:dyDescent="0.2">
      <c r="AR2785" s="47"/>
    </row>
    <row r="2786" spans="44:44" x14ac:dyDescent="0.2">
      <c r="AR2786" s="47"/>
    </row>
    <row r="2787" spans="44:44" x14ac:dyDescent="0.2">
      <c r="AR2787" s="47"/>
    </row>
    <row r="2788" spans="44:44" x14ac:dyDescent="0.2">
      <c r="AR2788" s="47"/>
    </row>
    <row r="2789" spans="44:44" x14ac:dyDescent="0.2">
      <c r="AR2789" s="47"/>
    </row>
    <row r="2790" spans="44:44" x14ac:dyDescent="0.2">
      <c r="AR2790" s="47"/>
    </row>
    <row r="2791" spans="44:44" x14ac:dyDescent="0.2">
      <c r="AR2791" s="47"/>
    </row>
    <row r="2792" spans="44:44" x14ac:dyDescent="0.2">
      <c r="AR2792" s="47"/>
    </row>
    <row r="2793" spans="44:44" x14ac:dyDescent="0.2">
      <c r="AR2793" s="47"/>
    </row>
    <row r="2794" spans="44:44" x14ac:dyDescent="0.2">
      <c r="AR2794" s="47"/>
    </row>
    <row r="2795" spans="44:44" x14ac:dyDescent="0.2">
      <c r="AR2795" s="47"/>
    </row>
    <row r="2796" spans="44:44" x14ac:dyDescent="0.2">
      <c r="AR2796" s="47"/>
    </row>
    <row r="2797" spans="44:44" x14ac:dyDescent="0.2">
      <c r="AR2797" s="47"/>
    </row>
    <row r="2798" spans="44:44" x14ac:dyDescent="0.2">
      <c r="AR2798" s="47"/>
    </row>
    <row r="2799" spans="44:44" x14ac:dyDescent="0.2">
      <c r="AR2799" s="47"/>
    </row>
    <row r="2800" spans="44:44" x14ac:dyDescent="0.2">
      <c r="AR2800" s="47"/>
    </row>
    <row r="2801" spans="44:44" x14ac:dyDescent="0.2">
      <c r="AR2801" s="47"/>
    </row>
    <row r="2802" spans="44:44" x14ac:dyDescent="0.2">
      <c r="AR2802" s="47"/>
    </row>
    <row r="2803" spans="44:44" x14ac:dyDescent="0.2">
      <c r="AR2803" s="47"/>
    </row>
    <row r="2804" spans="44:44" x14ac:dyDescent="0.2">
      <c r="AR2804" s="47"/>
    </row>
    <row r="2805" spans="44:44" x14ac:dyDescent="0.2">
      <c r="AR2805" s="47"/>
    </row>
    <row r="2806" spans="44:44" x14ac:dyDescent="0.2">
      <c r="AR2806" s="47"/>
    </row>
    <row r="2807" spans="44:44" x14ac:dyDescent="0.2">
      <c r="AR2807" s="47"/>
    </row>
    <row r="2808" spans="44:44" x14ac:dyDescent="0.2">
      <c r="AR2808" s="47"/>
    </row>
    <row r="2809" spans="44:44" x14ac:dyDescent="0.2">
      <c r="AR2809" s="47"/>
    </row>
    <row r="2810" spans="44:44" x14ac:dyDescent="0.2">
      <c r="AR2810" s="47"/>
    </row>
    <row r="2811" spans="44:44" x14ac:dyDescent="0.2">
      <c r="AR2811" s="47"/>
    </row>
    <row r="2812" spans="44:44" x14ac:dyDescent="0.2">
      <c r="AR2812" s="47"/>
    </row>
    <row r="2813" spans="44:44" x14ac:dyDescent="0.2">
      <c r="AR2813" s="47"/>
    </row>
    <row r="2814" spans="44:44" x14ac:dyDescent="0.2">
      <c r="AR2814" s="47"/>
    </row>
    <row r="2815" spans="44:44" x14ac:dyDescent="0.2">
      <c r="AR2815" s="47"/>
    </row>
    <row r="2816" spans="44:44" x14ac:dyDescent="0.2">
      <c r="AR2816" s="47"/>
    </row>
    <row r="2817" spans="44:44" x14ac:dyDescent="0.2">
      <c r="AR2817" s="47"/>
    </row>
    <row r="2818" spans="44:44" x14ac:dyDescent="0.2">
      <c r="AR2818" s="47"/>
    </row>
    <row r="2819" spans="44:44" x14ac:dyDescent="0.2">
      <c r="AR2819" s="47"/>
    </row>
    <row r="2820" spans="44:44" x14ac:dyDescent="0.2">
      <c r="AR2820" s="47"/>
    </row>
    <row r="2821" spans="44:44" x14ac:dyDescent="0.2">
      <c r="AR2821" s="47"/>
    </row>
    <row r="2822" spans="44:44" x14ac:dyDescent="0.2">
      <c r="AR2822" s="47"/>
    </row>
    <row r="2823" spans="44:44" x14ac:dyDescent="0.2">
      <c r="AR2823" s="47"/>
    </row>
    <row r="2824" spans="44:44" x14ac:dyDescent="0.2">
      <c r="AR2824" s="47"/>
    </row>
    <row r="2825" spans="44:44" x14ac:dyDescent="0.2">
      <c r="AR2825" s="47"/>
    </row>
    <row r="2826" spans="44:44" x14ac:dyDescent="0.2">
      <c r="AR2826" s="47"/>
    </row>
    <row r="2827" spans="44:44" x14ac:dyDescent="0.2">
      <c r="AR2827" s="47"/>
    </row>
    <row r="2828" spans="44:44" x14ac:dyDescent="0.2">
      <c r="AR2828" s="47"/>
    </row>
    <row r="2829" spans="44:44" x14ac:dyDescent="0.2">
      <c r="AR2829" s="47"/>
    </row>
    <row r="2830" spans="44:44" x14ac:dyDescent="0.2">
      <c r="AR2830" s="47"/>
    </row>
    <row r="2831" spans="44:44" x14ac:dyDescent="0.2">
      <c r="AR2831" s="47"/>
    </row>
    <row r="2832" spans="44:44" x14ac:dyDescent="0.2">
      <c r="AR2832" s="47"/>
    </row>
    <row r="2833" spans="44:44" x14ac:dyDescent="0.2">
      <c r="AR2833" s="47"/>
    </row>
    <row r="2834" spans="44:44" x14ac:dyDescent="0.2">
      <c r="AR2834" s="47"/>
    </row>
    <row r="2835" spans="44:44" x14ac:dyDescent="0.2">
      <c r="AR2835" s="47"/>
    </row>
    <row r="2836" spans="44:44" x14ac:dyDescent="0.2">
      <c r="AR2836" s="47"/>
    </row>
    <row r="2837" spans="44:44" x14ac:dyDescent="0.2">
      <c r="AR2837" s="47"/>
    </row>
    <row r="2838" spans="44:44" x14ac:dyDescent="0.2">
      <c r="AR2838" s="47"/>
    </row>
    <row r="2839" spans="44:44" x14ac:dyDescent="0.2">
      <c r="AR2839" s="47"/>
    </row>
    <row r="2840" spans="44:44" x14ac:dyDescent="0.2">
      <c r="AR2840" s="47"/>
    </row>
    <row r="2841" spans="44:44" x14ac:dyDescent="0.2">
      <c r="AR2841" s="47"/>
    </row>
    <row r="2842" spans="44:44" x14ac:dyDescent="0.2">
      <c r="AR2842" s="47"/>
    </row>
    <row r="2843" spans="44:44" x14ac:dyDescent="0.2">
      <c r="AR2843" s="47"/>
    </row>
    <row r="2844" spans="44:44" x14ac:dyDescent="0.2">
      <c r="AR2844" s="47"/>
    </row>
    <row r="2845" spans="44:44" x14ac:dyDescent="0.2">
      <c r="AR2845" s="47"/>
    </row>
    <row r="2846" spans="44:44" x14ac:dyDescent="0.2">
      <c r="AR2846" s="47"/>
    </row>
    <row r="2847" spans="44:44" x14ac:dyDescent="0.2">
      <c r="AR2847" s="47"/>
    </row>
    <row r="2848" spans="44:44" x14ac:dyDescent="0.2">
      <c r="AR2848" s="47"/>
    </row>
    <row r="2849" spans="44:44" x14ac:dyDescent="0.2">
      <c r="AR2849" s="47"/>
    </row>
    <row r="2850" spans="44:44" x14ac:dyDescent="0.2">
      <c r="AR2850" s="47"/>
    </row>
    <row r="2851" spans="44:44" x14ac:dyDescent="0.2">
      <c r="AR2851" s="47"/>
    </row>
    <row r="2852" spans="44:44" x14ac:dyDescent="0.2">
      <c r="AR2852" s="47"/>
    </row>
    <row r="2853" spans="44:44" x14ac:dyDescent="0.2">
      <c r="AR2853" s="47"/>
    </row>
    <row r="2854" spans="44:44" x14ac:dyDescent="0.2">
      <c r="AR2854" s="47"/>
    </row>
    <row r="2855" spans="44:44" x14ac:dyDescent="0.2">
      <c r="AR2855" s="47"/>
    </row>
    <row r="2856" spans="44:44" x14ac:dyDescent="0.2">
      <c r="AR2856" s="47"/>
    </row>
    <row r="2857" spans="44:44" x14ac:dyDescent="0.2">
      <c r="AR2857" s="47"/>
    </row>
    <row r="2858" spans="44:44" x14ac:dyDescent="0.2">
      <c r="AR2858" s="47"/>
    </row>
    <row r="2859" spans="44:44" x14ac:dyDescent="0.2">
      <c r="AR2859" s="47"/>
    </row>
    <row r="2860" spans="44:44" x14ac:dyDescent="0.2">
      <c r="AR2860" s="47"/>
    </row>
    <row r="2861" spans="44:44" x14ac:dyDescent="0.2">
      <c r="AR2861" s="47"/>
    </row>
    <row r="2862" spans="44:44" x14ac:dyDescent="0.2">
      <c r="AR2862" s="47"/>
    </row>
    <row r="2863" spans="44:44" x14ac:dyDescent="0.2">
      <c r="AR2863" s="47"/>
    </row>
    <row r="2864" spans="44:44" x14ac:dyDescent="0.2">
      <c r="AR2864" s="47"/>
    </row>
    <row r="2865" spans="44:44" x14ac:dyDescent="0.2">
      <c r="AR2865" s="47"/>
    </row>
    <row r="2866" spans="44:44" x14ac:dyDescent="0.2">
      <c r="AR2866" s="47"/>
    </row>
    <row r="2867" spans="44:44" x14ac:dyDescent="0.2">
      <c r="AR2867" s="47"/>
    </row>
    <row r="2868" spans="44:44" x14ac:dyDescent="0.2">
      <c r="AR2868" s="47"/>
    </row>
    <row r="2869" spans="44:44" x14ac:dyDescent="0.2">
      <c r="AR2869" s="47"/>
    </row>
    <row r="2870" spans="44:44" x14ac:dyDescent="0.2">
      <c r="AR2870" s="47"/>
    </row>
    <row r="2871" spans="44:44" x14ac:dyDescent="0.2">
      <c r="AR2871" s="47"/>
    </row>
    <row r="2872" spans="44:44" x14ac:dyDescent="0.2">
      <c r="AR2872" s="47"/>
    </row>
    <row r="2873" spans="44:44" x14ac:dyDescent="0.2">
      <c r="AR2873" s="47"/>
    </row>
    <row r="2874" spans="44:44" x14ac:dyDescent="0.2">
      <c r="AR2874" s="47"/>
    </row>
    <row r="2875" spans="44:44" x14ac:dyDescent="0.2">
      <c r="AR2875" s="47"/>
    </row>
    <row r="2876" spans="44:44" x14ac:dyDescent="0.2">
      <c r="AR2876" s="47"/>
    </row>
    <row r="2877" spans="44:44" x14ac:dyDescent="0.2">
      <c r="AR2877" s="47"/>
    </row>
    <row r="2878" spans="44:44" x14ac:dyDescent="0.2">
      <c r="AR2878" s="47"/>
    </row>
    <row r="2879" spans="44:44" x14ac:dyDescent="0.2">
      <c r="AR2879" s="47"/>
    </row>
    <row r="2880" spans="44:44" x14ac:dyDescent="0.2">
      <c r="AR2880" s="47"/>
    </row>
    <row r="2881" spans="44:44" x14ac:dyDescent="0.2">
      <c r="AR2881" s="47"/>
    </row>
    <row r="2882" spans="44:44" x14ac:dyDescent="0.2">
      <c r="AR2882" s="47"/>
    </row>
    <row r="2883" spans="44:44" x14ac:dyDescent="0.2">
      <c r="AR2883" s="47"/>
    </row>
    <row r="2884" spans="44:44" x14ac:dyDescent="0.2">
      <c r="AR2884" s="47"/>
    </row>
    <row r="2885" spans="44:44" x14ac:dyDescent="0.2">
      <c r="AR2885" s="47"/>
    </row>
    <row r="2886" spans="44:44" x14ac:dyDescent="0.2">
      <c r="AR2886" s="47"/>
    </row>
    <row r="2887" spans="44:44" x14ac:dyDescent="0.2">
      <c r="AR2887" s="47"/>
    </row>
    <row r="2888" spans="44:44" x14ac:dyDescent="0.2">
      <c r="AR2888" s="47"/>
    </row>
    <row r="2889" spans="44:44" x14ac:dyDescent="0.2">
      <c r="AR2889" s="47"/>
    </row>
    <row r="2890" spans="44:44" x14ac:dyDescent="0.2">
      <c r="AR2890" s="47"/>
    </row>
    <row r="2891" spans="44:44" x14ac:dyDescent="0.2">
      <c r="AR2891" s="47"/>
    </row>
    <row r="2892" spans="44:44" x14ac:dyDescent="0.2">
      <c r="AR2892" s="47"/>
    </row>
    <row r="2893" spans="44:44" x14ac:dyDescent="0.2">
      <c r="AR2893" s="47"/>
    </row>
    <row r="2894" spans="44:44" x14ac:dyDescent="0.2">
      <c r="AR2894" s="47"/>
    </row>
    <row r="2895" spans="44:44" x14ac:dyDescent="0.2">
      <c r="AR2895" s="47"/>
    </row>
    <row r="2896" spans="44:44" x14ac:dyDescent="0.2">
      <c r="AR2896" s="47"/>
    </row>
    <row r="2897" spans="44:44" x14ac:dyDescent="0.2">
      <c r="AR2897" s="47"/>
    </row>
    <row r="2898" spans="44:44" x14ac:dyDescent="0.2">
      <c r="AR2898" s="47"/>
    </row>
    <row r="2899" spans="44:44" x14ac:dyDescent="0.2">
      <c r="AR2899" s="47"/>
    </row>
    <row r="2900" spans="44:44" x14ac:dyDescent="0.2">
      <c r="AR2900" s="47"/>
    </row>
    <row r="2901" spans="44:44" x14ac:dyDescent="0.2">
      <c r="AR2901" s="47"/>
    </row>
    <row r="2902" spans="44:44" x14ac:dyDescent="0.2">
      <c r="AR2902" s="47"/>
    </row>
    <row r="2903" spans="44:44" x14ac:dyDescent="0.2">
      <c r="AR2903" s="47"/>
    </row>
    <row r="2904" spans="44:44" x14ac:dyDescent="0.2">
      <c r="AR2904" s="47"/>
    </row>
    <row r="2905" spans="44:44" x14ac:dyDescent="0.2">
      <c r="AR2905" s="47"/>
    </row>
    <row r="2906" spans="44:44" x14ac:dyDescent="0.2">
      <c r="AR2906" s="47"/>
    </row>
    <row r="2907" spans="44:44" x14ac:dyDescent="0.2">
      <c r="AR2907" s="47"/>
    </row>
    <row r="2908" spans="44:44" x14ac:dyDescent="0.2">
      <c r="AR2908" s="47"/>
    </row>
    <row r="2909" spans="44:44" x14ac:dyDescent="0.2">
      <c r="AR2909" s="47"/>
    </row>
    <row r="2910" spans="44:44" x14ac:dyDescent="0.2">
      <c r="AR2910" s="47"/>
    </row>
    <row r="2911" spans="44:44" x14ac:dyDescent="0.2">
      <c r="AR2911" s="47"/>
    </row>
    <row r="2912" spans="44:44" x14ac:dyDescent="0.2">
      <c r="AR2912" s="47"/>
    </row>
    <row r="2913" spans="44:44" x14ac:dyDescent="0.2">
      <c r="AR2913" s="47"/>
    </row>
    <row r="2914" spans="44:44" x14ac:dyDescent="0.2">
      <c r="AR2914" s="47"/>
    </row>
    <row r="2915" spans="44:44" x14ac:dyDescent="0.2">
      <c r="AR2915" s="47"/>
    </row>
    <row r="2916" spans="44:44" x14ac:dyDescent="0.2">
      <c r="AR2916" s="47"/>
    </row>
    <row r="2917" spans="44:44" x14ac:dyDescent="0.2">
      <c r="AR2917" s="47"/>
    </row>
    <row r="2918" spans="44:44" x14ac:dyDescent="0.2">
      <c r="AR2918" s="47"/>
    </row>
    <row r="2919" spans="44:44" x14ac:dyDescent="0.2">
      <c r="AR2919" s="47"/>
    </row>
    <row r="2920" spans="44:44" x14ac:dyDescent="0.2">
      <c r="AR2920" s="47"/>
    </row>
    <row r="2921" spans="44:44" x14ac:dyDescent="0.2">
      <c r="AR2921" s="47"/>
    </row>
    <row r="2922" spans="44:44" x14ac:dyDescent="0.2">
      <c r="AR2922" s="47"/>
    </row>
    <row r="2923" spans="44:44" x14ac:dyDescent="0.2">
      <c r="AR2923" s="47"/>
    </row>
    <row r="2924" spans="44:44" x14ac:dyDescent="0.2">
      <c r="AR2924" s="47"/>
    </row>
    <row r="2925" spans="44:44" x14ac:dyDescent="0.2">
      <c r="AR2925" s="47"/>
    </row>
    <row r="2926" spans="44:44" x14ac:dyDescent="0.2">
      <c r="AR2926" s="47"/>
    </row>
    <row r="2927" spans="44:44" x14ac:dyDescent="0.2">
      <c r="AR2927" s="47"/>
    </row>
    <row r="2928" spans="44:44" x14ac:dyDescent="0.2">
      <c r="AR2928" s="47"/>
    </row>
    <row r="2929" spans="44:44" x14ac:dyDescent="0.2">
      <c r="AR2929" s="47"/>
    </row>
    <row r="2930" spans="44:44" x14ac:dyDescent="0.2">
      <c r="AR2930" s="47"/>
    </row>
    <row r="2931" spans="44:44" x14ac:dyDescent="0.2">
      <c r="AR2931" s="47"/>
    </row>
    <row r="2932" spans="44:44" x14ac:dyDescent="0.2">
      <c r="AR2932" s="47"/>
    </row>
    <row r="2933" spans="44:44" x14ac:dyDescent="0.2">
      <c r="AR2933" s="47"/>
    </row>
    <row r="2934" spans="44:44" x14ac:dyDescent="0.2">
      <c r="AR2934" s="47"/>
    </row>
    <row r="2935" spans="44:44" x14ac:dyDescent="0.2">
      <c r="AR2935" s="47"/>
    </row>
    <row r="2936" spans="44:44" x14ac:dyDescent="0.2">
      <c r="AR2936" s="47"/>
    </row>
    <row r="2937" spans="44:44" x14ac:dyDescent="0.2">
      <c r="AR2937" s="47"/>
    </row>
    <row r="2938" spans="44:44" x14ac:dyDescent="0.2">
      <c r="AR2938" s="47"/>
    </row>
    <row r="2939" spans="44:44" x14ac:dyDescent="0.2">
      <c r="AR2939" s="47"/>
    </row>
    <row r="2940" spans="44:44" x14ac:dyDescent="0.2">
      <c r="AR2940" s="47"/>
    </row>
    <row r="2941" spans="44:44" x14ac:dyDescent="0.2">
      <c r="AR2941" s="47"/>
    </row>
    <row r="2942" spans="44:44" x14ac:dyDescent="0.2">
      <c r="AR2942" s="47"/>
    </row>
    <row r="2943" spans="44:44" x14ac:dyDescent="0.2">
      <c r="AR2943" s="47"/>
    </row>
    <row r="2944" spans="44:44" x14ac:dyDescent="0.2">
      <c r="AR2944" s="47"/>
    </row>
    <row r="2945" spans="44:44" x14ac:dyDescent="0.2">
      <c r="AR2945" s="47"/>
    </row>
    <row r="2946" spans="44:44" x14ac:dyDescent="0.2">
      <c r="AR2946" s="47"/>
    </row>
    <row r="2947" spans="44:44" x14ac:dyDescent="0.2">
      <c r="AR2947" s="47"/>
    </row>
    <row r="2948" spans="44:44" x14ac:dyDescent="0.2">
      <c r="AR2948" s="47"/>
    </row>
    <row r="2949" spans="44:44" x14ac:dyDescent="0.2">
      <c r="AR2949" s="47"/>
    </row>
    <row r="2950" spans="44:44" x14ac:dyDescent="0.2">
      <c r="AR2950" s="47"/>
    </row>
    <row r="2951" spans="44:44" x14ac:dyDescent="0.2">
      <c r="AR2951" s="47"/>
    </row>
    <row r="2952" spans="44:44" x14ac:dyDescent="0.2">
      <c r="AR2952" s="47"/>
    </row>
    <row r="2953" spans="44:44" x14ac:dyDescent="0.2">
      <c r="AR2953" s="47"/>
    </row>
    <row r="2954" spans="44:44" x14ac:dyDescent="0.2">
      <c r="AR2954" s="47"/>
    </row>
    <row r="2955" spans="44:44" x14ac:dyDescent="0.2">
      <c r="AR2955" s="47"/>
    </row>
    <row r="2956" spans="44:44" x14ac:dyDescent="0.2">
      <c r="AR2956" s="47"/>
    </row>
    <row r="2957" spans="44:44" x14ac:dyDescent="0.2">
      <c r="AR2957" s="47"/>
    </row>
    <row r="2958" spans="44:44" x14ac:dyDescent="0.2">
      <c r="AR2958" s="47"/>
    </row>
    <row r="2959" spans="44:44" x14ac:dyDescent="0.2">
      <c r="AR2959" s="47"/>
    </row>
    <row r="2960" spans="44:44" x14ac:dyDescent="0.2">
      <c r="AR2960" s="47"/>
    </row>
    <row r="2961" spans="44:44" x14ac:dyDescent="0.2">
      <c r="AR2961" s="47"/>
    </row>
    <row r="2962" spans="44:44" x14ac:dyDescent="0.2">
      <c r="AR2962" s="47"/>
    </row>
    <row r="2963" spans="44:44" x14ac:dyDescent="0.2">
      <c r="AR2963" s="47"/>
    </row>
    <row r="2964" spans="44:44" x14ac:dyDescent="0.2">
      <c r="AR2964" s="47"/>
    </row>
    <row r="2965" spans="44:44" x14ac:dyDescent="0.2">
      <c r="AR2965" s="47"/>
    </row>
    <row r="2966" spans="44:44" x14ac:dyDescent="0.2">
      <c r="AR2966" s="47"/>
    </row>
    <row r="2967" spans="44:44" x14ac:dyDescent="0.2">
      <c r="AR2967" s="47"/>
    </row>
    <row r="2968" spans="44:44" x14ac:dyDescent="0.2">
      <c r="AR2968" s="47"/>
    </row>
    <row r="2969" spans="44:44" x14ac:dyDescent="0.2">
      <c r="AR2969" s="47"/>
    </row>
    <row r="2970" spans="44:44" x14ac:dyDescent="0.2">
      <c r="AR2970" s="47"/>
    </row>
    <row r="2971" spans="44:44" x14ac:dyDescent="0.2">
      <c r="AR2971" s="47"/>
    </row>
    <row r="2972" spans="44:44" x14ac:dyDescent="0.2">
      <c r="AR2972" s="47"/>
    </row>
    <row r="2973" spans="44:44" x14ac:dyDescent="0.2">
      <c r="AR2973" s="47"/>
    </row>
    <row r="2974" spans="44:44" x14ac:dyDescent="0.2">
      <c r="AR2974" s="47"/>
    </row>
    <row r="2975" spans="44:44" x14ac:dyDescent="0.2">
      <c r="AR2975" s="47"/>
    </row>
    <row r="2976" spans="44:44" x14ac:dyDescent="0.2">
      <c r="AR2976" s="47"/>
    </row>
    <row r="2977" spans="44:44" x14ac:dyDescent="0.2">
      <c r="AR2977" s="47"/>
    </row>
    <row r="2978" spans="44:44" x14ac:dyDescent="0.2">
      <c r="AR2978" s="47"/>
    </row>
    <row r="2979" spans="44:44" x14ac:dyDescent="0.2">
      <c r="AR2979" s="47"/>
    </row>
    <row r="2980" spans="44:44" x14ac:dyDescent="0.2">
      <c r="AR2980" s="47"/>
    </row>
    <row r="2981" spans="44:44" x14ac:dyDescent="0.2">
      <c r="AR2981" s="47"/>
    </row>
    <row r="2982" spans="44:44" x14ac:dyDescent="0.2">
      <c r="AR2982" s="47"/>
    </row>
    <row r="2983" spans="44:44" x14ac:dyDescent="0.2">
      <c r="AR2983" s="47"/>
    </row>
    <row r="2984" spans="44:44" x14ac:dyDescent="0.2">
      <c r="AR2984" s="47"/>
    </row>
    <row r="2985" spans="44:44" x14ac:dyDescent="0.2">
      <c r="AR2985" s="47"/>
    </row>
    <row r="2986" spans="44:44" x14ac:dyDescent="0.2">
      <c r="AR2986" s="47"/>
    </row>
    <row r="2987" spans="44:44" x14ac:dyDescent="0.2">
      <c r="AR2987" s="47"/>
    </row>
    <row r="2988" spans="44:44" x14ac:dyDescent="0.2">
      <c r="AR2988" s="47"/>
    </row>
    <row r="2989" spans="44:44" x14ac:dyDescent="0.2">
      <c r="AR2989" s="47"/>
    </row>
    <row r="2990" spans="44:44" x14ac:dyDescent="0.2">
      <c r="AR2990" s="47"/>
    </row>
    <row r="2991" spans="44:44" x14ac:dyDescent="0.2">
      <c r="AR2991" s="47"/>
    </row>
    <row r="2992" spans="44:44" x14ac:dyDescent="0.2">
      <c r="AR2992" s="47"/>
    </row>
    <row r="2993" spans="44:44" x14ac:dyDescent="0.2">
      <c r="AR2993" s="47"/>
    </row>
    <row r="2994" spans="44:44" x14ac:dyDescent="0.2">
      <c r="AR2994" s="47"/>
    </row>
    <row r="2995" spans="44:44" x14ac:dyDescent="0.2">
      <c r="AR2995" s="47"/>
    </row>
    <row r="2996" spans="44:44" x14ac:dyDescent="0.2">
      <c r="AR2996" s="47"/>
    </row>
    <row r="2997" spans="44:44" x14ac:dyDescent="0.2">
      <c r="AR2997" s="47"/>
    </row>
    <row r="2998" spans="44:44" x14ac:dyDescent="0.2">
      <c r="AR2998" s="47"/>
    </row>
    <row r="2999" spans="44:44" x14ac:dyDescent="0.2">
      <c r="AR2999" s="47"/>
    </row>
    <row r="3000" spans="44:44" x14ac:dyDescent="0.2">
      <c r="AR3000" s="47"/>
    </row>
    <row r="3001" spans="44:44" x14ac:dyDescent="0.2">
      <c r="AR3001" s="47"/>
    </row>
    <row r="3002" spans="44:44" x14ac:dyDescent="0.2">
      <c r="AR3002" s="47"/>
    </row>
    <row r="3003" spans="44:44" x14ac:dyDescent="0.2">
      <c r="AR3003" s="47"/>
    </row>
    <row r="3004" spans="44:44" x14ac:dyDescent="0.2">
      <c r="AR3004" s="47"/>
    </row>
    <row r="3005" spans="44:44" x14ac:dyDescent="0.2">
      <c r="AR3005" s="47"/>
    </row>
    <row r="3006" spans="44:44" x14ac:dyDescent="0.2">
      <c r="AR3006" s="47"/>
    </row>
    <row r="3007" spans="44:44" x14ac:dyDescent="0.2">
      <c r="AR3007" s="47"/>
    </row>
    <row r="3008" spans="44:44" x14ac:dyDescent="0.2">
      <c r="AR3008" s="47"/>
    </row>
    <row r="3009" spans="44:44" x14ac:dyDescent="0.2">
      <c r="AR3009" s="47"/>
    </row>
    <row r="3010" spans="44:44" x14ac:dyDescent="0.2">
      <c r="AR3010" s="47"/>
    </row>
    <row r="3011" spans="44:44" x14ac:dyDescent="0.2">
      <c r="AR3011" s="47"/>
    </row>
    <row r="3012" spans="44:44" x14ac:dyDescent="0.2">
      <c r="AR3012" s="47"/>
    </row>
    <row r="3013" spans="44:44" x14ac:dyDescent="0.2">
      <c r="AR3013" s="47"/>
    </row>
    <row r="3014" spans="44:44" x14ac:dyDescent="0.2">
      <c r="AR3014" s="47"/>
    </row>
    <row r="3015" spans="44:44" x14ac:dyDescent="0.2">
      <c r="AR3015" s="47"/>
    </row>
    <row r="3016" spans="44:44" x14ac:dyDescent="0.2">
      <c r="AR3016" s="47"/>
    </row>
    <row r="3017" spans="44:44" x14ac:dyDescent="0.2">
      <c r="AR3017" s="47"/>
    </row>
    <row r="3018" spans="44:44" x14ac:dyDescent="0.2">
      <c r="AR3018" s="47"/>
    </row>
    <row r="3019" spans="44:44" x14ac:dyDescent="0.2">
      <c r="AR3019" s="47"/>
    </row>
    <row r="3020" spans="44:44" x14ac:dyDescent="0.2">
      <c r="AR3020" s="47"/>
    </row>
    <row r="3021" spans="44:44" x14ac:dyDescent="0.2">
      <c r="AR3021" s="47"/>
    </row>
    <row r="3022" spans="44:44" x14ac:dyDescent="0.2">
      <c r="AR3022" s="47"/>
    </row>
    <row r="3023" spans="44:44" x14ac:dyDescent="0.2">
      <c r="AR3023" s="47"/>
    </row>
    <row r="3024" spans="44:44" x14ac:dyDescent="0.2">
      <c r="AR3024" s="47"/>
    </row>
    <row r="3025" spans="44:44" x14ac:dyDescent="0.2">
      <c r="AR3025" s="47"/>
    </row>
    <row r="3026" spans="44:44" x14ac:dyDescent="0.2">
      <c r="AR3026" s="47"/>
    </row>
    <row r="3027" spans="44:44" x14ac:dyDescent="0.2">
      <c r="AR3027" s="47"/>
    </row>
    <row r="3028" spans="44:44" x14ac:dyDescent="0.2">
      <c r="AR3028" s="47"/>
    </row>
    <row r="3029" spans="44:44" x14ac:dyDescent="0.2">
      <c r="AR3029" s="47"/>
    </row>
    <row r="3030" spans="44:44" x14ac:dyDescent="0.2">
      <c r="AR3030" s="47"/>
    </row>
    <row r="3031" spans="44:44" x14ac:dyDescent="0.2">
      <c r="AR3031" s="47"/>
    </row>
    <row r="3032" spans="44:44" x14ac:dyDescent="0.2">
      <c r="AR3032" s="47"/>
    </row>
    <row r="3033" spans="44:44" x14ac:dyDescent="0.2">
      <c r="AR3033" s="47"/>
    </row>
    <row r="3034" spans="44:44" x14ac:dyDescent="0.2">
      <c r="AR3034" s="47"/>
    </row>
    <row r="3035" spans="44:44" x14ac:dyDescent="0.2">
      <c r="AR3035" s="47"/>
    </row>
    <row r="3036" spans="44:44" x14ac:dyDescent="0.2">
      <c r="AR3036" s="47"/>
    </row>
    <row r="3037" spans="44:44" x14ac:dyDescent="0.2">
      <c r="AR3037" s="47"/>
    </row>
    <row r="3038" spans="44:44" x14ac:dyDescent="0.2">
      <c r="AR3038" s="47"/>
    </row>
    <row r="3039" spans="44:44" x14ac:dyDescent="0.2">
      <c r="AR3039" s="47"/>
    </row>
    <row r="3040" spans="44:44" x14ac:dyDescent="0.2">
      <c r="AR3040" s="47"/>
    </row>
    <row r="3041" spans="44:44" x14ac:dyDescent="0.2">
      <c r="AR3041" s="47"/>
    </row>
    <row r="3042" spans="44:44" x14ac:dyDescent="0.2">
      <c r="AR3042" s="47"/>
    </row>
    <row r="3043" spans="44:44" x14ac:dyDescent="0.2">
      <c r="AR3043" s="47"/>
    </row>
    <row r="3044" spans="44:44" x14ac:dyDescent="0.2">
      <c r="AR3044" s="47"/>
    </row>
    <row r="3045" spans="44:44" x14ac:dyDescent="0.2">
      <c r="AR3045" s="47"/>
    </row>
    <row r="3046" spans="44:44" x14ac:dyDescent="0.2">
      <c r="AR3046" s="47"/>
    </row>
    <row r="3047" spans="44:44" x14ac:dyDescent="0.2">
      <c r="AR3047" s="47"/>
    </row>
    <row r="3048" spans="44:44" x14ac:dyDescent="0.2">
      <c r="AR3048" s="47"/>
    </row>
    <row r="3049" spans="44:44" x14ac:dyDescent="0.2">
      <c r="AR3049" s="47"/>
    </row>
    <row r="3050" spans="44:44" x14ac:dyDescent="0.2">
      <c r="AR3050" s="47"/>
    </row>
    <row r="3051" spans="44:44" x14ac:dyDescent="0.2">
      <c r="AR3051" s="47"/>
    </row>
    <row r="3052" spans="44:44" x14ac:dyDescent="0.2">
      <c r="AR3052" s="47"/>
    </row>
    <row r="3053" spans="44:44" x14ac:dyDescent="0.2">
      <c r="AR3053" s="47"/>
    </row>
    <row r="3054" spans="44:44" x14ac:dyDescent="0.2">
      <c r="AR3054" s="47"/>
    </row>
    <row r="3055" spans="44:44" x14ac:dyDescent="0.2">
      <c r="AR3055" s="47"/>
    </row>
    <row r="3056" spans="44:44" x14ac:dyDescent="0.2">
      <c r="AR3056" s="47"/>
    </row>
    <row r="3057" spans="44:44" x14ac:dyDescent="0.2">
      <c r="AR3057" s="47"/>
    </row>
    <row r="3058" spans="44:44" x14ac:dyDescent="0.2">
      <c r="AR3058" s="47"/>
    </row>
    <row r="3059" spans="44:44" x14ac:dyDescent="0.2">
      <c r="AR3059" s="47"/>
    </row>
    <row r="3060" spans="44:44" x14ac:dyDescent="0.2">
      <c r="AR3060" s="47"/>
    </row>
    <row r="3061" spans="44:44" x14ac:dyDescent="0.2">
      <c r="AR3061" s="47"/>
    </row>
    <row r="3062" spans="44:44" x14ac:dyDescent="0.2">
      <c r="AR3062" s="47"/>
    </row>
    <row r="3063" spans="44:44" x14ac:dyDescent="0.2">
      <c r="AR3063" s="47"/>
    </row>
    <row r="3064" spans="44:44" x14ac:dyDescent="0.2">
      <c r="AR3064" s="47"/>
    </row>
    <row r="3065" spans="44:44" x14ac:dyDescent="0.2">
      <c r="AR3065" s="47"/>
    </row>
    <row r="3066" spans="44:44" x14ac:dyDescent="0.2">
      <c r="AR3066" s="47"/>
    </row>
    <row r="3067" spans="44:44" x14ac:dyDescent="0.2">
      <c r="AR3067" s="47"/>
    </row>
    <row r="3068" spans="44:44" x14ac:dyDescent="0.2">
      <c r="AR3068" s="47"/>
    </row>
    <row r="3069" spans="44:44" x14ac:dyDescent="0.2">
      <c r="AR3069" s="47"/>
    </row>
    <row r="3070" spans="44:44" x14ac:dyDescent="0.2">
      <c r="AR3070" s="47"/>
    </row>
    <row r="3071" spans="44:44" x14ac:dyDescent="0.2">
      <c r="AR3071" s="47"/>
    </row>
    <row r="3072" spans="44:44" x14ac:dyDescent="0.2">
      <c r="AR3072" s="47"/>
    </row>
    <row r="3073" spans="44:44" x14ac:dyDescent="0.2">
      <c r="AR3073" s="47"/>
    </row>
    <row r="3074" spans="44:44" x14ac:dyDescent="0.2">
      <c r="AR3074" s="47"/>
    </row>
    <row r="3075" spans="44:44" x14ac:dyDescent="0.2">
      <c r="AR3075" s="47"/>
    </row>
    <row r="3076" spans="44:44" x14ac:dyDescent="0.2">
      <c r="AR3076" s="47"/>
    </row>
    <row r="3077" spans="44:44" x14ac:dyDescent="0.2">
      <c r="AR3077" s="47"/>
    </row>
    <row r="3078" spans="44:44" x14ac:dyDescent="0.2">
      <c r="AR3078" s="47"/>
    </row>
    <row r="3079" spans="44:44" x14ac:dyDescent="0.2">
      <c r="AR3079" s="47"/>
    </row>
    <row r="3080" spans="44:44" x14ac:dyDescent="0.2">
      <c r="AR3080" s="47"/>
    </row>
    <row r="3081" spans="44:44" x14ac:dyDescent="0.2">
      <c r="AR3081" s="47"/>
    </row>
    <row r="3082" spans="44:44" x14ac:dyDescent="0.2">
      <c r="AR3082" s="47"/>
    </row>
    <row r="3083" spans="44:44" x14ac:dyDescent="0.2">
      <c r="AR3083" s="47"/>
    </row>
    <row r="3084" spans="44:44" x14ac:dyDescent="0.2">
      <c r="AR3084" s="47"/>
    </row>
    <row r="3085" spans="44:44" x14ac:dyDescent="0.2">
      <c r="AR3085" s="47"/>
    </row>
    <row r="3086" spans="44:44" x14ac:dyDescent="0.2">
      <c r="AR3086" s="47"/>
    </row>
    <row r="3087" spans="44:44" x14ac:dyDescent="0.2">
      <c r="AR3087" s="47"/>
    </row>
    <row r="3088" spans="44:44" x14ac:dyDescent="0.2">
      <c r="AR3088" s="47"/>
    </row>
    <row r="3089" spans="44:44" x14ac:dyDescent="0.2">
      <c r="AR3089" s="47"/>
    </row>
    <row r="3090" spans="44:44" x14ac:dyDescent="0.2">
      <c r="AR3090" s="47"/>
    </row>
    <row r="3091" spans="44:44" x14ac:dyDescent="0.2">
      <c r="AR3091" s="47"/>
    </row>
    <row r="3092" spans="44:44" x14ac:dyDescent="0.2">
      <c r="AR3092" s="47"/>
    </row>
    <row r="3093" spans="44:44" x14ac:dyDescent="0.2">
      <c r="AR3093" s="47"/>
    </row>
    <row r="3094" spans="44:44" x14ac:dyDescent="0.2">
      <c r="AR3094" s="47"/>
    </row>
    <row r="3095" spans="44:44" x14ac:dyDescent="0.2">
      <c r="AR3095" s="47"/>
    </row>
    <row r="3096" spans="44:44" x14ac:dyDescent="0.2">
      <c r="AR3096" s="47"/>
    </row>
    <row r="3097" spans="44:44" x14ac:dyDescent="0.2">
      <c r="AR3097" s="47"/>
    </row>
    <row r="3098" spans="44:44" x14ac:dyDescent="0.2">
      <c r="AR3098" s="47"/>
    </row>
    <row r="3099" spans="44:44" x14ac:dyDescent="0.2">
      <c r="AR3099" s="47"/>
    </row>
    <row r="3100" spans="44:44" x14ac:dyDescent="0.2">
      <c r="AR3100" s="47"/>
    </row>
    <row r="3101" spans="44:44" x14ac:dyDescent="0.2">
      <c r="AR3101" s="47"/>
    </row>
    <row r="3102" spans="44:44" x14ac:dyDescent="0.2">
      <c r="AR3102" s="47"/>
    </row>
    <row r="3103" spans="44:44" x14ac:dyDescent="0.2">
      <c r="AR3103" s="47"/>
    </row>
    <row r="3104" spans="44:44" x14ac:dyDescent="0.2">
      <c r="AR3104" s="47"/>
    </row>
    <row r="3105" spans="44:44" x14ac:dyDescent="0.2">
      <c r="AR3105" s="47"/>
    </row>
    <row r="3106" spans="44:44" x14ac:dyDescent="0.2">
      <c r="AR3106" s="47"/>
    </row>
    <row r="3107" spans="44:44" x14ac:dyDescent="0.2">
      <c r="AR3107" s="47"/>
    </row>
    <row r="3108" spans="44:44" x14ac:dyDescent="0.2">
      <c r="AR3108" s="47"/>
    </row>
    <row r="3109" spans="44:44" x14ac:dyDescent="0.2">
      <c r="AR3109" s="47"/>
    </row>
    <row r="3110" spans="44:44" x14ac:dyDescent="0.2">
      <c r="AR3110" s="47"/>
    </row>
    <row r="3111" spans="44:44" x14ac:dyDescent="0.2">
      <c r="AR3111" s="47"/>
    </row>
    <row r="3112" spans="44:44" x14ac:dyDescent="0.2">
      <c r="AR3112" s="47"/>
    </row>
    <row r="3113" spans="44:44" x14ac:dyDescent="0.2">
      <c r="AR3113" s="47"/>
    </row>
    <row r="3114" spans="44:44" x14ac:dyDescent="0.2">
      <c r="AR3114" s="47"/>
    </row>
    <row r="3115" spans="44:44" x14ac:dyDescent="0.2">
      <c r="AR3115" s="47"/>
    </row>
    <row r="3116" spans="44:44" x14ac:dyDescent="0.2">
      <c r="AR3116" s="47"/>
    </row>
    <row r="3117" spans="44:44" x14ac:dyDescent="0.2">
      <c r="AR3117" s="47"/>
    </row>
    <row r="3118" spans="44:44" x14ac:dyDescent="0.2">
      <c r="AR3118" s="47"/>
    </row>
    <row r="3119" spans="44:44" x14ac:dyDescent="0.2">
      <c r="AR3119" s="47"/>
    </row>
    <row r="3120" spans="44:44" x14ac:dyDescent="0.2">
      <c r="AR3120" s="47"/>
    </row>
    <row r="3121" spans="44:44" x14ac:dyDescent="0.2">
      <c r="AR3121" s="47"/>
    </row>
    <row r="3122" spans="44:44" x14ac:dyDescent="0.2">
      <c r="AR3122" s="47"/>
    </row>
    <row r="3123" spans="44:44" x14ac:dyDescent="0.2">
      <c r="AR3123" s="47"/>
    </row>
    <row r="3124" spans="44:44" x14ac:dyDescent="0.2">
      <c r="AR3124" s="47"/>
    </row>
    <row r="3125" spans="44:44" x14ac:dyDescent="0.2">
      <c r="AR3125" s="47"/>
    </row>
    <row r="3126" spans="44:44" x14ac:dyDescent="0.2">
      <c r="AR3126" s="47"/>
    </row>
    <row r="3127" spans="44:44" x14ac:dyDescent="0.2">
      <c r="AR3127" s="47"/>
    </row>
    <row r="3128" spans="44:44" x14ac:dyDescent="0.2">
      <c r="AR3128" s="47"/>
    </row>
    <row r="3129" spans="44:44" x14ac:dyDescent="0.2">
      <c r="AR3129" s="47"/>
    </row>
    <row r="3130" spans="44:44" x14ac:dyDescent="0.2">
      <c r="AR3130" s="47"/>
    </row>
    <row r="3131" spans="44:44" x14ac:dyDescent="0.2">
      <c r="AR3131" s="47"/>
    </row>
    <row r="3132" spans="44:44" x14ac:dyDescent="0.2">
      <c r="AR3132" s="47"/>
    </row>
    <row r="3133" spans="44:44" x14ac:dyDescent="0.2">
      <c r="AR3133" s="47"/>
    </row>
    <row r="3134" spans="44:44" x14ac:dyDescent="0.2">
      <c r="AR3134" s="47"/>
    </row>
    <row r="3135" spans="44:44" x14ac:dyDescent="0.2">
      <c r="AR3135" s="47"/>
    </row>
    <row r="3136" spans="44:44" x14ac:dyDescent="0.2">
      <c r="AR3136" s="47"/>
    </row>
    <row r="3137" spans="44:44" x14ac:dyDescent="0.2">
      <c r="AR3137" s="47"/>
    </row>
    <row r="3138" spans="44:44" x14ac:dyDescent="0.2">
      <c r="AR3138" s="47"/>
    </row>
    <row r="3139" spans="44:44" x14ac:dyDescent="0.2">
      <c r="AR3139" s="47"/>
    </row>
    <row r="3140" spans="44:44" x14ac:dyDescent="0.2">
      <c r="AR3140" s="47"/>
    </row>
    <row r="3141" spans="44:44" x14ac:dyDescent="0.2">
      <c r="AR3141" s="47"/>
    </row>
    <row r="3142" spans="44:44" x14ac:dyDescent="0.2">
      <c r="AR3142" s="47"/>
    </row>
    <row r="3143" spans="44:44" x14ac:dyDescent="0.2">
      <c r="AR3143" s="47"/>
    </row>
    <row r="3144" spans="44:44" x14ac:dyDescent="0.2">
      <c r="AR3144" s="47"/>
    </row>
    <row r="3145" spans="44:44" x14ac:dyDescent="0.2">
      <c r="AR3145" s="47"/>
    </row>
    <row r="3146" spans="44:44" x14ac:dyDescent="0.2">
      <c r="AR3146" s="47"/>
    </row>
    <row r="3147" spans="44:44" x14ac:dyDescent="0.2">
      <c r="AR3147" s="47"/>
    </row>
    <row r="3148" spans="44:44" x14ac:dyDescent="0.2">
      <c r="AR3148" s="47"/>
    </row>
    <row r="3149" spans="44:44" x14ac:dyDescent="0.2">
      <c r="AR3149" s="47"/>
    </row>
    <row r="3150" spans="44:44" x14ac:dyDescent="0.2">
      <c r="AR3150" s="47"/>
    </row>
    <row r="3151" spans="44:44" x14ac:dyDescent="0.2">
      <c r="AR3151" s="47"/>
    </row>
    <row r="3152" spans="44:44" x14ac:dyDescent="0.2">
      <c r="AR3152" s="47"/>
    </row>
    <row r="3153" spans="44:44" x14ac:dyDescent="0.2">
      <c r="AR3153" s="47"/>
    </row>
    <row r="3154" spans="44:44" x14ac:dyDescent="0.2">
      <c r="AR3154" s="47"/>
    </row>
    <row r="3155" spans="44:44" x14ac:dyDescent="0.2">
      <c r="AR3155" s="47"/>
    </row>
    <row r="3156" spans="44:44" x14ac:dyDescent="0.2">
      <c r="AR3156" s="47"/>
    </row>
    <row r="3157" spans="44:44" x14ac:dyDescent="0.2">
      <c r="AR3157" s="47"/>
    </row>
    <row r="3158" spans="44:44" x14ac:dyDescent="0.2">
      <c r="AR3158" s="47"/>
    </row>
    <row r="3159" spans="44:44" x14ac:dyDescent="0.2">
      <c r="AR3159" s="47"/>
    </row>
    <row r="3160" spans="44:44" x14ac:dyDescent="0.2">
      <c r="AR3160" s="47"/>
    </row>
    <row r="3161" spans="44:44" x14ac:dyDescent="0.2">
      <c r="AR3161" s="47"/>
    </row>
    <row r="3162" spans="44:44" x14ac:dyDescent="0.2">
      <c r="AR3162" s="47"/>
    </row>
    <row r="3163" spans="44:44" x14ac:dyDescent="0.2">
      <c r="AR3163" s="47"/>
    </row>
    <row r="3164" spans="44:44" x14ac:dyDescent="0.2">
      <c r="AR3164" s="47"/>
    </row>
    <row r="3165" spans="44:44" x14ac:dyDescent="0.2">
      <c r="AR3165" s="47"/>
    </row>
    <row r="3166" spans="44:44" x14ac:dyDescent="0.2">
      <c r="AR3166" s="47"/>
    </row>
    <row r="3167" spans="44:44" x14ac:dyDescent="0.2">
      <c r="AR3167" s="47"/>
    </row>
    <row r="3168" spans="44:44" x14ac:dyDescent="0.2">
      <c r="AR3168" s="47"/>
    </row>
    <row r="3169" spans="44:44" x14ac:dyDescent="0.2">
      <c r="AR3169" s="47"/>
    </row>
    <row r="3170" spans="44:44" x14ac:dyDescent="0.2">
      <c r="AR3170" s="47"/>
    </row>
    <row r="3171" spans="44:44" x14ac:dyDescent="0.2">
      <c r="AR3171" s="47"/>
    </row>
    <row r="3172" spans="44:44" x14ac:dyDescent="0.2">
      <c r="AR3172" s="47"/>
    </row>
    <row r="3173" spans="44:44" x14ac:dyDescent="0.2">
      <c r="AR3173" s="47"/>
    </row>
    <row r="3174" spans="44:44" x14ac:dyDescent="0.2">
      <c r="AR3174" s="47"/>
    </row>
    <row r="3175" spans="44:44" x14ac:dyDescent="0.2">
      <c r="AR3175" s="47"/>
    </row>
    <row r="3176" spans="44:44" x14ac:dyDescent="0.2">
      <c r="AR3176" s="47"/>
    </row>
    <row r="3177" spans="44:44" x14ac:dyDescent="0.2">
      <c r="AR3177" s="47"/>
    </row>
    <row r="3178" spans="44:44" x14ac:dyDescent="0.2">
      <c r="AR3178" s="47"/>
    </row>
    <row r="3179" spans="44:44" x14ac:dyDescent="0.2">
      <c r="AR3179" s="47"/>
    </row>
    <row r="3180" spans="44:44" x14ac:dyDescent="0.2">
      <c r="AR3180" s="47"/>
    </row>
    <row r="3181" spans="44:44" x14ac:dyDescent="0.2">
      <c r="AR3181" s="47"/>
    </row>
    <row r="3182" spans="44:44" x14ac:dyDescent="0.2">
      <c r="AR3182" s="47"/>
    </row>
    <row r="3183" spans="44:44" x14ac:dyDescent="0.2">
      <c r="AR3183" s="47"/>
    </row>
    <row r="3184" spans="44:44" x14ac:dyDescent="0.2">
      <c r="AR3184" s="47"/>
    </row>
    <row r="3185" spans="44:44" x14ac:dyDescent="0.2">
      <c r="AR3185" s="47"/>
    </row>
    <row r="3186" spans="44:44" x14ac:dyDescent="0.2">
      <c r="AR3186" s="47"/>
    </row>
    <row r="3187" spans="44:44" x14ac:dyDescent="0.2">
      <c r="AR3187" s="47"/>
    </row>
    <row r="3188" spans="44:44" x14ac:dyDescent="0.2">
      <c r="AR3188" s="47"/>
    </row>
    <row r="3189" spans="44:44" x14ac:dyDescent="0.2">
      <c r="AR3189" s="47"/>
    </row>
    <row r="3190" spans="44:44" x14ac:dyDescent="0.2">
      <c r="AR3190" s="47"/>
    </row>
    <row r="3191" spans="44:44" x14ac:dyDescent="0.2">
      <c r="AR3191" s="47"/>
    </row>
    <row r="3192" spans="44:44" x14ac:dyDescent="0.2">
      <c r="AR3192" s="47"/>
    </row>
    <row r="3193" spans="44:44" x14ac:dyDescent="0.2">
      <c r="AR3193" s="47"/>
    </row>
    <row r="3194" spans="44:44" x14ac:dyDescent="0.2">
      <c r="AR3194" s="47"/>
    </row>
    <row r="3195" spans="44:44" x14ac:dyDescent="0.2">
      <c r="AR3195" s="47"/>
    </row>
    <row r="3196" spans="44:44" x14ac:dyDescent="0.2">
      <c r="AR3196" s="47"/>
    </row>
    <row r="3197" spans="44:44" x14ac:dyDescent="0.2">
      <c r="AR3197" s="47"/>
    </row>
    <row r="3198" spans="44:44" x14ac:dyDescent="0.2">
      <c r="AR3198" s="47"/>
    </row>
    <row r="3199" spans="44:44" x14ac:dyDescent="0.2">
      <c r="AR3199" s="47"/>
    </row>
    <row r="3200" spans="44:44" x14ac:dyDescent="0.2">
      <c r="AR3200" s="47"/>
    </row>
    <row r="3201" spans="44:44" x14ac:dyDescent="0.2">
      <c r="AR3201" s="47"/>
    </row>
    <row r="3202" spans="44:44" x14ac:dyDescent="0.2">
      <c r="AR3202" s="47"/>
    </row>
    <row r="3203" spans="44:44" x14ac:dyDescent="0.2">
      <c r="AR3203" s="47"/>
    </row>
    <row r="3204" spans="44:44" x14ac:dyDescent="0.2">
      <c r="AR3204" s="47"/>
    </row>
    <row r="3205" spans="44:44" x14ac:dyDescent="0.2">
      <c r="AR3205" s="47"/>
    </row>
    <row r="3206" spans="44:44" x14ac:dyDescent="0.2">
      <c r="AR3206" s="47"/>
    </row>
    <row r="3207" spans="44:44" x14ac:dyDescent="0.2">
      <c r="AR3207" s="47"/>
    </row>
    <row r="3208" spans="44:44" x14ac:dyDescent="0.2">
      <c r="AR3208" s="47"/>
    </row>
    <row r="3209" spans="44:44" x14ac:dyDescent="0.2">
      <c r="AR3209" s="47"/>
    </row>
    <row r="3210" spans="44:44" x14ac:dyDescent="0.2">
      <c r="AR3210" s="47"/>
    </row>
    <row r="3211" spans="44:44" x14ac:dyDescent="0.2">
      <c r="AR3211" s="47"/>
    </row>
    <row r="3212" spans="44:44" x14ac:dyDescent="0.2">
      <c r="AR3212" s="47"/>
    </row>
    <row r="3213" spans="44:44" x14ac:dyDescent="0.2">
      <c r="AR3213" s="47"/>
    </row>
    <row r="3214" spans="44:44" x14ac:dyDescent="0.2">
      <c r="AR3214" s="47"/>
    </row>
    <row r="3215" spans="44:44" x14ac:dyDescent="0.2">
      <c r="AR3215" s="47"/>
    </row>
    <row r="3216" spans="44:44" x14ac:dyDescent="0.2">
      <c r="AR3216" s="47"/>
    </row>
    <row r="3217" spans="44:44" x14ac:dyDescent="0.2">
      <c r="AR3217" s="47"/>
    </row>
    <row r="3218" spans="44:44" x14ac:dyDescent="0.2">
      <c r="AR3218" s="47"/>
    </row>
    <row r="3219" spans="44:44" x14ac:dyDescent="0.2">
      <c r="AR3219" s="47"/>
    </row>
    <row r="3220" spans="44:44" x14ac:dyDescent="0.2">
      <c r="AR3220" s="47"/>
    </row>
    <row r="3221" spans="44:44" x14ac:dyDescent="0.2">
      <c r="AR3221" s="47"/>
    </row>
    <row r="3222" spans="44:44" x14ac:dyDescent="0.2">
      <c r="AR3222" s="47"/>
    </row>
    <row r="3223" spans="44:44" x14ac:dyDescent="0.2">
      <c r="AR3223" s="47"/>
    </row>
    <row r="3224" spans="44:44" x14ac:dyDescent="0.2">
      <c r="AR3224" s="47"/>
    </row>
    <row r="3225" spans="44:44" x14ac:dyDescent="0.2">
      <c r="AR3225" s="47"/>
    </row>
    <row r="3226" spans="44:44" x14ac:dyDescent="0.2">
      <c r="AR3226" s="47"/>
    </row>
    <row r="3227" spans="44:44" x14ac:dyDescent="0.2">
      <c r="AR3227" s="47"/>
    </row>
    <row r="3228" spans="44:44" x14ac:dyDescent="0.2">
      <c r="AR3228" s="47"/>
    </row>
    <row r="3229" spans="44:44" x14ac:dyDescent="0.2">
      <c r="AR3229" s="47"/>
    </row>
    <row r="3230" spans="44:44" x14ac:dyDescent="0.2">
      <c r="AR3230" s="47"/>
    </row>
    <row r="3231" spans="44:44" x14ac:dyDescent="0.2">
      <c r="AR3231" s="47"/>
    </row>
    <row r="3232" spans="44:44" x14ac:dyDescent="0.2">
      <c r="AR3232" s="47"/>
    </row>
    <row r="3233" spans="44:44" x14ac:dyDescent="0.2">
      <c r="AR3233" s="47"/>
    </row>
    <row r="3234" spans="44:44" x14ac:dyDescent="0.2">
      <c r="AR3234" s="47"/>
    </row>
    <row r="3235" spans="44:44" x14ac:dyDescent="0.2">
      <c r="AR3235" s="47"/>
    </row>
    <row r="3236" spans="44:44" x14ac:dyDescent="0.2">
      <c r="AR3236" s="47"/>
    </row>
    <row r="3237" spans="44:44" x14ac:dyDescent="0.2">
      <c r="AR3237" s="47"/>
    </row>
    <row r="3238" spans="44:44" x14ac:dyDescent="0.2">
      <c r="AR3238" s="47"/>
    </row>
    <row r="3239" spans="44:44" x14ac:dyDescent="0.2">
      <c r="AR3239" s="47"/>
    </row>
    <row r="3240" spans="44:44" x14ac:dyDescent="0.2">
      <c r="AR3240" s="47"/>
    </row>
    <row r="3241" spans="44:44" x14ac:dyDescent="0.2">
      <c r="AR3241" s="47"/>
    </row>
    <row r="3242" spans="44:44" x14ac:dyDescent="0.2">
      <c r="AR3242" s="47"/>
    </row>
    <row r="3243" spans="44:44" x14ac:dyDescent="0.2">
      <c r="AR3243" s="47"/>
    </row>
    <row r="3244" spans="44:44" x14ac:dyDescent="0.2">
      <c r="AR3244" s="47"/>
    </row>
    <row r="3245" spans="44:44" x14ac:dyDescent="0.2">
      <c r="AR3245" s="47"/>
    </row>
    <row r="3246" spans="44:44" x14ac:dyDescent="0.2">
      <c r="AR3246" s="47"/>
    </row>
    <row r="3247" spans="44:44" x14ac:dyDescent="0.2">
      <c r="AR3247" s="47"/>
    </row>
    <row r="3248" spans="44:44" x14ac:dyDescent="0.2">
      <c r="AR3248" s="47"/>
    </row>
    <row r="3249" spans="44:44" x14ac:dyDescent="0.2">
      <c r="AR3249" s="47"/>
    </row>
    <row r="3250" spans="44:44" x14ac:dyDescent="0.2">
      <c r="AR3250" s="47"/>
    </row>
    <row r="3251" spans="44:44" x14ac:dyDescent="0.2">
      <c r="AR3251" s="47"/>
    </row>
    <row r="3252" spans="44:44" x14ac:dyDescent="0.2">
      <c r="AR3252" s="47"/>
    </row>
    <row r="3253" spans="44:44" x14ac:dyDescent="0.2">
      <c r="AR3253" s="47"/>
    </row>
    <row r="3254" spans="44:44" x14ac:dyDescent="0.2">
      <c r="AR3254" s="47"/>
    </row>
    <row r="3255" spans="44:44" x14ac:dyDescent="0.2">
      <c r="AR3255" s="47"/>
    </row>
    <row r="3256" spans="44:44" x14ac:dyDescent="0.2">
      <c r="AR3256" s="47"/>
    </row>
    <row r="3257" spans="44:44" x14ac:dyDescent="0.2">
      <c r="AR3257" s="47"/>
    </row>
    <row r="3258" spans="44:44" x14ac:dyDescent="0.2">
      <c r="AR3258" s="47"/>
    </row>
    <row r="3259" spans="44:44" x14ac:dyDescent="0.2">
      <c r="AR3259" s="47"/>
    </row>
    <row r="3260" spans="44:44" x14ac:dyDescent="0.2">
      <c r="AR3260" s="47"/>
    </row>
    <row r="3261" spans="44:44" x14ac:dyDescent="0.2">
      <c r="AR3261" s="47"/>
    </row>
    <row r="3262" spans="44:44" x14ac:dyDescent="0.2">
      <c r="AR3262" s="47"/>
    </row>
    <row r="3263" spans="44:44" x14ac:dyDescent="0.2">
      <c r="AR3263" s="47"/>
    </row>
    <row r="3264" spans="44:44" x14ac:dyDescent="0.2">
      <c r="AR3264" s="47"/>
    </row>
    <row r="3265" spans="44:44" x14ac:dyDescent="0.2">
      <c r="AR3265" s="47"/>
    </row>
    <row r="3266" spans="44:44" x14ac:dyDescent="0.2">
      <c r="AR3266" s="47"/>
    </row>
    <row r="3267" spans="44:44" x14ac:dyDescent="0.2">
      <c r="AR3267" s="47"/>
    </row>
    <row r="3268" spans="44:44" x14ac:dyDescent="0.2">
      <c r="AR3268" s="47"/>
    </row>
    <row r="3269" spans="44:44" x14ac:dyDescent="0.2">
      <c r="AR3269" s="47"/>
    </row>
    <row r="3270" spans="44:44" x14ac:dyDescent="0.2">
      <c r="AR3270" s="47"/>
    </row>
    <row r="3271" spans="44:44" x14ac:dyDescent="0.2">
      <c r="AR3271" s="47"/>
    </row>
    <row r="3272" spans="44:44" x14ac:dyDescent="0.2">
      <c r="AR3272" s="47"/>
    </row>
    <row r="3273" spans="44:44" x14ac:dyDescent="0.2">
      <c r="AR3273" s="47"/>
    </row>
    <row r="3274" spans="44:44" x14ac:dyDescent="0.2">
      <c r="AR3274" s="47"/>
    </row>
    <row r="3275" spans="44:44" x14ac:dyDescent="0.2">
      <c r="AR3275" s="47"/>
    </row>
    <row r="3276" spans="44:44" x14ac:dyDescent="0.2">
      <c r="AR3276" s="47"/>
    </row>
    <row r="3277" spans="44:44" x14ac:dyDescent="0.2">
      <c r="AR3277" s="47"/>
    </row>
    <row r="3278" spans="44:44" x14ac:dyDescent="0.2">
      <c r="AR3278" s="47"/>
    </row>
    <row r="3279" spans="44:44" x14ac:dyDescent="0.2">
      <c r="AR3279" s="47"/>
    </row>
    <row r="3280" spans="44:44" x14ac:dyDescent="0.2">
      <c r="AR3280" s="47"/>
    </row>
    <row r="3281" spans="44:44" x14ac:dyDescent="0.2">
      <c r="AR3281" s="47"/>
    </row>
    <row r="3282" spans="44:44" x14ac:dyDescent="0.2">
      <c r="AR3282" s="47"/>
    </row>
    <row r="3283" spans="44:44" x14ac:dyDescent="0.2">
      <c r="AR3283" s="47"/>
    </row>
    <row r="3284" spans="44:44" x14ac:dyDescent="0.2">
      <c r="AR3284" s="47"/>
    </row>
    <row r="3285" spans="44:44" x14ac:dyDescent="0.2">
      <c r="AR3285" s="47"/>
    </row>
    <row r="3286" spans="44:44" x14ac:dyDescent="0.2">
      <c r="AR3286" s="47"/>
    </row>
    <row r="3287" spans="44:44" x14ac:dyDescent="0.2">
      <c r="AR3287" s="47"/>
    </row>
    <row r="3288" spans="44:44" x14ac:dyDescent="0.2">
      <c r="AR3288" s="47"/>
    </row>
    <row r="3289" spans="44:44" x14ac:dyDescent="0.2">
      <c r="AR3289" s="47"/>
    </row>
    <row r="3290" spans="44:44" x14ac:dyDescent="0.2">
      <c r="AR3290" s="47"/>
    </row>
    <row r="3291" spans="44:44" x14ac:dyDescent="0.2">
      <c r="AR3291" s="47"/>
    </row>
    <row r="3292" spans="44:44" x14ac:dyDescent="0.2">
      <c r="AR3292" s="47"/>
    </row>
    <row r="3293" spans="44:44" x14ac:dyDescent="0.2">
      <c r="AR3293" s="47"/>
    </row>
    <row r="3294" spans="44:44" x14ac:dyDescent="0.2">
      <c r="AR3294" s="47"/>
    </row>
    <row r="3295" spans="44:44" x14ac:dyDescent="0.2">
      <c r="AR3295" s="47"/>
    </row>
    <row r="3296" spans="44:44" x14ac:dyDescent="0.2">
      <c r="AR3296" s="47"/>
    </row>
    <row r="3297" spans="44:44" x14ac:dyDescent="0.2">
      <c r="AR3297" s="47"/>
    </row>
    <row r="3298" spans="44:44" x14ac:dyDescent="0.2">
      <c r="AR3298" s="47"/>
    </row>
    <row r="3299" spans="44:44" x14ac:dyDescent="0.2">
      <c r="AR3299" s="47"/>
    </row>
    <row r="3300" spans="44:44" x14ac:dyDescent="0.2">
      <c r="AR3300" s="47"/>
    </row>
    <row r="3301" spans="44:44" x14ac:dyDescent="0.2">
      <c r="AR3301" s="47"/>
    </row>
    <row r="3302" spans="44:44" x14ac:dyDescent="0.2">
      <c r="AR3302" s="47"/>
    </row>
    <row r="3303" spans="44:44" x14ac:dyDescent="0.2">
      <c r="AR3303" s="47"/>
    </row>
    <row r="3304" spans="44:44" x14ac:dyDescent="0.2">
      <c r="AR3304" s="47"/>
    </row>
    <row r="3305" spans="44:44" x14ac:dyDescent="0.2">
      <c r="AR3305" s="47"/>
    </row>
    <row r="3306" spans="44:44" x14ac:dyDescent="0.2">
      <c r="AR3306" s="47"/>
    </row>
    <row r="3307" spans="44:44" x14ac:dyDescent="0.2">
      <c r="AR3307" s="47"/>
    </row>
    <row r="3308" spans="44:44" x14ac:dyDescent="0.2">
      <c r="AR3308" s="47"/>
    </row>
    <row r="3309" spans="44:44" x14ac:dyDescent="0.2">
      <c r="AR3309" s="47"/>
    </row>
    <row r="3310" spans="44:44" x14ac:dyDescent="0.2">
      <c r="AR3310" s="47"/>
    </row>
    <row r="3311" spans="44:44" x14ac:dyDescent="0.2">
      <c r="AR3311" s="47"/>
    </row>
    <row r="3312" spans="44:44" x14ac:dyDescent="0.2">
      <c r="AR3312" s="47"/>
    </row>
    <row r="3313" spans="44:44" x14ac:dyDescent="0.2">
      <c r="AR3313" s="47"/>
    </row>
    <row r="3314" spans="44:44" x14ac:dyDescent="0.2">
      <c r="AR3314" s="47"/>
    </row>
    <row r="3315" spans="44:44" x14ac:dyDescent="0.2">
      <c r="AR3315" s="47"/>
    </row>
    <row r="3316" spans="44:44" x14ac:dyDescent="0.2">
      <c r="AR3316" s="47"/>
    </row>
    <row r="3317" spans="44:44" x14ac:dyDescent="0.2">
      <c r="AR3317" s="47"/>
    </row>
    <row r="3318" spans="44:44" x14ac:dyDescent="0.2">
      <c r="AR3318" s="47"/>
    </row>
    <row r="3319" spans="44:44" x14ac:dyDescent="0.2">
      <c r="AR3319" s="47"/>
    </row>
    <row r="3320" spans="44:44" x14ac:dyDescent="0.2">
      <c r="AR3320" s="47"/>
    </row>
    <row r="3321" spans="44:44" x14ac:dyDescent="0.2">
      <c r="AR3321" s="47"/>
    </row>
    <row r="3322" spans="44:44" x14ac:dyDescent="0.2">
      <c r="AR3322" s="47"/>
    </row>
    <row r="3323" spans="44:44" x14ac:dyDescent="0.2">
      <c r="AR3323" s="47"/>
    </row>
    <row r="3324" spans="44:44" x14ac:dyDescent="0.2">
      <c r="AR3324" s="47"/>
    </row>
    <row r="3325" spans="44:44" x14ac:dyDescent="0.2">
      <c r="AR3325" s="47"/>
    </row>
    <row r="3326" spans="44:44" x14ac:dyDescent="0.2">
      <c r="AR3326" s="47"/>
    </row>
    <row r="3327" spans="44:44" x14ac:dyDescent="0.2">
      <c r="AR3327" s="47"/>
    </row>
    <row r="3328" spans="44:44" x14ac:dyDescent="0.2">
      <c r="AR3328" s="47"/>
    </row>
    <row r="3329" spans="44:44" x14ac:dyDescent="0.2">
      <c r="AR3329" s="47"/>
    </row>
    <row r="3330" spans="44:44" x14ac:dyDescent="0.2">
      <c r="AR3330" s="47"/>
    </row>
    <row r="3331" spans="44:44" x14ac:dyDescent="0.2">
      <c r="AR3331" s="47"/>
    </row>
    <row r="3332" spans="44:44" x14ac:dyDescent="0.2">
      <c r="AR3332" s="47"/>
    </row>
    <row r="3333" spans="44:44" x14ac:dyDescent="0.2">
      <c r="AR3333" s="47"/>
    </row>
    <row r="3334" spans="44:44" x14ac:dyDescent="0.2">
      <c r="AR3334" s="47"/>
    </row>
    <row r="3335" spans="44:44" x14ac:dyDescent="0.2">
      <c r="AR3335" s="47"/>
    </row>
    <row r="3336" spans="44:44" x14ac:dyDescent="0.2">
      <c r="AR3336" s="47"/>
    </row>
    <row r="3337" spans="44:44" x14ac:dyDescent="0.2">
      <c r="AR3337" s="47"/>
    </row>
    <row r="3338" spans="44:44" x14ac:dyDescent="0.2">
      <c r="AR3338" s="47"/>
    </row>
    <row r="3339" spans="44:44" x14ac:dyDescent="0.2">
      <c r="AR3339" s="47"/>
    </row>
    <row r="3340" spans="44:44" x14ac:dyDescent="0.2">
      <c r="AR3340" s="47"/>
    </row>
    <row r="3341" spans="44:44" x14ac:dyDescent="0.2">
      <c r="AR3341" s="47"/>
    </row>
    <row r="3342" spans="44:44" x14ac:dyDescent="0.2">
      <c r="AR3342" s="47"/>
    </row>
    <row r="3343" spans="44:44" x14ac:dyDescent="0.2">
      <c r="AR3343" s="47"/>
    </row>
    <row r="3344" spans="44:44" x14ac:dyDescent="0.2">
      <c r="AR3344" s="47"/>
    </row>
    <row r="3345" spans="44:44" x14ac:dyDescent="0.2">
      <c r="AR3345" s="47"/>
    </row>
    <row r="3346" spans="44:44" x14ac:dyDescent="0.2">
      <c r="AR3346" s="47"/>
    </row>
    <row r="3347" spans="44:44" x14ac:dyDescent="0.2">
      <c r="AR3347" s="47"/>
    </row>
    <row r="3348" spans="44:44" x14ac:dyDescent="0.2">
      <c r="AR3348" s="47"/>
    </row>
    <row r="3349" spans="44:44" x14ac:dyDescent="0.2">
      <c r="AR3349" s="47"/>
    </row>
    <row r="3350" spans="44:44" x14ac:dyDescent="0.2">
      <c r="AR3350" s="47"/>
    </row>
    <row r="3351" spans="44:44" x14ac:dyDescent="0.2">
      <c r="AR3351" s="47"/>
    </row>
    <row r="3352" spans="44:44" x14ac:dyDescent="0.2">
      <c r="AR3352" s="47"/>
    </row>
    <row r="3353" spans="44:44" x14ac:dyDescent="0.2">
      <c r="AR3353" s="47"/>
    </row>
    <row r="3354" spans="44:44" x14ac:dyDescent="0.2">
      <c r="AR3354" s="47"/>
    </row>
    <row r="3355" spans="44:44" x14ac:dyDescent="0.2">
      <c r="AR3355" s="47"/>
    </row>
    <row r="3356" spans="44:44" x14ac:dyDescent="0.2">
      <c r="AR3356" s="47"/>
    </row>
    <row r="3357" spans="44:44" x14ac:dyDescent="0.2">
      <c r="AR3357" s="47"/>
    </row>
    <row r="3358" spans="44:44" x14ac:dyDescent="0.2">
      <c r="AR3358" s="47"/>
    </row>
    <row r="3359" spans="44:44" x14ac:dyDescent="0.2">
      <c r="AR3359" s="47"/>
    </row>
    <row r="3360" spans="44:44" x14ac:dyDescent="0.2">
      <c r="AR3360" s="47"/>
    </row>
    <row r="3361" spans="44:44" x14ac:dyDescent="0.2">
      <c r="AR3361" s="47"/>
    </row>
    <row r="3362" spans="44:44" x14ac:dyDescent="0.2">
      <c r="AR3362" s="47"/>
    </row>
    <row r="3363" spans="44:44" x14ac:dyDescent="0.2">
      <c r="AR3363" s="47"/>
    </row>
    <row r="3364" spans="44:44" x14ac:dyDescent="0.2">
      <c r="AR3364" s="47"/>
    </row>
    <row r="3365" spans="44:44" x14ac:dyDescent="0.2">
      <c r="AR3365" s="47"/>
    </row>
    <row r="3366" spans="44:44" x14ac:dyDescent="0.2">
      <c r="AR3366" s="47"/>
    </row>
    <row r="3367" spans="44:44" x14ac:dyDescent="0.2">
      <c r="AR3367" s="47"/>
    </row>
    <row r="3368" spans="44:44" x14ac:dyDescent="0.2">
      <c r="AR3368" s="47"/>
    </row>
    <row r="3369" spans="44:44" x14ac:dyDescent="0.2">
      <c r="AR3369" s="47"/>
    </row>
    <row r="3370" spans="44:44" x14ac:dyDescent="0.2">
      <c r="AR3370" s="47"/>
    </row>
    <row r="3371" spans="44:44" x14ac:dyDescent="0.2">
      <c r="AR3371" s="47"/>
    </row>
    <row r="3372" spans="44:44" x14ac:dyDescent="0.2">
      <c r="AR3372" s="47"/>
    </row>
    <row r="3373" spans="44:44" x14ac:dyDescent="0.2">
      <c r="AR3373" s="47"/>
    </row>
    <row r="3374" spans="44:44" x14ac:dyDescent="0.2">
      <c r="AR3374" s="47"/>
    </row>
    <row r="3375" spans="44:44" x14ac:dyDescent="0.2">
      <c r="AR3375" s="47"/>
    </row>
    <row r="3376" spans="44:44" x14ac:dyDescent="0.2">
      <c r="AR3376" s="47"/>
    </row>
    <row r="3377" spans="44:44" x14ac:dyDescent="0.2">
      <c r="AR3377" s="47"/>
    </row>
    <row r="3378" spans="44:44" x14ac:dyDescent="0.2">
      <c r="AR3378" s="47"/>
    </row>
    <row r="3379" spans="44:44" x14ac:dyDescent="0.2">
      <c r="AR3379" s="47"/>
    </row>
    <row r="3380" spans="44:44" x14ac:dyDescent="0.2">
      <c r="AR3380" s="47"/>
    </row>
    <row r="3381" spans="44:44" x14ac:dyDescent="0.2">
      <c r="AR3381" s="47"/>
    </row>
    <row r="3382" spans="44:44" x14ac:dyDescent="0.2">
      <c r="AR3382" s="47"/>
    </row>
    <row r="3383" spans="44:44" x14ac:dyDescent="0.2">
      <c r="AR3383" s="47"/>
    </row>
    <row r="3384" spans="44:44" x14ac:dyDescent="0.2">
      <c r="AR3384" s="47"/>
    </row>
    <row r="3385" spans="44:44" x14ac:dyDescent="0.2">
      <c r="AR3385" s="47"/>
    </row>
    <row r="3386" spans="44:44" x14ac:dyDescent="0.2">
      <c r="AR3386" s="47"/>
    </row>
    <row r="3387" spans="44:44" x14ac:dyDescent="0.2">
      <c r="AR3387" s="47"/>
    </row>
    <row r="3388" spans="44:44" x14ac:dyDescent="0.2">
      <c r="AR3388" s="47"/>
    </row>
    <row r="3389" spans="44:44" x14ac:dyDescent="0.2">
      <c r="AR3389" s="47"/>
    </row>
    <row r="3390" spans="44:44" x14ac:dyDescent="0.2">
      <c r="AR3390" s="47"/>
    </row>
    <row r="3391" spans="44:44" x14ac:dyDescent="0.2">
      <c r="AR3391" s="47"/>
    </row>
    <row r="3392" spans="44:44" x14ac:dyDescent="0.2">
      <c r="AR3392" s="47"/>
    </row>
    <row r="3393" spans="44:44" x14ac:dyDescent="0.2">
      <c r="AR3393" s="47"/>
    </row>
    <row r="3394" spans="44:44" x14ac:dyDescent="0.2">
      <c r="AR3394" s="47"/>
    </row>
    <row r="3395" spans="44:44" x14ac:dyDescent="0.2">
      <c r="AR3395" s="47"/>
    </row>
    <row r="3396" spans="44:44" x14ac:dyDescent="0.2">
      <c r="AR3396" s="47"/>
    </row>
    <row r="3397" spans="44:44" x14ac:dyDescent="0.2">
      <c r="AR3397" s="47"/>
    </row>
    <row r="3398" spans="44:44" x14ac:dyDescent="0.2">
      <c r="AR3398" s="47"/>
    </row>
    <row r="3399" spans="44:44" x14ac:dyDescent="0.2">
      <c r="AR3399" s="47"/>
    </row>
    <row r="3400" spans="44:44" x14ac:dyDescent="0.2">
      <c r="AR3400" s="47"/>
    </row>
    <row r="3401" spans="44:44" x14ac:dyDescent="0.2">
      <c r="AR3401" s="47"/>
    </row>
    <row r="3402" spans="44:44" x14ac:dyDescent="0.2">
      <c r="AR3402" s="47"/>
    </row>
    <row r="3403" spans="44:44" x14ac:dyDescent="0.2">
      <c r="AR3403" s="47"/>
    </row>
    <row r="3404" spans="44:44" x14ac:dyDescent="0.2">
      <c r="AR3404" s="47"/>
    </row>
    <row r="3405" spans="44:44" x14ac:dyDescent="0.2">
      <c r="AR3405" s="47"/>
    </row>
    <row r="3406" spans="44:44" x14ac:dyDescent="0.2">
      <c r="AR3406" s="47"/>
    </row>
    <row r="3407" spans="44:44" x14ac:dyDescent="0.2">
      <c r="AR3407" s="47"/>
    </row>
    <row r="3408" spans="44:44" x14ac:dyDescent="0.2">
      <c r="AR3408" s="47"/>
    </row>
    <row r="3409" spans="44:44" x14ac:dyDescent="0.2">
      <c r="AR3409" s="47"/>
    </row>
    <row r="3410" spans="44:44" x14ac:dyDescent="0.2">
      <c r="AR3410" s="47"/>
    </row>
    <row r="3411" spans="44:44" x14ac:dyDescent="0.2">
      <c r="AR3411" s="47"/>
    </row>
    <row r="3412" spans="44:44" x14ac:dyDescent="0.2">
      <c r="AR3412" s="47"/>
    </row>
    <row r="3413" spans="44:44" x14ac:dyDescent="0.2">
      <c r="AR3413" s="47"/>
    </row>
    <row r="3414" spans="44:44" x14ac:dyDescent="0.2">
      <c r="AR3414" s="47"/>
    </row>
    <row r="3415" spans="44:44" x14ac:dyDescent="0.2">
      <c r="AR3415" s="47"/>
    </row>
    <row r="3416" spans="44:44" x14ac:dyDescent="0.2">
      <c r="AR3416" s="47"/>
    </row>
    <row r="3417" spans="44:44" x14ac:dyDescent="0.2">
      <c r="AR3417" s="47"/>
    </row>
    <row r="3418" spans="44:44" x14ac:dyDescent="0.2">
      <c r="AR3418" s="47"/>
    </row>
    <row r="3419" spans="44:44" x14ac:dyDescent="0.2">
      <c r="AR3419" s="47"/>
    </row>
    <row r="3420" spans="44:44" x14ac:dyDescent="0.2">
      <c r="AR3420" s="47"/>
    </row>
    <row r="3421" spans="44:44" x14ac:dyDescent="0.2">
      <c r="AR3421" s="47"/>
    </row>
    <row r="3422" spans="44:44" x14ac:dyDescent="0.2">
      <c r="AR3422" s="47"/>
    </row>
    <row r="3423" spans="44:44" x14ac:dyDescent="0.2">
      <c r="AR3423" s="47"/>
    </row>
    <row r="3424" spans="44:44" x14ac:dyDescent="0.2">
      <c r="AR3424" s="47"/>
    </row>
    <row r="3425" spans="44:44" x14ac:dyDescent="0.2">
      <c r="AR3425" s="47"/>
    </row>
    <row r="3426" spans="44:44" x14ac:dyDescent="0.2">
      <c r="AR3426" s="47"/>
    </row>
    <row r="3427" spans="44:44" x14ac:dyDescent="0.2">
      <c r="AR3427" s="47"/>
    </row>
    <row r="3428" spans="44:44" x14ac:dyDescent="0.2">
      <c r="AR3428" s="47"/>
    </row>
    <row r="3429" spans="44:44" x14ac:dyDescent="0.2">
      <c r="AR3429" s="47"/>
    </row>
    <row r="3430" spans="44:44" x14ac:dyDescent="0.2">
      <c r="AR3430" s="47"/>
    </row>
    <row r="3431" spans="44:44" x14ac:dyDescent="0.2">
      <c r="AR3431" s="47"/>
    </row>
    <row r="3432" spans="44:44" x14ac:dyDescent="0.2">
      <c r="AR3432" s="47"/>
    </row>
    <row r="3433" spans="44:44" x14ac:dyDescent="0.2">
      <c r="AR3433" s="47"/>
    </row>
    <row r="3434" spans="44:44" x14ac:dyDescent="0.2">
      <c r="AR3434" s="47"/>
    </row>
    <row r="3435" spans="44:44" x14ac:dyDescent="0.2">
      <c r="AR3435" s="47"/>
    </row>
    <row r="3436" spans="44:44" x14ac:dyDescent="0.2">
      <c r="AR3436" s="47"/>
    </row>
    <row r="3437" spans="44:44" x14ac:dyDescent="0.2">
      <c r="AR3437" s="47"/>
    </row>
    <row r="3438" spans="44:44" x14ac:dyDescent="0.2">
      <c r="AR3438" s="47"/>
    </row>
    <row r="3439" spans="44:44" x14ac:dyDescent="0.2">
      <c r="AR3439" s="47"/>
    </row>
    <row r="3440" spans="44:44" x14ac:dyDescent="0.2">
      <c r="AR3440" s="47"/>
    </row>
    <row r="3441" spans="44:44" x14ac:dyDescent="0.2">
      <c r="AR3441" s="47"/>
    </row>
    <row r="3442" spans="44:44" x14ac:dyDescent="0.2">
      <c r="AR3442" s="47"/>
    </row>
    <row r="3443" spans="44:44" x14ac:dyDescent="0.2">
      <c r="AR3443" s="47"/>
    </row>
    <row r="3444" spans="44:44" x14ac:dyDescent="0.2">
      <c r="AR3444" s="47"/>
    </row>
    <row r="3445" spans="44:44" x14ac:dyDescent="0.2">
      <c r="AR3445" s="47"/>
    </row>
    <row r="3446" spans="44:44" x14ac:dyDescent="0.2">
      <c r="AR3446" s="47"/>
    </row>
    <row r="3447" spans="44:44" x14ac:dyDescent="0.2">
      <c r="AR3447" s="47"/>
    </row>
    <row r="3448" spans="44:44" x14ac:dyDescent="0.2">
      <c r="AR3448" s="47"/>
    </row>
    <row r="3449" spans="44:44" x14ac:dyDescent="0.2">
      <c r="AR3449" s="47"/>
    </row>
    <row r="3450" spans="44:44" x14ac:dyDescent="0.2">
      <c r="AR3450" s="47"/>
    </row>
    <row r="3451" spans="44:44" x14ac:dyDescent="0.2">
      <c r="AR3451" s="47"/>
    </row>
    <row r="3452" spans="44:44" x14ac:dyDescent="0.2">
      <c r="AR3452" s="47"/>
    </row>
    <row r="3453" spans="44:44" x14ac:dyDescent="0.2">
      <c r="AR3453" s="47"/>
    </row>
    <row r="3454" spans="44:44" x14ac:dyDescent="0.2">
      <c r="AR3454" s="47"/>
    </row>
    <row r="3455" spans="44:44" x14ac:dyDescent="0.2">
      <c r="AR3455" s="47"/>
    </row>
    <row r="3456" spans="44:44" x14ac:dyDescent="0.2">
      <c r="AR3456" s="47"/>
    </row>
    <row r="3457" spans="44:44" x14ac:dyDescent="0.2">
      <c r="AR3457" s="47"/>
    </row>
    <row r="3458" spans="44:44" x14ac:dyDescent="0.2">
      <c r="AR3458" s="47"/>
    </row>
    <row r="3459" spans="44:44" x14ac:dyDescent="0.2">
      <c r="AR3459" s="47"/>
    </row>
    <row r="3460" spans="44:44" x14ac:dyDescent="0.2">
      <c r="AR3460" s="47"/>
    </row>
    <row r="3461" spans="44:44" x14ac:dyDescent="0.2">
      <c r="AR3461" s="47"/>
    </row>
    <row r="3462" spans="44:44" x14ac:dyDescent="0.2">
      <c r="AR3462" s="47"/>
    </row>
    <row r="3463" spans="44:44" x14ac:dyDescent="0.2">
      <c r="AR3463" s="47"/>
    </row>
    <row r="3464" spans="44:44" x14ac:dyDescent="0.2">
      <c r="AR3464" s="47"/>
    </row>
    <row r="3465" spans="44:44" x14ac:dyDescent="0.2">
      <c r="AR3465" s="47"/>
    </row>
    <row r="3466" spans="44:44" x14ac:dyDescent="0.2">
      <c r="AR3466" s="47"/>
    </row>
    <row r="3467" spans="44:44" x14ac:dyDescent="0.2">
      <c r="AR3467" s="47"/>
    </row>
    <row r="3468" spans="44:44" x14ac:dyDescent="0.2">
      <c r="AR3468" s="47"/>
    </row>
    <row r="3469" spans="44:44" x14ac:dyDescent="0.2">
      <c r="AR3469" s="47"/>
    </row>
    <row r="3470" spans="44:44" x14ac:dyDescent="0.2">
      <c r="AR3470" s="47"/>
    </row>
    <row r="3471" spans="44:44" x14ac:dyDescent="0.2">
      <c r="AR3471" s="47"/>
    </row>
    <row r="3472" spans="44:44" x14ac:dyDescent="0.2">
      <c r="AR3472" s="47"/>
    </row>
    <row r="3473" spans="44:44" x14ac:dyDescent="0.2">
      <c r="AR3473" s="47"/>
    </row>
    <row r="3474" spans="44:44" x14ac:dyDescent="0.2">
      <c r="AR3474" s="47"/>
    </row>
    <row r="3475" spans="44:44" x14ac:dyDescent="0.2">
      <c r="AR3475" s="47"/>
    </row>
    <row r="3476" spans="44:44" x14ac:dyDescent="0.2">
      <c r="AR3476" s="47"/>
    </row>
    <row r="3477" spans="44:44" x14ac:dyDescent="0.2">
      <c r="AR3477" s="47"/>
    </row>
    <row r="3478" spans="44:44" x14ac:dyDescent="0.2">
      <c r="AR3478" s="47"/>
    </row>
    <row r="3479" spans="44:44" x14ac:dyDescent="0.2">
      <c r="AR3479" s="47"/>
    </row>
    <row r="3480" spans="44:44" x14ac:dyDescent="0.2">
      <c r="AR3480" s="47"/>
    </row>
    <row r="3481" spans="44:44" x14ac:dyDescent="0.2">
      <c r="AR3481" s="47"/>
    </row>
    <row r="3482" spans="44:44" x14ac:dyDescent="0.2">
      <c r="AR3482" s="47"/>
    </row>
    <row r="3483" spans="44:44" x14ac:dyDescent="0.2">
      <c r="AR3483" s="47"/>
    </row>
    <row r="3484" spans="44:44" x14ac:dyDescent="0.2">
      <c r="AR3484" s="47"/>
    </row>
    <row r="3485" spans="44:44" x14ac:dyDescent="0.2">
      <c r="AR3485" s="47"/>
    </row>
    <row r="3486" spans="44:44" x14ac:dyDescent="0.2">
      <c r="AR3486" s="47"/>
    </row>
    <row r="3487" spans="44:44" x14ac:dyDescent="0.2">
      <c r="AR3487" s="47"/>
    </row>
    <row r="3488" spans="44:44" x14ac:dyDescent="0.2">
      <c r="AR3488" s="47"/>
    </row>
    <row r="3489" spans="44:44" x14ac:dyDescent="0.2">
      <c r="AR3489" s="47"/>
    </row>
    <row r="3490" spans="44:44" x14ac:dyDescent="0.2">
      <c r="AR3490" s="47"/>
    </row>
    <row r="3491" spans="44:44" x14ac:dyDescent="0.2">
      <c r="AR3491" s="47"/>
    </row>
    <row r="3492" spans="44:44" x14ac:dyDescent="0.2">
      <c r="AR3492" s="47"/>
    </row>
    <row r="3493" spans="44:44" x14ac:dyDescent="0.2">
      <c r="AR3493" s="47"/>
    </row>
    <row r="3494" spans="44:44" x14ac:dyDescent="0.2">
      <c r="AR3494" s="47"/>
    </row>
    <row r="3495" spans="44:44" x14ac:dyDescent="0.2">
      <c r="AR3495" s="47"/>
    </row>
    <row r="3496" spans="44:44" x14ac:dyDescent="0.2">
      <c r="AR3496" s="47"/>
    </row>
    <row r="3497" spans="44:44" x14ac:dyDescent="0.2">
      <c r="AR3497" s="47"/>
    </row>
    <row r="3498" spans="44:44" x14ac:dyDescent="0.2">
      <c r="AR3498" s="47"/>
    </row>
    <row r="3499" spans="44:44" x14ac:dyDescent="0.2">
      <c r="AR3499" s="47"/>
    </row>
    <row r="3500" spans="44:44" x14ac:dyDescent="0.2">
      <c r="AR3500" s="47"/>
    </row>
    <row r="3501" spans="44:44" x14ac:dyDescent="0.2">
      <c r="AR3501" s="47"/>
    </row>
    <row r="3502" spans="44:44" x14ac:dyDescent="0.2">
      <c r="AR3502" s="47"/>
    </row>
    <row r="3503" spans="44:44" x14ac:dyDescent="0.2">
      <c r="AR3503" s="47"/>
    </row>
    <row r="3504" spans="44:44" x14ac:dyDescent="0.2">
      <c r="AR3504" s="47"/>
    </row>
    <row r="3505" spans="44:44" x14ac:dyDescent="0.2">
      <c r="AR3505" s="47"/>
    </row>
    <row r="3506" spans="44:44" x14ac:dyDescent="0.2">
      <c r="AR3506" s="47"/>
    </row>
    <row r="3507" spans="44:44" x14ac:dyDescent="0.2">
      <c r="AR3507" s="47"/>
    </row>
    <row r="3508" spans="44:44" x14ac:dyDescent="0.2">
      <c r="AR3508" s="47"/>
    </row>
    <row r="3509" spans="44:44" x14ac:dyDescent="0.2">
      <c r="AR3509" s="47"/>
    </row>
    <row r="3510" spans="44:44" x14ac:dyDescent="0.2">
      <c r="AR3510" s="47"/>
    </row>
    <row r="3511" spans="44:44" x14ac:dyDescent="0.2">
      <c r="AR3511" s="47"/>
    </row>
    <row r="3512" spans="44:44" x14ac:dyDescent="0.2">
      <c r="AR3512" s="47"/>
    </row>
    <row r="3513" spans="44:44" x14ac:dyDescent="0.2">
      <c r="AR3513" s="47"/>
    </row>
    <row r="3514" spans="44:44" x14ac:dyDescent="0.2">
      <c r="AR3514" s="47"/>
    </row>
    <row r="3515" spans="44:44" x14ac:dyDescent="0.2">
      <c r="AR3515" s="47"/>
    </row>
    <row r="3516" spans="44:44" x14ac:dyDescent="0.2">
      <c r="AR3516" s="47"/>
    </row>
    <row r="3517" spans="44:44" x14ac:dyDescent="0.2">
      <c r="AR3517" s="47"/>
    </row>
    <row r="3518" spans="44:44" x14ac:dyDescent="0.2">
      <c r="AR3518" s="47"/>
    </row>
    <row r="3519" spans="44:44" x14ac:dyDescent="0.2">
      <c r="AR3519" s="47"/>
    </row>
    <row r="3520" spans="44:44" x14ac:dyDescent="0.2">
      <c r="AR3520" s="47"/>
    </row>
    <row r="3521" spans="44:44" x14ac:dyDescent="0.2">
      <c r="AR3521" s="47"/>
    </row>
    <row r="3522" spans="44:44" x14ac:dyDescent="0.2">
      <c r="AR3522" s="47"/>
    </row>
    <row r="3523" spans="44:44" x14ac:dyDescent="0.2">
      <c r="AR3523" s="47"/>
    </row>
    <row r="3524" spans="44:44" x14ac:dyDescent="0.2">
      <c r="AR3524" s="47"/>
    </row>
    <row r="3525" spans="44:44" x14ac:dyDescent="0.2">
      <c r="AR3525" s="47"/>
    </row>
    <row r="3526" spans="44:44" x14ac:dyDescent="0.2">
      <c r="AR3526" s="47"/>
    </row>
    <row r="3527" spans="44:44" x14ac:dyDescent="0.2">
      <c r="AR3527" s="47"/>
    </row>
    <row r="3528" spans="44:44" x14ac:dyDescent="0.2">
      <c r="AR3528" s="47"/>
    </row>
    <row r="3529" spans="44:44" x14ac:dyDescent="0.2">
      <c r="AR3529" s="47"/>
    </row>
    <row r="3530" spans="44:44" x14ac:dyDescent="0.2">
      <c r="AR3530" s="47"/>
    </row>
    <row r="3531" spans="44:44" x14ac:dyDescent="0.2">
      <c r="AR3531" s="47"/>
    </row>
    <row r="3532" spans="44:44" x14ac:dyDescent="0.2">
      <c r="AR3532" s="47"/>
    </row>
    <row r="3533" spans="44:44" x14ac:dyDescent="0.2">
      <c r="AR3533" s="47"/>
    </row>
    <row r="3534" spans="44:44" x14ac:dyDescent="0.2">
      <c r="AR3534" s="47"/>
    </row>
    <row r="3535" spans="44:44" x14ac:dyDescent="0.2">
      <c r="AR3535" s="47"/>
    </row>
    <row r="3536" spans="44:44" x14ac:dyDescent="0.2">
      <c r="AR3536" s="47"/>
    </row>
    <row r="3537" spans="44:44" x14ac:dyDescent="0.2">
      <c r="AR3537" s="47"/>
    </row>
    <row r="3538" spans="44:44" x14ac:dyDescent="0.2">
      <c r="AR3538" s="47"/>
    </row>
    <row r="3539" spans="44:44" x14ac:dyDescent="0.2">
      <c r="AR3539" s="47"/>
    </row>
    <row r="3540" spans="44:44" x14ac:dyDescent="0.2">
      <c r="AR3540" s="47"/>
    </row>
    <row r="3541" spans="44:44" x14ac:dyDescent="0.2">
      <c r="AR3541" s="47"/>
    </row>
    <row r="3542" spans="44:44" x14ac:dyDescent="0.2">
      <c r="AR3542" s="47"/>
    </row>
    <row r="3543" spans="44:44" x14ac:dyDescent="0.2">
      <c r="AR3543" s="47"/>
    </row>
    <row r="3544" spans="44:44" x14ac:dyDescent="0.2">
      <c r="AR3544" s="47"/>
    </row>
    <row r="3545" spans="44:44" x14ac:dyDescent="0.2">
      <c r="AR3545" s="47"/>
    </row>
    <row r="3546" spans="44:44" x14ac:dyDescent="0.2">
      <c r="AR3546" s="47"/>
    </row>
    <row r="3547" spans="44:44" x14ac:dyDescent="0.2">
      <c r="AR3547" s="47"/>
    </row>
    <row r="3548" spans="44:44" x14ac:dyDescent="0.2">
      <c r="AR3548" s="47"/>
    </row>
    <row r="3549" spans="44:44" x14ac:dyDescent="0.2">
      <c r="AR3549" s="47"/>
    </row>
    <row r="3550" spans="44:44" x14ac:dyDescent="0.2">
      <c r="AR3550" s="47"/>
    </row>
    <row r="3551" spans="44:44" x14ac:dyDescent="0.2">
      <c r="AR3551" s="47"/>
    </row>
    <row r="3552" spans="44:44" x14ac:dyDescent="0.2">
      <c r="AR3552" s="47"/>
    </row>
    <row r="3553" spans="44:44" x14ac:dyDescent="0.2">
      <c r="AR3553" s="47"/>
    </row>
    <row r="3554" spans="44:44" x14ac:dyDescent="0.2">
      <c r="AR3554" s="47"/>
    </row>
    <row r="3555" spans="44:44" x14ac:dyDescent="0.2">
      <c r="AR3555" s="47"/>
    </row>
    <row r="3556" spans="44:44" x14ac:dyDescent="0.2">
      <c r="AR3556" s="47"/>
    </row>
    <row r="3557" spans="44:44" x14ac:dyDescent="0.2">
      <c r="AR3557" s="47"/>
    </row>
    <row r="3558" spans="44:44" x14ac:dyDescent="0.2">
      <c r="AR3558" s="47"/>
    </row>
    <row r="3559" spans="44:44" x14ac:dyDescent="0.2">
      <c r="AR3559" s="47"/>
    </row>
    <row r="3560" spans="44:44" x14ac:dyDescent="0.2">
      <c r="AR3560" s="47"/>
    </row>
    <row r="3561" spans="44:44" x14ac:dyDescent="0.2">
      <c r="AR3561" s="47"/>
    </row>
    <row r="3562" spans="44:44" x14ac:dyDescent="0.2">
      <c r="AR3562" s="47"/>
    </row>
    <row r="3563" spans="44:44" x14ac:dyDescent="0.2">
      <c r="AR3563" s="47"/>
    </row>
    <row r="3564" spans="44:44" x14ac:dyDescent="0.2">
      <c r="AR3564" s="47"/>
    </row>
    <row r="3565" spans="44:44" x14ac:dyDescent="0.2">
      <c r="AR3565" s="47"/>
    </row>
    <row r="3566" spans="44:44" x14ac:dyDescent="0.2">
      <c r="AR3566" s="47"/>
    </row>
    <row r="3567" spans="44:44" x14ac:dyDescent="0.2">
      <c r="AR3567" s="47"/>
    </row>
    <row r="3568" spans="44:44" x14ac:dyDescent="0.2">
      <c r="AR3568" s="47"/>
    </row>
    <row r="3569" spans="44:44" x14ac:dyDescent="0.2">
      <c r="AR3569" s="47"/>
    </row>
    <row r="3570" spans="44:44" x14ac:dyDescent="0.2">
      <c r="AR3570" s="47"/>
    </row>
    <row r="3571" spans="44:44" x14ac:dyDescent="0.2">
      <c r="AR3571" s="47"/>
    </row>
    <row r="3572" spans="44:44" x14ac:dyDescent="0.2">
      <c r="AR3572" s="47"/>
    </row>
    <row r="3573" spans="44:44" x14ac:dyDescent="0.2">
      <c r="AR3573" s="47"/>
    </row>
    <row r="3574" spans="44:44" x14ac:dyDescent="0.2">
      <c r="AR3574" s="47"/>
    </row>
    <row r="3575" spans="44:44" x14ac:dyDescent="0.2">
      <c r="AR3575" s="47"/>
    </row>
    <row r="3576" spans="44:44" x14ac:dyDescent="0.2">
      <c r="AR3576" s="47"/>
    </row>
    <row r="3577" spans="44:44" x14ac:dyDescent="0.2">
      <c r="AR3577" s="47"/>
    </row>
    <row r="3578" spans="44:44" x14ac:dyDescent="0.2">
      <c r="AR3578" s="47"/>
    </row>
    <row r="3579" spans="44:44" x14ac:dyDescent="0.2">
      <c r="AR3579" s="47"/>
    </row>
    <row r="3580" spans="44:44" x14ac:dyDescent="0.2">
      <c r="AR3580" s="47"/>
    </row>
    <row r="3581" spans="44:44" x14ac:dyDescent="0.2">
      <c r="AR3581" s="47"/>
    </row>
    <row r="3582" spans="44:44" x14ac:dyDescent="0.2">
      <c r="AR3582" s="47"/>
    </row>
    <row r="3583" spans="44:44" x14ac:dyDescent="0.2">
      <c r="AR3583" s="47"/>
    </row>
    <row r="3584" spans="44:44" x14ac:dyDescent="0.2">
      <c r="AR3584" s="47"/>
    </row>
    <row r="3585" spans="44:44" x14ac:dyDescent="0.2">
      <c r="AR3585" s="47"/>
    </row>
    <row r="3586" spans="44:44" x14ac:dyDescent="0.2">
      <c r="AR3586" s="47"/>
    </row>
    <row r="3587" spans="44:44" x14ac:dyDescent="0.2">
      <c r="AR3587" s="47"/>
    </row>
    <row r="3588" spans="44:44" x14ac:dyDescent="0.2">
      <c r="AR3588" s="47"/>
    </row>
    <row r="3589" spans="44:44" x14ac:dyDescent="0.2">
      <c r="AR3589" s="47"/>
    </row>
    <row r="3590" spans="44:44" x14ac:dyDescent="0.2">
      <c r="AR3590" s="47"/>
    </row>
    <row r="3591" spans="44:44" x14ac:dyDescent="0.2">
      <c r="AR3591" s="47"/>
    </row>
    <row r="3592" spans="44:44" x14ac:dyDescent="0.2">
      <c r="AR3592" s="47"/>
    </row>
    <row r="3593" spans="44:44" x14ac:dyDescent="0.2">
      <c r="AR3593" s="47"/>
    </row>
    <row r="3594" spans="44:44" x14ac:dyDescent="0.2">
      <c r="AR3594" s="47"/>
    </row>
    <row r="3595" spans="44:44" x14ac:dyDescent="0.2">
      <c r="AR3595" s="47"/>
    </row>
    <row r="3596" spans="44:44" x14ac:dyDescent="0.2">
      <c r="AR3596" s="47"/>
    </row>
    <row r="3597" spans="44:44" x14ac:dyDescent="0.2">
      <c r="AR3597" s="47"/>
    </row>
    <row r="3598" spans="44:44" x14ac:dyDescent="0.2">
      <c r="AR3598" s="47"/>
    </row>
    <row r="3599" spans="44:44" x14ac:dyDescent="0.2">
      <c r="AR3599" s="47"/>
    </row>
    <row r="3600" spans="44:44" x14ac:dyDescent="0.2">
      <c r="AR3600" s="47"/>
    </row>
    <row r="3601" spans="44:44" x14ac:dyDescent="0.2">
      <c r="AR3601" s="47"/>
    </row>
    <row r="3602" spans="44:44" x14ac:dyDescent="0.2">
      <c r="AR3602" s="47"/>
    </row>
    <row r="3603" spans="44:44" x14ac:dyDescent="0.2">
      <c r="AR3603" s="47"/>
    </row>
    <row r="3604" spans="44:44" x14ac:dyDescent="0.2">
      <c r="AR3604" s="47"/>
    </row>
    <row r="3605" spans="44:44" x14ac:dyDescent="0.2">
      <c r="AR3605" s="47"/>
    </row>
    <row r="3606" spans="44:44" x14ac:dyDescent="0.2">
      <c r="AR3606" s="47"/>
    </row>
    <row r="3607" spans="44:44" x14ac:dyDescent="0.2">
      <c r="AR3607" s="47"/>
    </row>
    <row r="3608" spans="44:44" x14ac:dyDescent="0.2">
      <c r="AR3608" s="47"/>
    </row>
    <row r="3609" spans="44:44" x14ac:dyDescent="0.2">
      <c r="AR3609" s="47"/>
    </row>
    <row r="3610" spans="44:44" x14ac:dyDescent="0.2">
      <c r="AR3610" s="47"/>
    </row>
    <row r="3611" spans="44:44" x14ac:dyDescent="0.2">
      <c r="AR3611" s="47"/>
    </row>
    <row r="3612" spans="44:44" x14ac:dyDescent="0.2">
      <c r="AR3612" s="47"/>
    </row>
    <row r="3613" spans="44:44" x14ac:dyDescent="0.2">
      <c r="AR3613" s="47"/>
    </row>
    <row r="3614" spans="44:44" x14ac:dyDescent="0.2">
      <c r="AR3614" s="47"/>
    </row>
    <row r="3615" spans="44:44" x14ac:dyDescent="0.2">
      <c r="AR3615" s="47"/>
    </row>
    <row r="3616" spans="44:44" x14ac:dyDescent="0.2">
      <c r="AR3616" s="47"/>
    </row>
    <row r="3617" spans="44:44" x14ac:dyDescent="0.2">
      <c r="AR3617" s="47"/>
    </row>
    <row r="3618" spans="44:44" x14ac:dyDescent="0.2">
      <c r="AR3618" s="47"/>
    </row>
    <row r="3619" spans="44:44" x14ac:dyDescent="0.2">
      <c r="AR3619" s="47"/>
    </row>
    <row r="3620" spans="44:44" x14ac:dyDescent="0.2">
      <c r="AR3620" s="47"/>
    </row>
    <row r="3621" spans="44:44" x14ac:dyDescent="0.2">
      <c r="AR3621" s="47"/>
    </row>
    <row r="3622" spans="44:44" x14ac:dyDescent="0.2">
      <c r="AR3622" s="47"/>
    </row>
    <row r="3623" spans="44:44" x14ac:dyDescent="0.2">
      <c r="AR3623" s="47"/>
    </row>
    <row r="3624" spans="44:44" x14ac:dyDescent="0.2">
      <c r="AR3624" s="47"/>
    </row>
    <row r="3625" spans="44:44" x14ac:dyDescent="0.2">
      <c r="AR3625" s="47"/>
    </row>
    <row r="3626" spans="44:44" x14ac:dyDescent="0.2">
      <c r="AR3626" s="47"/>
    </row>
    <row r="3627" spans="44:44" x14ac:dyDescent="0.2">
      <c r="AR3627" s="47"/>
    </row>
    <row r="3628" spans="44:44" x14ac:dyDescent="0.2">
      <c r="AR3628" s="47"/>
    </row>
    <row r="3629" spans="44:44" x14ac:dyDescent="0.2">
      <c r="AR3629" s="47"/>
    </row>
    <row r="3630" spans="44:44" x14ac:dyDescent="0.2">
      <c r="AR3630" s="47"/>
    </row>
    <row r="3631" spans="44:44" x14ac:dyDescent="0.2">
      <c r="AR3631" s="47"/>
    </row>
    <row r="3632" spans="44:44" x14ac:dyDescent="0.2">
      <c r="AR3632" s="47"/>
    </row>
    <row r="3633" spans="44:44" x14ac:dyDescent="0.2">
      <c r="AR3633" s="47"/>
    </row>
    <row r="3634" spans="44:44" x14ac:dyDescent="0.2">
      <c r="AR3634" s="47"/>
    </row>
    <row r="3635" spans="44:44" x14ac:dyDescent="0.2">
      <c r="AR3635" s="47"/>
    </row>
    <row r="3636" spans="44:44" x14ac:dyDescent="0.2">
      <c r="AR3636" s="47"/>
    </row>
    <row r="3637" spans="44:44" x14ac:dyDescent="0.2">
      <c r="AR3637" s="47"/>
    </row>
    <row r="3638" spans="44:44" x14ac:dyDescent="0.2">
      <c r="AR3638" s="47"/>
    </row>
    <row r="3639" spans="44:44" x14ac:dyDescent="0.2">
      <c r="AR3639" s="47"/>
    </row>
    <row r="3640" spans="44:44" x14ac:dyDescent="0.2">
      <c r="AR3640" s="47"/>
    </row>
    <row r="3641" spans="44:44" x14ac:dyDescent="0.2">
      <c r="AR3641" s="47"/>
    </row>
    <row r="3642" spans="44:44" x14ac:dyDescent="0.2">
      <c r="AR3642" s="47"/>
    </row>
    <row r="3643" spans="44:44" x14ac:dyDescent="0.2">
      <c r="AR3643" s="47"/>
    </row>
    <row r="3644" spans="44:44" x14ac:dyDescent="0.2">
      <c r="AR3644" s="47"/>
    </row>
    <row r="3645" spans="44:44" x14ac:dyDescent="0.2">
      <c r="AR3645" s="47"/>
    </row>
    <row r="3646" spans="44:44" x14ac:dyDescent="0.2">
      <c r="AR3646" s="47"/>
    </row>
    <row r="3647" spans="44:44" x14ac:dyDescent="0.2">
      <c r="AR3647" s="47"/>
    </row>
    <row r="3648" spans="44:44" x14ac:dyDescent="0.2">
      <c r="AR3648" s="47"/>
    </row>
    <row r="3649" spans="44:44" x14ac:dyDescent="0.2">
      <c r="AR3649" s="47"/>
    </row>
    <row r="3650" spans="44:44" x14ac:dyDescent="0.2">
      <c r="AR3650" s="47"/>
    </row>
    <row r="3651" spans="44:44" x14ac:dyDescent="0.2">
      <c r="AR3651" s="47"/>
    </row>
    <row r="3652" spans="44:44" x14ac:dyDescent="0.2">
      <c r="AR3652" s="47"/>
    </row>
    <row r="3653" spans="44:44" x14ac:dyDescent="0.2">
      <c r="AR3653" s="47"/>
    </row>
    <row r="3654" spans="44:44" x14ac:dyDescent="0.2">
      <c r="AR3654" s="47"/>
    </row>
    <row r="3655" spans="44:44" x14ac:dyDescent="0.2">
      <c r="AR3655" s="47"/>
    </row>
    <row r="3656" spans="44:44" x14ac:dyDescent="0.2">
      <c r="AR3656" s="47"/>
    </row>
    <row r="3657" spans="44:44" x14ac:dyDescent="0.2">
      <c r="AR3657" s="47"/>
    </row>
    <row r="3658" spans="44:44" x14ac:dyDescent="0.2">
      <c r="AR3658" s="47"/>
    </row>
    <row r="3659" spans="44:44" x14ac:dyDescent="0.2">
      <c r="AR3659" s="47"/>
    </row>
    <row r="3660" spans="44:44" x14ac:dyDescent="0.2">
      <c r="AR3660" s="47"/>
    </row>
    <row r="3661" spans="44:44" x14ac:dyDescent="0.2">
      <c r="AR3661" s="47"/>
    </row>
    <row r="3662" spans="44:44" x14ac:dyDescent="0.2">
      <c r="AR3662" s="47"/>
    </row>
    <row r="3663" spans="44:44" x14ac:dyDescent="0.2">
      <c r="AR3663" s="47"/>
    </row>
    <row r="3664" spans="44:44" x14ac:dyDescent="0.2">
      <c r="AR3664" s="47"/>
    </row>
    <row r="3665" spans="44:44" x14ac:dyDescent="0.2">
      <c r="AR3665" s="47"/>
    </row>
    <row r="3666" spans="44:44" x14ac:dyDescent="0.2">
      <c r="AR3666" s="47"/>
    </row>
    <row r="3667" spans="44:44" x14ac:dyDescent="0.2">
      <c r="AR3667" s="47"/>
    </row>
    <row r="3668" spans="44:44" x14ac:dyDescent="0.2">
      <c r="AR3668" s="47"/>
    </row>
    <row r="3669" spans="44:44" x14ac:dyDescent="0.2">
      <c r="AR3669" s="47"/>
    </row>
    <row r="3670" spans="44:44" x14ac:dyDescent="0.2">
      <c r="AR3670" s="47"/>
    </row>
    <row r="3671" spans="44:44" x14ac:dyDescent="0.2">
      <c r="AR3671" s="47"/>
    </row>
    <row r="3672" spans="44:44" x14ac:dyDescent="0.2">
      <c r="AR3672" s="47"/>
    </row>
    <row r="3673" spans="44:44" x14ac:dyDescent="0.2">
      <c r="AR3673" s="47"/>
    </row>
    <row r="3674" spans="44:44" x14ac:dyDescent="0.2">
      <c r="AR3674" s="47"/>
    </row>
    <row r="3675" spans="44:44" x14ac:dyDescent="0.2">
      <c r="AR3675" s="47"/>
    </row>
    <row r="3676" spans="44:44" x14ac:dyDescent="0.2">
      <c r="AR3676" s="47"/>
    </row>
    <row r="3677" spans="44:44" x14ac:dyDescent="0.2">
      <c r="AR3677" s="47"/>
    </row>
    <row r="3678" spans="44:44" x14ac:dyDescent="0.2">
      <c r="AR3678" s="47"/>
    </row>
    <row r="3679" spans="44:44" x14ac:dyDescent="0.2">
      <c r="AR3679" s="47"/>
    </row>
    <row r="3680" spans="44:44" x14ac:dyDescent="0.2">
      <c r="AR3680" s="47"/>
    </row>
    <row r="3681" spans="44:44" x14ac:dyDescent="0.2">
      <c r="AR3681" s="47"/>
    </row>
    <row r="3682" spans="44:44" x14ac:dyDescent="0.2">
      <c r="AR3682" s="47"/>
    </row>
    <row r="3683" spans="44:44" x14ac:dyDescent="0.2">
      <c r="AR3683" s="47"/>
    </row>
    <row r="3684" spans="44:44" x14ac:dyDescent="0.2">
      <c r="AR3684" s="47"/>
    </row>
    <row r="3685" spans="44:44" x14ac:dyDescent="0.2">
      <c r="AR3685" s="47"/>
    </row>
    <row r="3686" spans="44:44" x14ac:dyDescent="0.2">
      <c r="AR3686" s="47"/>
    </row>
    <row r="3687" spans="44:44" x14ac:dyDescent="0.2">
      <c r="AR3687" s="47"/>
    </row>
    <row r="3688" spans="44:44" x14ac:dyDescent="0.2">
      <c r="AR3688" s="47"/>
    </row>
    <row r="3689" spans="44:44" x14ac:dyDescent="0.2">
      <c r="AR3689" s="47"/>
    </row>
    <row r="3690" spans="44:44" x14ac:dyDescent="0.2">
      <c r="AR3690" s="47"/>
    </row>
    <row r="3691" spans="44:44" x14ac:dyDescent="0.2">
      <c r="AR3691" s="47"/>
    </row>
    <row r="3692" spans="44:44" x14ac:dyDescent="0.2">
      <c r="AR3692" s="47"/>
    </row>
    <row r="3693" spans="44:44" x14ac:dyDescent="0.2">
      <c r="AR3693" s="47"/>
    </row>
    <row r="3694" spans="44:44" x14ac:dyDescent="0.2">
      <c r="AR3694" s="47"/>
    </row>
    <row r="3695" spans="44:44" x14ac:dyDescent="0.2">
      <c r="AR3695" s="47"/>
    </row>
    <row r="3696" spans="44:44" x14ac:dyDescent="0.2">
      <c r="AR3696" s="47"/>
    </row>
    <row r="3697" spans="44:44" x14ac:dyDescent="0.2">
      <c r="AR3697" s="47"/>
    </row>
    <row r="3698" spans="44:44" x14ac:dyDescent="0.2">
      <c r="AR3698" s="47"/>
    </row>
    <row r="3699" spans="44:44" x14ac:dyDescent="0.2">
      <c r="AR3699" s="47"/>
    </row>
    <row r="3700" spans="44:44" x14ac:dyDescent="0.2">
      <c r="AR3700" s="47"/>
    </row>
    <row r="3701" spans="44:44" x14ac:dyDescent="0.2">
      <c r="AR3701" s="47"/>
    </row>
    <row r="3702" spans="44:44" x14ac:dyDescent="0.2">
      <c r="AR3702" s="47"/>
    </row>
    <row r="3703" spans="44:44" x14ac:dyDescent="0.2">
      <c r="AR3703" s="47"/>
    </row>
    <row r="3704" spans="44:44" x14ac:dyDescent="0.2">
      <c r="AR3704" s="47"/>
    </row>
    <row r="3705" spans="44:44" x14ac:dyDescent="0.2">
      <c r="AR3705" s="47"/>
    </row>
    <row r="3706" spans="44:44" x14ac:dyDescent="0.2">
      <c r="AR3706" s="47"/>
    </row>
    <row r="3707" spans="44:44" x14ac:dyDescent="0.2">
      <c r="AR3707" s="47"/>
    </row>
    <row r="3708" spans="44:44" x14ac:dyDescent="0.2">
      <c r="AR3708" s="47"/>
    </row>
    <row r="3709" spans="44:44" x14ac:dyDescent="0.2">
      <c r="AR3709" s="47"/>
    </row>
    <row r="3710" spans="44:44" x14ac:dyDescent="0.2">
      <c r="AR3710" s="47"/>
    </row>
    <row r="3711" spans="44:44" x14ac:dyDescent="0.2">
      <c r="AR3711" s="47"/>
    </row>
    <row r="3712" spans="44:44" x14ac:dyDescent="0.2">
      <c r="AR3712" s="47"/>
    </row>
    <row r="3713" spans="44:44" x14ac:dyDescent="0.2">
      <c r="AR3713" s="47"/>
    </row>
    <row r="3714" spans="44:44" x14ac:dyDescent="0.2">
      <c r="AR3714" s="47"/>
    </row>
    <row r="3715" spans="44:44" x14ac:dyDescent="0.2">
      <c r="AR3715" s="47"/>
    </row>
    <row r="3716" spans="44:44" x14ac:dyDescent="0.2">
      <c r="AR3716" s="47"/>
    </row>
    <row r="3717" spans="44:44" x14ac:dyDescent="0.2">
      <c r="AR3717" s="47"/>
    </row>
    <row r="3718" spans="44:44" x14ac:dyDescent="0.2">
      <c r="AR3718" s="47"/>
    </row>
    <row r="3719" spans="44:44" x14ac:dyDescent="0.2">
      <c r="AR3719" s="47"/>
    </row>
    <row r="3720" spans="44:44" x14ac:dyDescent="0.2">
      <c r="AR3720" s="47"/>
    </row>
    <row r="3721" spans="44:44" x14ac:dyDescent="0.2">
      <c r="AR3721" s="47"/>
    </row>
    <row r="3722" spans="44:44" x14ac:dyDescent="0.2">
      <c r="AR3722" s="47"/>
    </row>
    <row r="3723" spans="44:44" x14ac:dyDescent="0.2">
      <c r="AR3723" s="47"/>
    </row>
    <row r="3724" spans="44:44" x14ac:dyDescent="0.2">
      <c r="AR3724" s="47"/>
    </row>
    <row r="3725" spans="44:44" x14ac:dyDescent="0.2">
      <c r="AR3725" s="47"/>
    </row>
    <row r="3726" spans="44:44" x14ac:dyDescent="0.2">
      <c r="AR3726" s="47"/>
    </row>
    <row r="3727" spans="44:44" x14ac:dyDescent="0.2">
      <c r="AR3727" s="47"/>
    </row>
    <row r="3728" spans="44:44" x14ac:dyDescent="0.2">
      <c r="AR3728" s="47"/>
    </row>
    <row r="3729" spans="44:44" x14ac:dyDescent="0.2">
      <c r="AR3729" s="47"/>
    </row>
    <row r="3730" spans="44:44" x14ac:dyDescent="0.2">
      <c r="AR3730" s="47"/>
    </row>
    <row r="3731" spans="44:44" x14ac:dyDescent="0.2">
      <c r="AR3731" s="47"/>
    </row>
    <row r="3732" spans="44:44" x14ac:dyDescent="0.2">
      <c r="AR3732" s="47"/>
    </row>
    <row r="3733" spans="44:44" x14ac:dyDescent="0.2">
      <c r="AR3733" s="47"/>
    </row>
    <row r="3734" spans="44:44" x14ac:dyDescent="0.2">
      <c r="AR3734" s="47"/>
    </row>
    <row r="3735" spans="44:44" x14ac:dyDescent="0.2">
      <c r="AR3735" s="47"/>
    </row>
    <row r="3736" spans="44:44" x14ac:dyDescent="0.2">
      <c r="AR3736" s="47"/>
    </row>
    <row r="3737" spans="44:44" x14ac:dyDescent="0.2">
      <c r="AR3737" s="47"/>
    </row>
    <row r="3738" spans="44:44" x14ac:dyDescent="0.2">
      <c r="AR3738" s="47"/>
    </row>
    <row r="3739" spans="44:44" x14ac:dyDescent="0.2">
      <c r="AR3739" s="47"/>
    </row>
    <row r="3740" spans="44:44" x14ac:dyDescent="0.2">
      <c r="AR3740" s="47"/>
    </row>
    <row r="3741" spans="44:44" x14ac:dyDescent="0.2">
      <c r="AR3741" s="47"/>
    </row>
    <row r="3742" spans="44:44" x14ac:dyDescent="0.2">
      <c r="AR3742" s="47"/>
    </row>
    <row r="3743" spans="44:44" x14ac:dyDescent="0.2">
      <c r="AR3743" s="47"/>
    </row>
    <row r="3744" spans="44:44" x14ac:dyDescent="0.2">
      <c r="AR3744" s="47"/>
    </row>
    <row r="3745" spans="44:44" x14ac:dyDescent="0.2">
      <c r="AR3745" s="47"/>
    </row>
    <row r="3746" spans="44:44" x14ac:dyDescent="0.2">
      <c r="AR3746" s="47"/>
    </row>
    <row r="3747" spans="44:44" x14ac:dyDescent="0.2">
      <c r="AR3747" s="47"/>
    </row>
    <row r="3748" spans="44:44" x14ac:dyDescent="0.2">
      <c r="AR3748" s="47"/>
    </row>
    <row r="3749" spans="44:44" x14ac:dyDescent="0.2">
      <c r="AR3749" s="47"/>
    </row>
    <row r="3750" spans="44:44" x14ac:dyDescent="0.2">
      <c r="AR3750" s="47"/>
    </row>
    <row r="3751" spans="44:44" x14ac:dyDescent="0.2">
      <c r="AR3751" s="47"/>
    </row>
    <row r="3752" spans="44:44" x14ac:dyDescent="0.2">
      <c r="AR3752" s="47"/>
    </row>
    <row r="3753" spans="44:44" x14ac:dyDescent="0.2">
      <c r="AR3753" s="47"/>
    </row>
    <row r="3754" spans="44:44" x14ac:dyDescent="0.2">
      <c r="AR3754" s="47"/>
    </row>
    <row r="3755" spans="44:44" x14ac:dyDescent="0.2">
      <c r="AR3755" s="47"/>
    </row>
    <row r="3756" spans="44:44" x14ac:dyDescent="0.2">
      <c r="AR3756" s="47"/>
    </row>
    <row r="3757" spans="44:44" x14ac:dyDescent="0.2">
      <c r="AR3757" s="47"/>
    </row>
    <row r="3758" spans="44:44" x14ac:dyDescent="0.2">
      <c r="AR3758" s="47"/>
    </row>
    <row r="3759" spans="44:44" x14ac:dyDescent="0.2">
      <c r="AR3759" s="47"/>
    </row>
    <row r="3760" spans="44:44" x14ac:dyDescent="0.2">
      <c r="AR3760" s="47"/>
    </row>
    <row r="3761" spans="44:44" x14ac:dyDescent="0.2">
      <c r="AR3761" s="47"/>
    </row>
    <row r="3762" spans="44:44" x14ac:dyDescent="0.2">
      <c r="AR3762" s="47"/>
    </row>
    <row r="3763" spans="44:44" x14ac:dyDescent="0.2">
      <c r="AR3763" s="47"/>
    </row>
    <row r="3764" spans="44:44" x14ac:dyDescent="0.2">
      <c r="AR3764" s="47"/>
    </row>
    <row r="3765" spans="44:44" x14ac:dyDescent="0.2">
      <c r="AR3765" s="47"/>
    </row>
    <row r="3766" spans="44:44" x14ac:dyDescent="0.2">
      <c r="AR3766" s="47"/>
    </row>
    <row r="3767" spans="44:44" x14ac:dyDescent="0.2">
      <c r="AR3767" s="47"/>
    </row>
    <row r="3768" spans="44:44" x14ac:dyDescent="0.2">
      <c r="AR3768" s="47"/>
    </row>
    <row r="3769" spans="44:44" x14ac:dyDescent="0.2">
      <c r="AR3769" s="47"/>
    </row>
    <row r="3770" spans="44:44" x14ac:dyDescent="0.2">
      <c r="AR3770" s="47"/>
    </row>
    <row r="3771" spans="44:44" x14ac:dyDescent="0.2">
      <c r="AR3771" s="47"/>
    </row>
    <row r="3772" spans="44:44" x14ac:dyDescent="0.2">
      <c r="AR3772" s="47"/>
    </row>
    <row r="3773" spans="44:44" x14ac:dyDescent="0.2">
      <c r="AR3773" s="47"/>
    </row>
    <row r="3774" spans="44:44" x14ac:dyDescent="0.2">
      <c r="AR3774" s="47"/>
    </row>
    <row r="3775" spans="44:44" x14ac:dyDescent="0.2">
      <c r="AR3775" s="47"/>
    </row>
    <row r="3776" spans="44:44" x14ac:dyDescent="0.2">
      <c r="AR3776" s="47"/>
    </row>
    <row r="3777" spans="44:44" x14ac:dyDescent="0.2">
      <c r="AR3777" s="47"/>
    </row>
    <row r="3778" spans="44:44" x14ac:dyDescent="0.2">
      <c r="AR3778" s="47"/>
    </row>
    <row r="3779" spans="44:44" x14ac:dyDescent="0.2">
      <c r="AR3779" s="47"/>
    </row>
    <row r="3780" spans="44:44" x14ac:dyDescent="0.2">
      <c r="AR3780" s="47"/>
    </row>
    <row r="3781" spans="44:44" x14ac:dyDescent="0.2">
      <c r="AR3781" s="47"/>
    </row>
    <row r="3782" spans="44:44" x14ac:dyDescent="0.2">
      <c r="AR3782" s="47"/>
    </row>
    <row r="3783" spans="44:44" x14ac:dyDescent="0.2">
      <c r="AR3783" s="47"/>
    </row>
    <row r="3784" spans="44:44" x14ac:dyDescent="0.2">
      <c r="AR3784" s="47"/>
    </row>
    <row r="3785" spans="44:44" x14ac:dyDescent="0.2">
      <c r="AR3785" s="47"/>
    </row>
    <row r="3786" spans="44:44" x14ac:dyDescent="0.2">
      <c r="AR3786" s="47"/>
    </row>
    <row r="3787" spans="44:44" x14ac:dyDescent="0.2">
      <c r="AR3787" s="47"/>
    </row>
    <row r="3788" spans="44:44" x14ac:dyDescent="0.2">
      <c r="AR3788" s="47"/>
    </row>
    <row r="3789" spans="44:44" x14ac:dyDescent="0.2">
      <c r="AR3789" s="47"/>
    </row>
    <row r="3790" spans="44:44" x14ac:dyDescent="0.2">
      <c r="AR3790" s="47"/>
    </row>
    <row r="3791" spans="44:44" x14ac:dyDescent="0.2">
      <c r="AR3791" s="47"/>
    </row>
    <row r="3792" spans="44:44" x14ac:dyDescent="0.2">
      <c r="AR3792" s="47"/>
    </row>
    <row r="3793" spans="44:44" x14ac:dyDescent="0.2">
      <c r="AR3793" s="47"/>
    </row>
    <row r="3794" spans="44:44" x14ac:dyDescent="0.2">
      <c r="AR3794" s="47"/>
    </row>
    <row r="3795" spans="44:44" x14ac:dyDescent="0.2">
      <c r="AR3795" s="47"/>
    </row>
    <row r="3796" spans="44:44" x14ac:dyDescent="0.2">
      <c r="AR3796" s="47"/>
    </row>
    <row r="3797" spans="44:44" x14ac:dyDescent="0.2">
      <c r="AR3797" s="47"/>
    </row>
    <row r="3798" spans="44:44" x14ac:dyDescent="0.2">
      <c r="AR3798" s="47"/>
    </row>
    <row r="3799" spans="44:44" x14ac:dyDescent="0.2">
      <c r="AR3799" s="47"/>
    </row>
    <row r="3800" spans="44:44" x14ac:dyDescent="0.2">
      <c r="AR3800" s="47"/>
    </row>
    <row r="3801" spans="44:44" x14ac:dyDescent="0.2">
      <c r="AR3801" s="47"/>
    </row>
    <row r="3802" spans="44:44" x14ac:dyDescent="0.2">
      <c r="AR3802" s="47"/>
    </row>
    <row r="3803" spans="44:44" x14ac:dyDescent="0.2">
      <c r="AR3803" s="47"/>
    </row>
    <row r="3804" spans="44:44" x14ac:dyDescent="0.2">
      <c r="AR3804" s="47"/>
    </row>
    <row r="3805" spans="44:44" x14ac:dyDescent="0.2">
      <c r="AR3805" s="47"/>
    </row>
    <row r="3806" spans="44:44" x14ac:dyDescent="0.2">
      <c r="AR3806" s="47"/>
    </row>
    <row r="3807" spans="44:44" x14ac:dyDescent="0.2">
      <c r="AR3807" s="47"/>
    </row>
    <row r="3808" spans="44:44" x14ac:dyDescent="0.2">
      <c r="AR3808" s="47"/>
    </row>
    <row r="3809" spans="44:44" x14ac:dyDescent="0.2">
      <c r="AR3809" s="47"/>
    </row>
    <row r="3810" spans="44:44" x14ac:dyDescent="0.2">
      <c r="AR3810" s="47"/>
    </row>
    <row r="3811" spans="44:44" x14ac:dyDescent="0.2">
      <c r="AR3811" s="47"/>
    </row>
    <row r="3812" spans="44:44" x14ac:dyDescent="0.2">
      <c r="AR3812" s="47"/>
    </row>
    <row r="3813" spans="44:44" x14ac:dyDescent="0.2">
      <c r="AR3813" s="47"/>
    </row>
    <row r="3814" spans="44:44" x14ac:dyDescent="0.2">
      <c r="AR3814" s="47"/>
    </row>
    <row r="3815" spans="44:44" x14ac:dyDescent="0.2">
      <c r="AR3815" s="47"/>
    </row>
    <row r="3816" spans="44:44" x14ac:dyDescent="0.2">
      <c r="AR3816" s="47"/>
    </row>
    <row r="3817" spans="44:44" x14ac:dyDescent="0.2">
      <c r="AR3817" s="47"/>
    </row>
    <row r="3818" spans="44:44" x14ac:dyDescent="0.2">
      <c r="AR3818" s="47"/>
    </row>
    <row r="3819" spans="44:44" x14ac:dyDescent="0.2">
      <c r="AR3819" s="47"/>
    </row>
    <row r="3820" spans="44:44" x14ac:dyDescent="0.2">
      <c r="AR3820" s="47"/>
    </row>
    <row r="3821" spans="44:44" x14ac:dyDescent="0.2">
      <c r="AR3821" s="47"/>
    </row>
    <row r="3822" spans="44:44" x14ac:dyDescent="0.2">
      <c r="AR3822" s="47"/>
    </row>
    <row r="3823" spans="44:44" x14ac:dyDescent="0.2">
      <c r="AR3823" s="47"/>
    </row>
    <row r="3824" spans="44:44" x14ac:dyDescent="0.2">
      <c r="AR3824" s="47"/>
    </row>
    <row r="3825" spans="44:44" x14ac:dyDescent="0.2">
      <c r="AR3825" s="47"/>
    </row>
    <row r="3826" spans="44:44" x14ac:dyDescent="0.2">
      <c r="AR3826" s="47"/>
    </row>
    <row r="3827" spans="44:44" x14ac:dyDescent="0.2">
      <c r="AR3827" s="47"/>
    </row>
    <row r="3828" spans="44:44" x14ac:dyDescent="0.2">
      <c r="AR3828" s="47"/>
    </row>
    <row r="3829" spans="44:44" x14ac:dyDescent="0.2">
      <c r="AR3829" s="47"/>
    </row>
    <row r="3830" spans="44:44" x14ac:dyDescent="0.2">
      <c r="AR3830" s="47"/>
    </row>
    <row r="3831" spans="44:44" x14ac:dyDescent="0.2">
      <c r="AR3831" s="47"/>
    </row>
    <row r="3832" spans="44:44" x14ac:dyDescent="0.2">
      <c r="AR3832" s="47"/>
    </row>
    <row r="3833" spans="44:44" x14ac:dyDescent="0.2">
      <c r="AR3833" s="47"/>
    </row>
    <row r="3834" spans="44:44" x14ac:dyDescent="0.2">
      <c r="AR3834" s="47"/>
    </row>
    <row r="3835" spans="44:44" x14ac:dyDescent="0.2">
      <c r="AR3835" s="47"/>
    </row>
    <row r="3836" spans="44:44" x14ac:dyDescent="0.2">
      <c r="AR3836" s="47"/>
    </row>
    <row r="3837" spans="44:44" x14ac:dyDescent="0.2">
      <c r="AR3837" s="47"/>
    </row>
    <row r="3838" spans="44:44" x14ac:dyDescent="0.2">
      <c r="AR3838" s="47"/>
    </row>
    <row r="3839" spans="44:44" x14ac:dyDescent="0.2">
      <c r="AR3839" s="47"/>
    </row>
    <row r="3840" spans="44:44" x14ac:dyDescent="0.2">
      <c r="AR3840" s="47"/>
    </row>
    <row r="3841" spans="44:44" x14ac:dyDescent="0.2">
      <c r="AR3841" s="47"/>
    </row>
    <row r="3842" spans="44:44" x14ac:dyDescent="0.2">
      <c r="AR3842" s="47"/>
    </row>
    <row r="3843" spans="44:44" x14ac:dyDescent="0.2">
      <c r="AR3843" s="47"/>
    </row>
    <row r="3844" spans="44:44" x14ac:dyDescent="0.2">
      <c r="AR3844" s="47"/>
    </row>
    <row r="3845" spans="44:44" x14ac:dyDescent="0.2">
      <c r="AR3845" s="47"/>
    </row>
    <row r="3846" spans="44:44" x14ac:dyDescent="0.2">
      <c r="AR3846" s="47"/>
    </row>
    <row r="3847" spans="44:44" x14ac:dyDescent="0.2">
      <c r="AR3847" s="47"/>
    </row>
    <row r="3848" spans="44:44" x14ac:dyDescent="0.2">
      <c r="AR3848" s="47"/>
    </row>
    <row r="3849" spans="44:44" x14ac:dyDescent="0.2">
      <c r="AR3849" s="47"/>
    </row>
    <row r="3850" spans="44:44" x14ac:dyDescent="0.2">
      <c r="AR3850" s="47"/>
    </row>
    <row r="3851" spans="44:44" x14ac:dyDescent="0.2">
      <c r="AR3851" s="47"/>
    </row>
    <row r="3852" spans="44:44" x14ac:dyDescent="0.2">
      <c r="AR3852" s="47"/>
    </row>
    <row r="3853" spans="44:44" x14ac:dyDescent="0.2">
      <c r="AR3853" s="47"/>
    </row>
    <row r="3854" spans="44:44" x14ac:dyDescent="0.2">
      <c r="AR3854" s="47"/>
    </row>
    <row r="3855" spans="44:44" x14ac:dyDescent="0.2">
      <c r="AR3855" s="47"/>
    </row>
    <row r="3856" spans="44:44" x14ac:dyDescent="0.2">
      <c r="AR3856" s="47"/>
    </row>
    <row r="3857" spans="44:44" x14ac:dyDescent="0.2">
      <c r="AR3857" s="47"/>
    </row>
    <row r="3858" spans="44:44" x14ac:dyDescent="0.2">
      <c r="AR3858" s="47"/>
    </row>
    <row r="3859" spans="44:44" x14ac:dyDescent="0.2">
      <c r="AR3859" s="47"/>
    </row>
    <row r="3860" spans="44:44" x14ac:dyDescent="0.2">
      <c r="AR3860" s="47"/>
    </row>
    <row r="3861" spans="44:44" x14ac:dyDescent="0.2">
      <c r="AR3861" s="47"/>
    </row>
    <row r="3862" spans="44:44" x14ac:dyDescent="0.2">
      <c r="AR3862" s="47"/>
    </row>
    <row r="3863" spans="44:44" x14ac:dyDescent="0.2">
      <c r="AR3863" s="47"/>
    </row>
    <row r="3864" spans="44:44" x14ac:dyDescent="0.2">
      <c r="AR3864" s="47"/>
    </row>
    <row r="3865" spans="44:44" x14ac:dyDescent="0.2">
      <c r="AR3865" s="47"/>
    </row>
    <row r="3866" spans="44:44" x14ac:dyDescent="0.2">
      <c r="AR3866" s="47"/>
    </row>
    <row r="3867" spans="44:44" x14ac:dyDescent="0.2">
      <c r="AR3867" s="47"/>
    </row>
    <row r="3868" spans="44:44" x14ac:dyDescent="0.2">
      <c r="AR3868" s="47"/>
    </row>
    <row r="3869" spans="44:44" x14ac:dyDescent="0.2">
      <c r="AR3869" s="47"/>
    </row>
    <row r="3870" spans="44:44" x14ac:dyDescent="0.2">
      <c r="AR3870" s="47"/>
    </row>
    <row r="3871" spans="44:44" x14ac:dyDescent="0.2">
      <c r="AR3871" s="47"/>
    </row>
    <row r="3872" spans="44:44" x14ac:dyDescent="0.2">
      <c r="AR3872" s="47"/>
    </row>
    <row r="3873" spans="44:44" x14ac:dyDescent="0.2">
      <c r="AR3873" s="47"/>
    </row>
    <row r="3874" spans="44:44" x14ac:dyDescent="0.2">
      <c r="AR3874" s="47"/>
    </row>
    <row r="3875" spans="44:44" x14ac:dyDescent="0.2">
      <c r="AR3875" s="47"/>
    </row>
    <row r="3876" spans="44:44" x14ac:dyDescent="0.2">
      <c r="AR3876" s="47"/>
    </row>
    <row r="3877" spans="44:44" x14ac:dyDescent="0.2">
      <c r="AR3877" s="47"/>
    </row>
    <row r="3878" spans="44:44" x14ac:dyDescent="0.2">
      <c r="AR3878" s="47"/>
    </row>
    <row r="3879" spans="44:44" x14ac:dyDescent="0.2">
      <c r="AR3879" s="47"/>
    </row>
    <row r="3880" spans="44:44" x14ac:dyDescent="0.2">
      <c r="AR3880" s="47"/>
    </row>
    <row r="3881" spans="44:44" x14ac:dyDescent="0.2">
      <c r="AR3881" s="47"/>
    </row>
    <row r="3882" spans="44:44" x14ac:dyDescent="0.2">
      <c r="AR3882" s="47"/>
    </row>
    <row r="3883" spans="44:44" x14ac:dyDescent="0.2">
      <c r="AR3883" s="47"/>
    </row>
    <row r="3884" spans="44:44" x14ac:dyDescent="0.2">
      <c r="AR3884" s="47"/>
    </row>
    <row r="3885" spans="44:44" x14ac:dyDescent="0.2">
      <c r="AR3885" s="47"/>
    </row>
    <row r="3886" spans="44:44" x14ac:dyDescent="0.2">
      <c r="AR3886" s="47"/>
    </row>
    <row r="3887" spans="44:44" x14ac:dyDescent="0.2">
      <c r="AR3887" s="47"/>
    </row>
    <row r="3888" spans="44:44" x14ac:dyDescent="0.2">
      <c r="AR3888" s="47"/>
    </row>
    <row r="3889" spans="44:44" x14ac:dyDescent="0.2">
      <c r="AR3889" s="47"/>
    </row>
    <row r="3890" spans="44:44" x14ac:dyDescent="0.2">
      <c r="AR3890" s="47"/>
    </row>
    <row r="3891" spans="44:44" x14ac:dyDescent="0.2">
      <c r="AR3891" s="47"/>
    </row>
    <row r="3892" spans="44:44" x14ac:dyDescent="0.2">
      <c r="AR3892" s="47"/>
    </row>
    <row r="3893" spans="44:44" x14ac:dyDescent="0.2">
      <c r="AR3893" s="47"/>
    </row>
    <row r="3894" spans="44:44" x14ac:dyDescent="0.2">
      <c r="AR3894" s="47"/>
    </row>
    <row r="3895" spans="44:44" x14ac:dyDescent="0.2">
      <c r="AR3895" s="47"/>
    </row>
    <row r="3896" spans="44:44" x14ac:dyDescent="0.2">
      <c r="AR3896" s="47"/>
    </row>
    <row r="3897" spans="44:44" x14ac:dyDescent="0.2">
      <c r="AR3897" s="47"/>
    </row>
    <row r="3898" spans="44:44" x14ac:dyDescent="0.2">
      <c r="AR3898" s="47"/>
    </row>
    <row r="3899" spans="44:44" x14ac:dyDescent="0.2">
      <c r="AR3899" s="47"/>
    </row>
    <row r="3900" spans="44:44" x14ac:dyDescent="0.2">
      <c r="AR3900" s="47"/>
    </row>
    <row r="3901" spans="44:44" x14ac:dyDescent="0.2">
      <c r="AR3901" s="47"/>
    </row>
    <row r="3902" spans="44:44" x14ac:dyDescent="0.2">
      <c r="AR3902" s="47"/>
    </row>
    <row r="3903" spans="44:44" x14ac:dyDescent="0.2">
      <c r="AR3903" s="47"/>
    </row>
    <row r="3904" spans="44:44" x14ac:dyDescent="0.2">
      <c r="AR3904" s="47"/>
    </row>
    <row r="3905" spans="44:44" x14ac:dyDescent="0.2">
      <c r="AR3905" s="47"/>
    </row>
    <row r="3906" spans="44:44" x14ac:dyDescent="0.2">
      <c r="AR3906" s="47"/>
    </row>
    <row r="3907" spans="44:44" x14ac:dyDescent="0.2">
      <c r="AR3907" s="47"/>
    </row>
    <row r="3908" spans="44:44" x14ac:dyDescent="0.2">
      <c r="AR3908" s="47"/>
    </row>
    <row r="3909" spans="44:44" x14ac:dyDescent="0.2">
      <c r="AR3909" s="47"/>
    </row>
    <row r="3910" spans="44:44" x14ac:dyDescent="0.2">
      <c r="AR3910" s="47"/>
    </row>
    <row r="3911" spans="44:44" x14ac:dyDescent="0.2">
      <c r="AR3911" s="47"/>
    </row>
    <row r="3912" spans="44:44" x14ac:dyDescent="0.2">
      <c r="AR3912" s="47"/>
    </row>
    <row r="3913" spans="44:44" x14ac:dyDescent="0.2">
      <c r="AR3913" s="47"/>
    </row>
    <row r="3914" spans="44:44" x14ac:dyDescent="0.2">
      <c r="AR3914" s="47"/>
    </row>
    <row r="3915" spans="44:44" x14ac:dyDescent="0.2">
      <c r="AR3915" s="47"/>
    </row>
    <row r="3916" spans="44:44" x14ac:dyDescent="0.2">
      <c r="AR3916" s="47"/>
    </row>
    <row r="3917" spans="44:44" x14ac:dyDescent="0.2">
      <c r="AR3917" s="47"/>
    </row>
    <row r="3918" spans="44:44" x14ac:dyDescent="0.2">
      <c r="AR3918" s="47"/>
    </row>
    <row r="3919" spans="44:44" x14ac:dyDescent="0.2">
      <c r="AR3919" s="47"/>
    </row>
    <row r="3920" spans="44:44" x14ac:dyDescent="0.2">
      <c r="AR3920" s="47"/>
    </row>
    <row r="3921" spans="44:44" x14ac:dyDescent="0.2">
      <c r="AR3921" s="47"/>
    </row>
    <row r="3922" spans="44:44" x14ac:dyDescent="0.2">
      <c r="AR3922" s="47"/>
    </row>
    <row r="3923" spans="44:44" x14ac:dyDescent="0.2">
      <c r="AR3923" s="47"/>
    </row>
    <row r="3924" spans="44:44" x14ac:dyDescent="0.2">
      <c r="AR3924" s="47"/>
    </row>
    <row r="3925" spans="44:44" x14ac:dyDescent="0.2">
      <c r="AR3925" s="47"/>
    </row>
    <row r="3926" spans="44:44" x14ac:dyDescent="0.2">
      <c r="AR3926" s="47"/>
    </row>
    <row r="3927" spans="44:44" x14ac:dyDescent="0.2">
      <c r="AR3927" s="47"/>
    </row>
    <row r="3928" spans="44:44" x14ac:dyDescent="0.2">
      <c r="AR3928" s="47"/>
    </row>
    <row r="3929" spans="44:44" x14ac:dyDescent="0.2">
      <c r="AR3929" s="47"/>
    </row>
    <row r="3930" spans="44:44" x14ac:dyDescent="0.2">
      <c r="AR3930" s="47"/>
    </row>
    <row r="3931" spans="44:44" x14ac:dyDescent="0.2">
      <c r="AR3931" s="47"/>
    </row>
    <row r="3932" spans="44:44" x14ac:dyDescent="0.2">
      <c r="AR3932" s="47"/>
    </row>
    <row r="3933" spans="44:44" x14ac:dyDescent="0.2">
      <c r="AR3933" s="47"/>
    </row>
    <row r="3934" spans="44:44" x14ac:dyDescent="0.2">
      <c r="AR3934" s="47"/>
    </row>
    <row r="3935" spans="44:44" x14ac:dyDescent="0.2">
      <c r="AR3935" s="47"/>
    </row>
    <row r="3936" spans="44:44" x14ac:dyDescent="0.2">
      <c r="AR3936" s="47"/>
    </row>
    <row r="3937" spans="44:44" x14ac:dyDescent="0.2">
      <c r="AR3937" s="47"/>
    </row>
    <row r="3938" spans="44:44" x14ac:dyDescent="0.2">
      <c r="AR3938" s="47"/>
    </row>
    <row r="3939" spans="44:44" x14ac:dyDescent="0.2">
      <c r="AR3939" s="47"/>
    </row>
    <row r="3940" spans="44:44" x14ac:dyDescent="0.2">
      <c r="AR3940" s="47"/>
    </row>
    <row r="3941" spans="44:44" x14ac:dyDescent="0.2">
      <c r="AR3941" s="47"/>
    </row>
    <row r="3942" spans="44:44" x14ac:dyDescent="0.2">
      <c r="AR3942" s="47"/>
    </row>
    <row r="3943" spans="44:44" x14ac:dyDescent="0.2">
      <c r="AR3943" s="47"/>
    </row>
    <row r="3944" spans="44:44" x14ac:dyDescent="0.2">
      <c r="AR3944" s="47"/>
    </row>
    <row r="3945" spans="44:44" x14ac:dyDescent="0.2">
      <c r="AR3945" s="47"/>
    </row>
    <row r="3946" spans="44:44" x14ac:dyDescent="0.2">
      <c r="AR3946" s="47"/>
    </row>
    <row r="3947" spans="44:44" x14ac:dyDescent="0.2">
      <c r="AR3947" s="47"/>
    </row>
    <row r="3948" spans="44:44" x14ac:dyDescent="0.2">
      <c r="AR3948" s="47"/>
    </row>
    <row r="3949" spans="44:44" x14ac:dyDescent="0.2">
      <c r="AR3949" s="47"/>
    </row>
    <row r="3950" spans="44:44" x14ac:dyDescent="0.2">
      <c r="AR3950" s="47"/>
    </row>
    <row r="3951" spans="44:44" x14ac:dyDescent="0.2">
      <c r="AR3951" s="47"/>
    </row>
    <row r="3952" spans="44:44" x14ac:dyDescent="0.2">
      <c r="AR3952" s="47"/>
    </row>
    <row r="3953" spans="44:44" x14ac:dyDescent="0.2">
      <c r="AR3953" s="47"/>
    </row>
    <row r="3954" spans="44:44" x14ac:dyDescent="0.2">
      <c r="AR3954" s="47"/>
    </row>
    <row r="3955" spans="44:44" x14ac:dyDescent="0.2">
      <c r="AR3955" s="47"/>
    </row>
    <row r="3956" spans="44:44" x14ac:dyDescent="0.2">
      <c r="AR3956" s="47"/>
    </row>
    <row r="3957" spans="44:44" x14ac:dyDescent="0.2">
      <c r="AR3957" s="47"/>
    </row>
    <row r="3958" spans="44:44" x14ac:dyDescent="0.2">
      <c r="AR3958" s="47"/>
    </row>
    <row r="3959" spans="44:44" x14ac:dyDescent="0.2">
      <c r="AR3959" s="47"/>
    </row>
    <row r="3960" spans="44:44" x14ac:dyDescent="0.2">
      <c r="AR3960" s="47"/>
    </row>
    <row r="3961" spans="44:44" x14ac:dyDescent="0.2">
      <c r="AR3961" s="47"/>
    </row>
    <row r="3962" spans="44:44" x14ac:dyDescent="0.2">
      <c r="AR3962" s="47"/>
    </row>
    <row r="3963" spans="44:44" x14ac:dyDescent="0.2">
      <c r="AR3963" s="47"/>
    </row>
    <row r="3964" spans="44:44" x14ac:dyDescent="0.2">
      <c r="AR3964" s="47"/>
    </row>
    <row r="3965" spans="44:44" x14ac:dyDescent="0.2">
      <c r="AR3965" s="47"/>
    </row>
    <row r="3966" spans="44:44" x14ac:dyDescent="0.2">
      <c r="AR3966" s="47"/>
    </row>
    <row r="3967" spans="44:44" x14ac:dyDescent="0.2">
      <c r="AR3967" s="47"/>
    </row>
    <row r="3968" spans="44:44" x14ac:dyDescent="0.2">
      <c r="AR3968" s="47"/>
    </row>
    <row r="3969" spans="44:44" x14ac:dyDescent="0.2">
      <c r="AR3969" s="47"/>
    </row>
    <row r="3970" spans="44:44" x14ac:dyDescent="0.2">
      <c r="AR3970" s="47"/>
    </row>
    <row r="3971" spans="44:44" x14ac:dyDescent="0.2">
      <c r="AR3971" s="47"/>
    </row>
    <row r="3972" spans="44:44" x14ac:dyDescent="0.2">
      <c r="AR3972" s="47"/>
    </row>
    <row r="3973" spans="44:44" x14ac:dyDescent="0.2">
      <c r="AR3973" s="47"/>
    </row>
    <row r="3974" spans="44:44" x14ac:dyDescent="0.2">
      <c r="AR3974" s="47"/>
    </row>
    <row r="3975" spans="44:44" x14ac:dyDescent="0.2">
      <c r="AR3975" s="47"/>
    </row>
    <row r="3976" spans="44:44" x14ac:dyDescent="0.2">
      <c r="AR3976" s="47"/>
    </row>
    <row r="3977" spans="44:44" x14ac:dyDescent="0.2">
      <c r="AR3977" s="47"/>
    </row>
    <row r="3978" spans="44:44" x14ac:dyDescent="0.2">
      <c r="AR3978" s="47"/>
    </row>
    <row r="3979" spans="44:44" x14ac:dyDescent="0.2">
      <c r="AR3979" s="47"/>
    </row>
    <row r="3980" spans="44:44" x14ac:dyDescent="0.2">
      <c r="AR3980" s="47"/>
    </row>
    <row r="3981" spans="44:44" x14ac:dyDescent="0.2">
      <c r="AR3981" s="47"/>
    </row>
    <row r="3982" spans="44:44" x14ac:dyDescent="0.2">
      <c r="AR3982" s="47"/>
    </row>
    <row r="3983" spans="44:44" x14ac:dyDescent="0.2">
      <c r="AR3983" s="47"/>
    </row>
    <row r="3984" spans="44:44" x14ac:dyDescent="0.2">
      <c r="AR3984" s="47"/>
    </row>
    <row r="3985" spans="44:44" x14ac:dyDescent="0.2">
      <c r="AR3985" s="47"/>
    </row>
    <row r="3986" spans="44:44" x14ac:dyDescent="0.2">
      <c r="AR3986" s="47"/>
    </row>
    <row r="3987" spans="44:44" x14ac:dyDescent="0.2">
      <c r="AR3987" s="47"/>
    </row>
    <row r="3988" spans="44:44" x14ac:dyDescent="0.2">
      <c r="AR3988" s="47"/>
    </row>
    <row r="3989" spans="44:44" x14ac:dyDescent="0.2">
      <c r="AR3989" s="47"/>
    </row>
    <row r="3990" spans="44:44" x14ac:dyDescent="0.2">
      <c r="AR3990" s="47"/>
    </row>
    <row r="3991" spans="44:44" x14ac:dyDescent="0.2">
      <c r="AR3991" s="47"/>
    </row>
    <row r="3992" spans="44:44" x14ac:dyDescent="0.2">
      <c r="AR3992" s="47"/>
    </row>
    <row r="3993" spans="44:44" x14ac:dyDescent="0.2">
      <c r="AR3993" s="47"/>
    </row>
    <row r="3994" spans="44:44" x14ac:dyDescent="0.2">
      <c r="AR3994" s="47"/>
    </row>
    <row r="3995" spans="44:44" x14ac:dyDescent="0.2">
      <c r="AR3995" s="47"/>
    </row>
    <row r="3996" spans="44:44" x14ac:dyDescent="0.2">
      <c r="AR3996" s="47"/>
    </row>
    <row r="3997" spans="44:44" x14ac:dyDescent="0.2">
      <c r="AR3997" s="47"/>
    </row>
    <row r="3998" spans="44:44" x14ac:dyDescent="0.2">
      <c r="AR3998" s="47"/>
    </row>
    <row r="3999" spans="44:44" x14ac:dyDescent="0.2">
      <c r="AR3999" s="47"/>
    </row>
    <row r="4000" spans="44:44" x14ac:dyDescent="0.2">
      <c r="AR4000" s="47"/>
    </row>
    <row r="4001" spans="44:44" x14ac:dyDescent="0.2">
      <c r="AR4001" s="47"/>
    </row>
    <row r="4002" spans="44:44" x14ac:dyDescent="0.2">
      <c r="AR4002" s="47"/>
    </row>
    <row r="4003" spans="44:44" x14ac:dyDescent="0.2">
      <c r="AR4003" s="47"/>
    </row>
    <row r="4004" spans="44:44" x14ac:dyDescent="0.2">
      <c r="AR4004" s="47"/>
    </row>
    <row r="4005" spans="44:44" x14ac:dyDescent="0.2">
      <c r="AR4005" s="47"/>
    </row>
    <row r="4006" spans="44:44" x14ac:dyDescent="0.2">
      <c r="AR4006" s="47"/>
    </row>
    <row r="4007" spans="44:44" x14ac:dyDescent="0.2">
      <c r="AR4007" s="47"/>
    </row>
    <row r="4008" spans="44:44" x14ac:dyDescent="0.2">
      <c r="AR4008" s="47"/>
    </row>
    <row r="4009" spans="44:44" x14ac:dyDescent="0.2">
      <c r="AR4009" s="47"/>
    </row>
    <row r="4010" spans="44:44" x14ac:dyDescent="0.2">
      <c r="AR4010" s="47"/>
    </row>
    <row r="4011" spans="44:44" x14ac:dyDescent="0.2">
      <c r="AR4011" s="47"/>
    </row>
    <row r="4012" spans="44:44" x14ac:dyDescent="0.2">
      <c r="AR4012" s="47"/>
    </row>
    <row r="4013" spans="44:44" x14ac:dyDescent="0.2">
      <c r="AR4013" s="47"/>
    </row>
    <row r="4014" spans="44:44" x14ac:dyDescent="0.2">
      <c r="AR4014" s="47"/>
    </row>
    <row r="4015" spans="44:44" x14ac:dyDescent="0.2">
      <c r="AR4015" s="47"/>
    </row>
    <row r="4016" spans="44:44" x14ac:dyDescent="0.2">
      <c r="AR4016" s="47"/>
    </row>
    <row r="4017" spans="44:44" x14ac:dyDescent="0.2">
      <c r="AR4017" s="47"/>
    </row>
    <row r="4018" spans="44:44" x14ac:dyDescent="0.2">
      <c r="AR4018" s="47"/>
    </row>
    <row r="4019" spans="44:44" x14ac:dyDescent="0.2">
      <c r="AR4019" s="47"/>
    </row>
    <row r="4020" spans="44:44" x14ac:dyDescent="0.2">
      <c r="AR4020" s="47"/>
    </row>
    <row r="4021" spans="44:44" x14ac:dyDescent="0.2">
      <c r="AR4021" s="47"/>
    </row>
    <row r="4022" spans="44:44" x14ac:dyDescent="0.2">
      <c r="AR4022" s="47"/>
    </row>
    <row r="4023" spans="44:44" x14ac:dyDescent="0.2">
      <c r="AR4023" s="47"/>
    </row>
    <row r="4024" spans="44:44" x14ac:dyDescent="0.2">
      <c r="AR4024" s="47"/>
    </row>
    <row r="4025" spans="44:44" x14ac:dyDescent="0.2">
      <c r="AR4025" s="47"/>
    </row>
    <row r="4026" spans="44:44" x14ac:dyDescent="0.2">
      <c r="AR4026" s="47"/>
    </row>
    <row r="4027" spans="44:44" x14ac:dyDescent="0.2">
      <c r="AR4027" s="47"/>
    </row>
    <row r="4028" spans="44:44" x14ac:dyDescent="0.2">
      <c r="AR4028" s="47"/>
    </row>
    <row r="4029" spans="44:44" x14ac:dyDescent="0.2">
      <c r="AR4029" s="47"/>
    </row>
    <row r="4030" spans="44:44" x14ac:dyDescent="0.2">
      <c r="AR4030" s="47"/>
    </row>
    <row r="4031" spans="44:44" x14ac:dyDescent="0.2">
      <c r="AR4031" s="47"/>
    </row>
    <row r="4032" spans="44:44" x14ac:dyDescent="0.2">
      <c r="AR4032" s="47"/>
    </row>
    <row r="4033" spans="44:44" x14ac:dyDescent="0.2">
      <c r="AR4033" s="47"/>
    </row>
    <row r="4034" spans="44:44" x14ac:dyDescent="0.2">
      <c r="AR4034" s="47"/>
    </row>
    <row r="4035" spans="44:44" x14ac:dyDescent="0.2">
      <c r="AR4035" s="47"/>
    </row>
    <row r="4036" spans="44:44" x14ac:dyDescent="0.2">
      <c r="AR4036" s="47"/>
    </row>
    <row r="4037" spans="44:44" x14ac:dyDescent="0.2">
      <c r="AR4037" s="47"/>
    </row>
    <row r="4038" spans="44:44" x14ac:dyDescent="0.2">
      <c r="AR4038" s="47"/>
    </row>
    <row r="4039" spans="44:44" x14ac:dyDescent="0.2">
      <c r="AR4039" s="47"/>
    </row>
    <row r="4040" spans="44:44" x14ac:dyDescent="0.2">
      <c r="AR4040" s="47"/>
    </row>
    <row r="4041" spans="44:44" x14ac:dyDescent="0.2">
      <c r="AR4041" s="47"/>
    </row>
    <row r="4042" spans="44:44" x14ac:dyDescent="0.2">
      <c r="AR4042" s="47"/>
    </row>
    <row r="4043" spans="44:44" x14ac:dyDescent="0.2">
      <c r="AR4043" s="47"/>
    </row>
    <row r="4044" spans="44:44" x14ac:dyDescent="0.2">
      <c r="AR4044" s="47"/>
    </row>
    <row r="4045" spans="44:44" x14ac:dyDescent="0.2">
      <c r="AR4045" s="47"/>
    </row>
    <row r="4046" spans="44:44" x14ac:dyDescent="0.2">
      <c r="AR4046" s="47"/>
    </row>
    <row r="4047" spans="44:44" x14ac:dyDescent="0.2">
      <c r="AR4047" s="47"/>
    </row>
    <row r="4048" spans="44:44" x14ac:dyDescent="0.2">
      <c r="AR4048" s="47"/>
    </row>
    <row r="4049" spans="44:44" x14ac:dyDescent="0.2">
      <c r="AR4049" s="47"/>
    </row>
    <row r="4050" spans="44:44" x14ac:dyDescent="0.2">
      <c r="AR4050" s="47"/>
    </row>
    <row r="4051" spans="44:44" x14ac:dyDescent="0.2">
      <c r="AR4051" s="47"/>
    </row>
    <row r="4052" spans="44:44" x14ac:dyDescent="0.2">
      <c r="AR4052" s="47"/>
    </row>
    <row r="4053" spans="44:44" x14ac:dyDescent="0.2">
      <c r="AR4053" s="47"/>
    </row>
    <row r="4054" spans="44:44" x14ac:dyDescent="0.2">
      <c r="AR4054" s="47"/>
    </row>
    <row r="4055" spans="44:44" x14ac:dyDescent="0.2">
      <c r="AR4055" s="47"/>
    </row>
    <row r="4056" spans="44:44" x14ac:dyDescent="0.2">
      <c r="AR4056" s="47"/>
    </row>
    <row r="4057" spans="44:44" x14ac:dyDescent="0.2">
      <c r="AR4057" s="47"/>
    </row>
    <row r="4058" spans="44:44" x14ac:dyDescent="0.2">
      <c r="AR4058" s="47"/>
    </row>
    <row r="4059" spans="44:44" x14ac:dyDescent="0.2">
      <c r="AR4059" s="47"/>
    </row>
    <row r="4060" spans="44:44" x14ac:dyDescent="0.2">
      <c r="AR4060" s="47"/>
    </row>
    <row r="4061" spans="44:44" x14ac:dyDescent="0.2">
      <c r="AR4061" s="47"/>
    </row>
    <row r="4062" spans="44:44" x14ac:dyDescent="0.2">
      <c r="AR4062" s="47"/>
    </row>
    <row r="4063" spans="44:44" x14ac:dyDescent="0.2">
      <c r="AR4063" s="47"/>
    </row>
    <row r="4064" spans="44:44" x14ac:dyDescent="0.2">
      <c r="AR4064" s="47"/>
    </row>
    <row r="4065" spans="44:44" x14ac:dyDescent="0.2">
      <c r="AR4065" s="47"/>
    </row>
    <row r="4066" spans="44:44" x14ac:dyDescent="0.2">
      <c r="AR4066" s="47"/>
    </row>
    <row r="4067" spans="44:44" x14ac:dyDescent="0.2">
      <c r="AR4067" s="47"/>
    </row>
    <row r="4068" spans="44:44" x14ac:dyDescent="0.2">
      <c r="AR4068" s="47"/>
    </row>
    <row r="4069" spans="44:44" x14ac:dyDescent="0.2">
      <c r="AR4069" s="47"/>
    </row>
    <row r="4070" spans="44:44" x14ac:dyDescent="0.2">
      <c r="AR4070" s="47"/>
    </row>
    <row r="4071" spans="44:44" x14ac:dyDescent="0.2">
      <c r="AR4071" s="47"/>
    </row>
    <row r="4072" spans="44:44" x14ac:dyDescent="0.2">
      <c r="AR4072" s="47"/>
    </row>
    <row r="4073" spans="44:44" x14ac:dyDescent="0.2">
      <c r="AR4073" s="47"/>
    </row>
    <row r="4074" spans="44:44" x14ac:dyDescent="0.2">
      <c r="AR4074" s="47"/>
    </row>
    <row r="4075" spans="44:44" x14ac:dyDescent="0.2">
      <c r="AR4075" s="47"/>
    </row>
    <row r="4076" spans="44:44" x14ac:dyDescent="0.2">
      <c r="AR4076" s="47"/>
    </row>
    <row r="4077" spans="44:44" x14ac:dyDescent="0.2">
      <c r="AR4077" s="47"/>
    </row>
    <row r="4078" spans="44:44" x14ac:dyDescent="0.2">
      <c r="AR4078" s="47"/>
    </row>
    <row r="4079" spans="44:44" x14ac:dyDescent="0.2">
      <c r="AR4079" s="47"/>
    </row>
    <row r="4080" spans="44:44" x14ac:dyDescent="0.2">
      <c r="AR4080" s="47"/>
    </row>
    <row r="4081" spans="44:44" x14ac:dyDescent="0.2">
      <c r="AR4081" s="47"/>
    </row>
    <row r="4082" spans="44:44" x14ac:dyDescent="0.2">
      <c r="AR4082" s="47"/>
    </row>
    <row r="4083" spans="44:44" x14ac:dyDescent="0.2">
      <c r="AR4083" s="47"/>
    </row>
    <row r="4084" spans="44:44" x14ac:dyDescent="0.2">
      <c r="AR4084" s="47"/>
    </row>
    <row r="4085" spans="44:44" x14ac:dyDescent="0.2">
      <c r="AR4085" s="47"/>
    </row>
    <row r="4086" spans="44:44" x14ac:dyDescent="0.2">
      <c r="AR4086" s="47"/>
    </row>
    <row r="4087" spans="44:44" x14ac:dyDescent="0.2">
      <c r="AR4087" s="47"/>
    </row>
    <row r="4088" spans="44:44" x14ac:dyDescent="0.2">
      <c r="AR4088" s="47"/>
    </row>
    <row r="4089" spans="44:44" x14ac:dyDescent="0.2">
      <c r="AR4089" s="47"/>
    </row>
    <row r="4090" spans="44:44" x14ac:dyDescent="0.2">
      <c r="AR4090" s="47"/>
    </row>
    <row r="4091" spans="44:44" x14ac:dyDescent="0.2">
      <c r="AR4091" s="47"/>
    </row>
    <row r="4092" spans="44:44" x14ac:dyDescent="0.2">
      <c r="AR4092" s="47"/>
    </row>
    <row r="4093" spans="44:44" x14ac:dyDescent="0.2">
      <c r="AR4093" s="47"/>
    </row>
    <row r="4094" spans="44:44" x14ac:dyDescent="0.2">
      <c r="AR4094" s="47"/>
    </row>
    <row r="4095" spans="44:44" x14ac:dyDescent="0.2">
      <c r="AR4095" s="47"/>
    </row>
    <row r="4096" spans="44:44" x14ac:dyDescent="0.2">
      <c r="AR4096" s="47"/>
    </row>
    <row r="4097" spans="44:44" x14ac:dyDescent="0.2">
      <c r="AR4097" s="47"/>
    </row>
    <row r="4098" spans="44:44" x14ac:dyDescent="0.2">
      <c r="AR4098" s="47"/>
    </row>
    <row r="4099" spans="44:44" x14ac:dyDescent="0.2">
      <c r="AR4099" s="47"/>
    </row>
    <row r="4100" spans="44:44" x14ac:dyDescent="0.2">
      <c r="AR4100" s="47"/>
    </row>
    <row r="4101" spans="44:44" x14ac:dyDescent="0.2">
      <c r="AR4101" s="47"/>
    </row>
    <row r="4102" spans="44:44" x14ac:dyDescent="0.2">
      <c r="AR4102" s="47"/>
    </row>
    <row r="4103" spans="44:44" x14ac:dyDescent="0.2">
      <c r="AR4103" s="47"/>
    </row>
    <row r="4104" spans="44:44" x14ac:dyDescent="0.2">
      <c r="AR4104" s="47"/>
    </row>
    <row r="4105" spans="44:44" x14ac:dyDescent="0.2">
      <c r="AR4105" s="47"/>
    </row>
    <row r="4106" spans="44:44" x14ac:dyDescent="0.2">
      <c r="AR4106" s="47"/>
    </row>
    <row r="4107" spans="44:44" x14ac:dyDescent="0.2">
      <c r="AR4107" s="47"/>
    </row>
    <row r="4108" spans="44:44" x14ac:dyDescent="0.2">
      <c r="AR4108" s="47"/>
    </row>
    <row r="4109" spans="44:44" x14ac:dyDescent="0.2">
      <c r="AR4109" s="47"/>
    </row>
    <row r="4110" spans="44:44" x14ac:dyDescent="0.2">
      <c r="AR4110" s="47"/>
    </row>
    <row r="4111" spans="44:44" x14ac:dyDescent="0.2">
      <c r="AR4111" s="47"/>
    </row>
    <row r="4112" spans="44:44" x14ac:dyDescent="0.2">
      <c r="AR4112" s="47"/>
    </row>
    <row r="4113" spans="44:44" x14ac:dyDescent="0.2">
      <c r="AR4113" s="47"/>
    </row>
    <row r="4114" spans="44:44" x14ac:dyDescent="0.2">
      <c r="AR4114" s="47"/>
    </row>
    <row r="4115" spans="44:44" x14ac:dyDescent="0.2">
      <c r="AR4115" s="47"/>
    </row>
    <row r="4116" spans="44:44" x14ac:dyDescent="0.2">
      <c r="AR4116" s="47"/>
    </row>
    <row r="4117" spans="44:44" x14ac:dyDescent="0.2">
      <c r="AR4117" s="47"/>
    </row>
    <row r="4118" spans="44:44" x14ac:dyDescent="0.2">
      <c r="AR4118" s="47"/>
    </row>
    <row r="4119" spans="44:44" x14ac:dyDescent="0.2">
      <c r="AR4119" s="47"/>
    </row>
    <row r="4120" spans="44:44" x14ac:dyDescent="0.2">
      <c r="AR4120" s="47"/>
    </row>
    <row r="4121" spans="44:44" x14ac:dyDescent="0.2">
      <c r="AR4121" s="47"/>
    </row>
    <row r="4122" spans="44:44" x14ac:dyDescent="0.2">
      <c r="AR4122" s="47"/>
    </row>
    <row r="4123" spans="44:44" x14ac:dyDescent="0.2">
      <c r="AR4123" s="47"/>
    </row>
    <row r="4124" spans="44:44" x14ac:dyDescent="0.2">
      <c r="AR4124" s="47"/>
    </row>
    <row r="4125" spans="44:44" x14ac:dyDescent="0.2">
      <c r="AR4125" s="47"/>
    </row>
    <row r="4126" spans="44:44" x14ac:dyDescent="0.2">
      <c r="AR4126" s="47"/>
    </row>
    <row r="4127" spans="44:44" x14ac:dyDescent="0.2">
      <c r="AR4127" s="47"/>
    </row>
    <row r="4128" spans="44:44" x14ac:dyDescent="0.2">
      <c r="AR4128" s="47"/>
    </row>
    <row r="4129" spans="44:44" x14ac:dyDescent="0.2">
      <c r="AR4129" s="47"/>
    </row>
    <row r="4130" spans="44:44" x14ac:dyDescent="0.2">
      <c r="AR4130" s="47"/>
    </row>
    <row r="4131" spans="44:44" x14ac:dyDescent="0.2">
      <c r="AR4131" s="47"/>
    </row>
    <row r="4132" spans="44:44" x14ac:dyDescent="0.2">
      <c r="AR4132" s="47"/>
    </row>
    <row r="4133" spans="44:44" x14ac:dyDescent="0.2">
      <c r="AR4133" s="47"/>
    </row>
    <row r="4134" spans="44:44" x14ac:dyDescent="0.2">
      <c r="AR4134" s="47"/>
    </row>
    <row r="4135" spans="44:44" x14ac:dyDescent="0.2">
      <c r="AR4135" s="47"/>
    </row>
    <row r="4136" spans="44:44" x14ac:dyDescent="0.2">
      <c r="AR4136" s="47"/>
    </row>
    <row r="4137" spans="44:44" x14ac:dyDescent="0.2">
      <c r="AR4137" s="47"/>
    </row>
    <row r="4138" spans="44:44" x14ac:dyDescent="0.2">
      <c r="AR4138" s="47"/>
    </row>
    <row r="4139" spans="44:44" x14ac:dyDescent="0.2">
      <c r="AR4139" s="47"/>
    </row>
    <row r="4140" spans="44:44" x14ac:dyDescent="0.2">
      <c r="AR4140" s="47"/>
    </row>
    <row r="4141" spans="44:44" x14ac:dyDescent="0.2">
      <c r="AR4141" s="47"/>
    </row>
    <row r="4142" spans="44:44" x14ac:dyDescent="0.2">
      <c r="AR4142" s="47"/>
    </row>
    <row r="4143" spans="44:44" x14ac:dyDescent="0.2">
      <c r="AR4143" s="47"/>
    </row>
    <row r="4144" spans="44:44" x14ac:dyDescent="0.2">
      <c r="AR4144" s="47"/>
    </row>
    <row r="4145" spans="44:44" x14ac:dyDescent="0.2">
      <c r="AR4145" s="47"/>
    </row>
    <row r="4146" spans="44:44" x14ac:dyDescent="0.2">
      <c r="AR4146" s="47"/>
    </row>
    <row r="4147" spans="44:44" x14ac:dyDescent="0.2">
      <c r="AR4147" s="47"/>
    </row>
    <row r="4148" spans="44:44" x14ac:dyDescent="0.2">
      <c r="AR4148" s="47"/>
    </row>
    <row r="4149" spans="44:44" x14ac:dyDescent="0.2">
      <c r="AR4149" s="47"/>
    </row>
    <row r="4150" spans="44:44" x14ac:dyDescent="0.2">
      <c r="AR4150" s="47"/>
    </row>
    <row r="4151" spans="44:44" x14ac:dyDescent="0.2">
      <c r="AR4151" s="47"/>
    </row>
    <row r="4152" spans="44:44" x14ac:dyDescent="0.2">
      <c r="AR4152" s="47"/>
    </row>
    <row r="4153" spans="44:44" x14ac:dyDescent="0.2">
      <c r="AR4153" s="47"/>
    </row>
    <row r="4154" spans="44:44" x14ac:dyDescent="0.2">
      <c r="AR4154" s="47"/>
    </row>
    <row r="4155" spans="44:44" x14ac:dyDescent="0.2">
      <c r="AR4155" s="47"/>
    </row>
    <row r="4156" spans="44:44" x14ac:dyDescent="0.2">
      <c r="AR4156" s="47"/>
    </row>
    <row r="4157" spans="44:44" x14ac:dyDescent="0.2">
      <c r="AR4157" s="47"/>
    </row>
    <row r="4158" spans="44:44" x14ac:dyDescent="0.2">
      <c r="AR4158" s="47"/>
    </row>
    <row r="4159" spans="44:44" x14ac:dyDescent="0.2">
      <c r="AR4159" s="47"/>
    </row>
    <row r="4160" spans="44:44" x14ac:dyDescent="0.2">
      <c r="AR4160" s="47"/>
    </row>
    <row r="4161" spans="44:44" x14ac:dyDescent="0.2">
      <c r="AR4161" s="47"/>
    </row>
    <row r="4162" spans="44:44" x14ac:dyDescent="0.2">
      <c r="AR4162" s="47"/>
    </row>
    <row r="4163" spans="44:44" x14ac:dyDescent="0.2">
      <c r="AR4163" s="47"/>
    </row>
    <row r="4164" spans="44:44" x14ac:dyDescent="0.2">
      <c r="AR4164" s="47"/>
    </row>
    <row r="4165" spans="44:44" x14ac:dyDescent="0.2">
      <c r="AR4165" s="47"/>
    </row>
    <row r="4166" spans="44:44" x14ac:dyDescent="0.2">
      <c r="AR4166" s="47"/>
    </row>
    <row r="4167" spans="44:44" x14ac:dyDescent="0.2">
      <c r="AR4167" s="47"/>
    </row>
    <row r="4168" spans="44:44" x14ac:dyDescent="0.2">
      <c r="AR4168" s="47"/>
    </row>
    <row r="4169" spans="44:44" x14ac:dyDescent="0.2">
      <c r="AR4169" s="47"/>
    </row>
    <row r="4170" spans="44:44" x14ac:dyDescent="0.2">
      <c r="AR4170" s="47"/>
    </row>
    <row r="4171" spans="44:44" x14ac:dyDescent="0.2">
      <c r="AR4171" s="47"/>
    </row>
    <row r="4172" spans="44:44" x14ac:dyDescent="0.2">
      <c r="AR4172" s="47"/>
    </row>
    <row r="4173" spans="44:44" x14ac:dyDescent="0.2">
      <c r="AR4173" s="47"/>
    </row>
    <row r="4174" spans="44:44" x14ac:dyDescent="0.2">
      <c r="AR4174" s="47"/>
    </row>
    <row r="4175" spans="44:44" x14ac:dyDescent="0.2">
      <c r="AR4175" s="47"/>
    </row>
    <row r="4176" spans="44:44" x14ac:dyDescent="0.2">
      <c r="AR4176" s="47"/>
    </row>
    <row r="4177" spans="44:44" x14ac:dyDescent="0.2">
      <c r="AR4177" s="47"/>
    </row>
    <row r="4178" spans="44:44" x14ac:dyDescent="0.2">
      <c r="AR4178" s="47"/>
    </row>
    <row r="4179" spans="44:44" x14ac:dyDescent="0.2">
      <c r="AR4179" s="47"/>
    </row>
    <row r="4180" spans="44:44" x14ac:dyDescent="0.2">
      <c r="AR4180" s="47"/>
    </row>
    <row r="4181" spans="44:44" x14ac:dyDescent="0.2">
      <c r="AR4181" s="47"/>
    </row>
    <row r="4182" spans="44:44" x14ac:dyDescent="0.2">
      <c r="AR4182" s="47"/>
    </row>
    <row r="4183" spans="44:44" x14ac:dyDescent="0.2">
      <c r="AR4183" s="47"/>
    </row>
    <row r="4184" spans="44:44" x14ac:dyDescent="0.2">
      <c r="AR4184" s="47"/>
    </row>
    <row r="4185" spans="44:44" x14ac:dyDescent="0.2">
      <c r="AR4185" s="47"/>
    </row>
    <row r="4186" spans="44:44" x14ac:dyDescent="0.2">
      <c r="AR4186" s="47"/>
    </row>
    <row r="4187" spans="44:44" x14ac:dyDescent="0.2">
      <c r="AR4187" s="47"/>
    </row>
    <row r="4188" spans="44:44" x14ac:dyDescent="0.2">
      <c r="AR4188" s="47"/>
    </row>
    <row r="4189" spans="44:44" x14ac:dyDescent="0.2">
      <c r="AR4189" s="47"/>
    </row>
    <row r="4190" spans="44:44" x14ac:dyDescent="0.2">
      <c r="AR4190" s="47"/>
    </row>
    <row r="4191" spans="44:44" x14ac:dyDescent="0.2">
      <c r="AR4191" s="47"/>
    </row>
    <row r="4192" spans="44:44" x14ac:dyDescent="0.2">
      <c r="AR4192" s="47"/>
    </row>
    <row r="4193" spans="44:44" x14ac:dyDescent="0.2">
      <c r="AR4193" s="47"/>
    </row>
    <row r="4194" spans="44:44" x14ac:dyDescent="0.2">
      <c r="AR4194" s="47"/>
    </row>
    <row r="4195" spans="44:44" x14ac:dyDescent="0.2">
      <c r="AR4195" s="47"/>
    </row>
    <row r="4196" spans="44:44" x14ac:dyDescent="0.2">
      <c r="AR4196" s="47"/>
    </row>
    <row r="4197" spans="44:44" x14ac:dyDescent="0.2">
      <c r="AR4197" s="47"/>
    </row>
    <row r="4198" spans="44:44" x14ac:dyDescent="0.2">
      <c r="AR4198" s="47"/>
    </row>
    <row r="4199" spans="44:44" x14ac:dyDescent="0.2">
      <c r="AR4199" s="47"/>
    </row>
    <row r="4200" spans="44:44" x14ac:dyDescent="0.2">
      <c r="AR4200" s="47"/>
    </row>
    <row r="4201" spans="44:44" x14ac:dyDescent="0.2">
      <c r="AR4201" s="47"/>
    </row>
    <row r="4202" spans="44:44" x14ac:dyDescent="0.2">
      <c r="AR4202" s="47"/>
    </row>
    <row r="4203" spans="44:44" x14ac:dyDescent="0.2">
      <c r="AR4203" s="47"/>
    </row>
    <row r="4204" spans="44:44" x14ac:dyDescent="0.2">
      <c r="AR4204" s="47"/>
    </row>
    <row r="4205" spans="44:44" x14ac:dyDescent="0.2">
      <c r="AR4205" s="47"/>
    </row>
    <row r="4206" spans="44:44" x14ac:dyDescent="0.2">
      <c r="AR4206" s="47"/>
    </row>
    <row r="4207" spans="44:44" x14ac:dyDescent="0.2">
      <c r="AR4207" s="47"/>
    </row>
    <row r="4208" spans="44:44" x14ac:dyDescent="0.2">
      <c r="AR4208" s="47"/>
    </row>
    <row r="4209" spans="44:44" x14ac:dyDescent="0.2">
      <c r="AR4209" s="47"/>
    </row>
    <row r="4210" spans="44:44" x14ac:dyDescent="0.2">
      <c r="AR4210" s="47"/>
    </row>
    <row r="4211" spans="44:44" x14ac:dyDescent="0.2">
      <c r="AR4211" s="47"/>
    </row>
    <row r="4212" spans="44:44" x14ac:dyDescent="0.2">
      <c r="AR4212" s="47"/>
    </row>
    <row r="4213" spans="44:44" x14ac:dyDescent="0.2">
      <c r="AR4213" s="47"/>
    </row>
    <row r="4214" spans="44:44" x14ac:dyDescent="0.2">
      <c r="AR4214" s="47"/>
    </row>
    <row r="4215" spans="44:44" x14ac:dyDescent="0.2">
      <c r="AR4215" s="47"/>
    </row>
    <row r="4216" spans="44:44" x14ac:dyDescent="0.2">
      <c r="AR4216" s="47"/>
    </row>
    <row r="4217" spans="44:44" x14ac:dyDescent="0.2">
      <c r="AR4217" s="47"/>
    </row>
    <row r="4218" spans="44:44" x14ac:dyDescent="0.2">
      <c r="AR4218" s="47"/>
    </row>
    <row r="4219" spans="44:44" x14ac:dyDescent="0.2">
      <c r="AR4219" s="47"/>
    </row>
    <row r="4220" spans="44:44" x14ac:dyDescent="0.2">
      <c r="AR4220" s="47"/>
    </row>
    <row r="4221" spans="44:44" x14ac:dyDescent="0.2">
      <c r="AR4221" s="47"/>
    </row>
    <row r="4222" spans="44:44" x14ac:dyDescent="0.2">
      <c r="AR4222" s="47"/>
    </row>
    <row r="4223" spans="44:44" x14ac:dyDescent="0.2">
      <c r="AR4223" s="47"/>
    </row>
    <row r="4224" spans="44:44" x14ac:dyDescent="0.2">
      <c r="AR4224" s="47"/>
    </row>
    <row r="4225" spans="44:44" x14ac:dyDescent="0.2">
      <c r="AR4225" s="47"/>
    </row>
    <row r="4226" spans="44:44" x14ac:dyDescent="0.2">
      <c r="AR4226" s="47"/>
    </row>
    <row r="4227" spans="44:44" x14ac:dyDescent="0.2">
      <c r="AR4227" s="47"/>
    </row>
    <row r="4228" spans="44:44" x14ac:dyDescent="0.2">
      <c r="AR4228" s="47"/>
    </row>
    <row r="4229" spans="44:44" x14ac:dyDescent="0.2">
      <c r="AR4229" s="47"/>
    </row>
    <row r="4230" spans="44:44" x14ac:dyDescent="0.2">
      <c r="AR4230" s="47"/>
    </row>
    <row r="4231" spans="44:44" x14ac:dyDescent="0.2">
      <c r="AR4231" s="47"/>
    </row>
    <row r="4232" spans="44:44" x14ac:dyDescent="0.2">
      <c r="AR4232" s="47"/>
    </row>
    <row r="4233" spans="44:44" x14ac:dyDescent="0.2">
      <c r="AR4233" s="47"/>
    </row>
    <row r="4234" spans="44:44" x14ac:dyDescent="0.2">
      <c r="AR4234" s="47"/>
    </row>
    <row r="4235" spans="44:44" x14ac:dyDescent="0.2">
      <c r="AR4235" s="47"/>
    </row>
    <row r="4236" spans="44:44" x14ac:dyDescent="0.2">
      <c r="AR4236" s="47"/>
    </row>
    <row r="4237" spans="44:44" x14ac:dyDescent="0.2">
      <c r="AR4237" s="47"/>
    </row>
    <row r="4238" spans="44:44" x14ac:dyDescent="0.2">
      <c r="AR4238" s="47"/>
    </row>
    <row r="4239" spans="44:44" x14ac:dyDescent="0.2">
      <c r="AR4239" s="47"/>
    </row>
    <row r="4240" spans="44:44" x14ac:dyDescent="0.2">
      <c r="AR4240" s="47"/>
    </row>
    <row r="4241" spans="44:44" x14ac:dyDescent="0.2">
      <c r="AR4241" s="47"/>
    </row>
    <row r="4242" spans="44:44" x14ac:dyDescent="0.2">
      <c r="AR4242" s="47"/>
    </row>
    <row r="4243" spans="44:44" x14ac:dyDescent="0.2">
      <c r="AR4243" s="47"/>
    </row>
    <row r="4244" spans="44:44" x14ac:dyDescent="0.2">
      <c r="AR4244" s="47"/>
    </row>
    <row r="4245" spans="44:44" x14ac:dyDescent="0.2">
      <c r="AR4245" s="47"/>
    </row>
    <row r="4246" spans="44:44" x14ac:dyDescent="0.2">
      <c r="AR4246" s="47"/>
    </row>
    <row r="4247" spans="44:44" x14ac:dyDescent="0.2">
      <c r="AR4247" s="47"/>
    </row>
    <row r="4248" spans="44:44" x14ac:dyDescent="0.2">
      <c r="AR4248" s="47"/>
    </row>
    <row r="4249" spans="44:44" x14ac:dyDescent="0.2">
      <c r="AR4249" s="47"/>
    </row>
    <row r="4250" spans="44:44" x14ac:dyDescent="0.2">
      <c r="AR4250" s="47"/>
    </row>
    <row r="4251" spans="44:44" x14ac:dyDescent="0.2">
      <c r="AR4251" s="47"/>
    </row>
    <row r="4252" spans="44:44" x14ac:dyDescent="0.2">
      <c r="AR4252" s="47"/>
    </row>
    <row r="4253" spans="44:44" x14ac:dyDescent="0.2">
      <c r="AR4253" s="47"/>
    </row>
    <row r="4254" spans="44:44" x14ac:dyDescent="0.2">
      <c r="AR4254" s="47"/>
    </row>
    <row r="4255" spans="44:44" x14ac:dyDescent="0.2">
      <c r="AR4255" s="47"/>
    </row>
    <row r="4256" spans="44:44" x14ac:dyDescent="0.2">
      <c r="AR4256" s="47"/>
    </row>
    <row r="4257" spans="44:44" x14ac:dyDescent="0.2">
      <c r="AR4257" s="47"/>
    </row>
    <row r="4258" spans="44:44" x14ac:dyDescent="0.2">
      <c r="AR4258" s="47"/>
    </row>
    <row r="4259" spans="44:44" x14ac:dyDescent="0.2">
      <c r="AR4259" s="47"/>
    </row>
    <row r="4260" spans="44:44" x14ac:dyDescent="0.2">
      <c r="AR4260" s="47"/>
    </row>
    <row r="4261" spans="44:44" x14ac:dyDescent="0.2">
      <c r="AR4261" s="47"/>
    </row>
    <row r="4262" spans="44:44" x14ac:dyDescent="0.2">
      <c r="AR4262" s="47"/>
    </row>
    <row r="4263" spans="44:44" x14ac:dyDescent="0.2">
      <c r="AR4263" s="47"/>
    </row>
    <row r="4264" spans="44:44" x14ac:dyDescent="0.2">
      <c r="AR4264" s="47"/>
    </row>
    <row r="4265" spans="44:44" x14ac:dyDescent="0.2">
      <c r="AR4265" s="47"/>
    </row>
    <row r="4266" spans="44:44" x14ac:dyDescent="0.2">
      <c r="AR4266" s="47"/>
    </row>
    <row r="4267" spans="44:44" x14ac:dyDescent="0.2">
      <c r="AR4267" s="47"/>
    </row>
    <row r="4268" spans="44:44" x14ac:dyDescent="0.2">
      <c r="AR4268" s="47"/>
    </row>
    <row r="4269" spans="44:44" x14ac:dyDescent="0.2">
      <c r="AR4269" s="47"/>
    </row>
    <row r="4270" spans="44:44" x14ac:dyDescent="0.2">
      <c r="AR4270" s="47"/>
    </row>
    <row r="4271" spans="44:44" x14ac:dyDescent="0.2">
      <c r="AR4271" s="47"/>
    </row>
    <row r="4272" spans="44:44" x14ac:dyDescent="0.2">
      <c r="AR4272" s="47"/>
    </row>
    <row r="4273" spans="44:44" x14ac:dyDescent="0.2">
      <c r="AR4273" s="47"/>
    </row>
    <row r="4274" spans="44:44" x14ac:dyDescent="0.2">
      <c r="AR4274" s="47"/>
    </row>
    <row r="4275" spans="44:44" x14ac:dyDescent="0.2">
      <c r="AR4275" s="47"/>
    </row>
    <row r="4276" spans="44:44" x14ac:dyDescent="0.2">
      <c r="AR4276" s="47"/>
    </row>
    <row r="4277" spans="44:44" x14ac:dyDescent="0.2">
      <c r="AR4277" s="47"/>
    </row>
    <row r="4278" spans="44:44" x14ac:dyDescent="0.2">
      <c r="AR4278" s="47"/>
    </row>
    <row r="4279" spans="44:44" x14ac:dyDescent="0.2">
      <c r="AR4279" s="47"/>
    </row>
    <row r="4280" spans="44:44" x14ac:dyDescent="0.2">
      <c r="AR4280" s="47"/>
    </row>
    <row r="4281" spans="44:44" x14ac:dyDescent="0.2">
      <c r="AR4281" s="47"/>
    </row>
    <row r="4282" spans="44:44" x14ac:dyDescent="0.2">
      <c r="AR4282" s="47"/>
    </row>
    <row r="4283" spans="44:44" x14ac:dyDescent="0.2">
      <c r="AR4283" s="47"/>
    </row>
    <row r="4284" spans="44:44" x14ac:dyDescent="0.2">
      <c r="AR4284" s="47"/>
    </row>
    <row r="4285" spans="44:44" x14ac:dyDescent="0.2">
      <c r="AR4285" s="47"/>
    </row>
    <row r="4286" spans="44:44" x14ac:dyDescent="0.2">
      <c r="AR4286" s="47"/>
    </row>
    <row r="4287" spans="44:44" x14ac:dyDescent="0.2">
      <c r="AR4287" s="47"/>
    </row>
    <row r="4288" spans="44:44" x14ac:dyDescent="0.2">
      <c r="AR4288" s="47"/>
    </row>
    <row r="4289" spans="44:44" x14ac:dyDescent="0.2">
      <c r="AR4289" s="47"/>
    </row>
    <row r="4290" spans="44:44" x14ac:dyDescent="0.2">
      <c r="AR4290" s="47"/>
    </row>
    <row r="4291" spans="44:44" x14ac:dyDescent="0.2">
      <c r="AR4291" s="47"/>
    </row>
    <row r="4292" spans="44:44" x14ac:dyDescent="0.2">
      <c r="AR4292" s="47"/>
    </row>
    <row r="4293" spans="44:44" x14ac:dyDescent="0.2">
      <c r="AR4293" s="47"/>
    </row>
    <row r="4294" spans="44:44" x14ac:dyDescent="0.2">
      <c r="AR4294" s="47"/>
    </row>
    <row r="4295" spans="44:44" x14ac:dyDescent="0.2">
      <c r="AR4295" s="47"/>
    </row>
    <row r="4296" spans="44:44" x14ac:dyDescent="0.2">
      <c r="AR4296" s="47"/>
    </row>
    <row r="4297" spans="44:44" x14ac:dyDescent="0.2">
      <c r="AR4297" s="47"/>
    </row>
    <row r="4298" spans="44:44" x14ac:dyDescent="0.2">
      <c r="AR4298" s="47"/>
    </row>
    <row r="4299" spans="44:44" x14ac:dyDescent="0.2">
      <c r="AR4299" s="47"/>
    </row>
    <row r="4300" spans="44:44" x14ac:dyDescent="0.2">
      <c r="AR4300" s="47"/>
    </row>
    <row r="4301" spans="44:44" x14ac:dyDescent="0.2">
      <c r="AR4301" s="47"/>
    </row>
    <row r="4302" spans="44:44" x14ac:dyDescent="0.2">
      <c r="AR4302" s="47"/>
    </row>
    <row r="4303" spans="44:44" x14ac:dyDescent="0.2">
      <c r="AR4303" s="47"/>
    </row>
    <row r="4304" spans="44:44" x14ac:dyDescent="0.2">
      <c r="AR4304" s="47"/>
    </row>
    <row r="4305" spans="44:44" x14ac:dyDescent="0.2">
      <c r="AR4305" s="47"/>
    </row>
    <row r="4306" spans="44:44" x14ac:dyDescent="0.2">
      <c r="AR4306" s="47"/>
    </row>
    <row r="4307" spans="44:44" x14ac:dyDescent="0.2">
      <c r="AR4307" s="47"/>
    </row>
    <row r="4308" spans="44:44" x14ac:dyDescent="0.2">
      <c r="AR4308" s="47"/>
    </row>
    <row r="4309" spans="44:44" x14ac:dyDescent="0.2">
      <c r="AR4309" s="47"/>
    </row>
    <row r="4310" spans="44:44" x14ac:dyDescent="0.2">
      <c r="AR4310" s="47"/>
    </row>
    <row r="4311" spans="44:44" x14ac:dyDescent="0.2">
      <c r="AR4311" s="47"/>
    </row>
    <row r="4312" spans="44:44" x14ac:dyDescent="0.2">
      <c r="AR4312" s="47"/>
    </row>
    <row r="4313" spans="44:44" x14ac:dyDescent="0.2">
      <c r="AR4313" s="47"/>
    </row>
    <row r="4314" spans="44:44" x14ac:dyDescent="0.2">
      <c r="AR4314" s="47"/>
    </row>
    <row r="4315" spans="44:44" x14ac:dyDescent="0.2">
      <c r="AR4315" s="47"/>
    </row>
    <row r="4316" spans="44:44" x14ac:dyDescent="0.2">
      <c r="AR4316" s="47"/>
    </row>
    <row r="4317" spans="44:44" x14ac:dyDescent="0.2">
      <c r="AR4317" s="47"/>
    </row>
    <row r="4318" spans="44:44" x14ac:dyDescent="0.2">
      <c r="AR4318" s="47"/>
    </row>
    <row r="4319" spans="44:44" x14ac:dyDescent="0.2">
      <c r="AR4319" s="47"/>
    </row>
    <row r="4320" spans="44:44" x14ac:dyDescent="0.2">
      <c r="AR4320" s="47"/>
    </row>
    <row r="4321" spans="44:44" x14ac:dyDescent="0.2">
      <c r="AR4321" s="47"/>
    </row>
    <row r="4322" spans="44:44" x14ac:dyDescent="0.2">
      <c r="AR4322" s="47"/>
    </row>
    <row r="4323" spans="44:44" x14ac:dyDescent="0.2">
      <c r="AR4323" s="47"/>
    </row>
    <row r="4324" spans="44:44" x14ac:dyDescent="0.2">
      <c r="AR4324" s="47"/>
    </row>
    <row r="4325" spans="44:44" x14ac:dyDescent="0.2">
      <c r="AR4325" s="47"/>
    </row>
    <row r="4326" spans="44:44" x14ac:dyDescent="0.2">
      <c r="AR4326" s="47"/>
    </row>
    <row r="4327" spans="44:44" x14ac:dyDescent="0.2">
      <c r="AR4327" s="47"/>
    </row>
    <row r="4328" spans="44:44" x14ac:dyDescent="0.2">
      <c r="AR4328" s="47"/>
    </row>
    <row r="4329" spans="44:44" x14ac:dyDescent="0.2">
      <c r="AR4329" s="47"/>
    </row>
    <row r="4330" spans="44:44" x14ac:dyDescent="0.2">
      <c r="AR4330" s="47"/>
    </row>
    <row r="4331" spans="44:44" x14ac:dyDescent="0.2">
      <c r="AR4331" s="47"/>
    </row>
    <row r="4332" spans="44:44" x14ac:dyDescent="0.2">
      <c r="AR4332" s="47"/>
    </row>
    <row r="4333" spans="44:44" x14ac:dyDescent="0.2">
      <c r="AR4333" s="47"/>
    </row>
    <row r="4334" spans="44:44" x14ac:dyDescent="0.2">
      <c r="AR4334" s="47"/>
    </row>
    <row r="4335" spans="44:44" x14ac:dyDescent="0.2">
      <c r="AR4335" s="47"/>
    </row>
    <row r="4336" spans="44:44" x14ac:dyDescent="0.2">
      <c r="AR4336" s="47"/>
    </row>
    <row r="4337" spans="44:44" x14ac:dyDescent="0.2">
      <c r="AR4337" s="47"/>
    </row>
    <row r="4338" spans="44:44" x14ac:dyDescent="0.2">
      <c r="AR4338" s="47"/>
    </row>
    <row r="4339" spans="44:44" x14ac:dyDescent="0.2">
      <c r="AR4339" s="47"/>
    </row>
    <row r="4340" spans="44:44" x14ac:dyDescent="0.2">
      <c r="AR4340" s="47"/>
    </row>
    <row r="4341" spans="44:44" x14ac:dyDescent="0.2">
      <c r="AR4341" s="47"/>
    </row>
    <row r="4342" spans="44:44" x14ac:dyDescent="0.2">
      <c r="AR4342" s="47"/>
    </row>
    <row r="4343" spans="44:44" x14ac:dyDescent="0.2">
      <c r="AR4343" s="47"/>
    </row>
    <row r="4344" spans="44:44" x14ac:dyDescent="0.2">
      <c r="AR4344" s="47"/>
    </row>
    <row r="4345" spans="44:44" x14ac:dyDescent="0.2">
      <c r="AR4345" s="47"/>
    </row>
    <row r="4346" spans="44:44" x14ac:dyDescent="0.2">
      <c r="AR4346" s="47"/>
    </row>
    <row r="4347" spans="44:44" x14ac:dyDescent="0.2">
      <c r="AR4347" s="47"/>
    </row>
    <row r="4348" spans="44:44" x14ac:dyDescent="0.2">
      <c r="AR4348" s="47"/>
    </row>
    <row r="4349" spans="44:44" x14ac:dyDescent="0.2">
      <c r="AR4349" s="47"/>
    </row>
    <row r="4350" spans="44:44" x14ac:dyDescent="0.2">
      <c r="AR4350" s="47"/>
    </row>
    <row r="4351" spans="44:44" x14ac:dyDescent="0.2">
      <c r="AR4351" s="47"/>
    </row>
    <row r="4352" spans="44:44" x14ac:dyDescent="0.2">
      <c r="AR4352" s="47"/>
    </row>
    <row r="4353" spans="44:44" x14ac:dyDescent="0.2">
      <c r="AR4353" s="47"/>
    </row>
    <row r="4354" spans="44:44" x14ac:dyDescent="0.2">
      <c r="AR4354" s="47"/>
    </row>
    <row r="4355" spans="44:44" x14ac:dyDescent="0.2">
      <c r="AR4355" s="47"/>
    </row>
    <row r="4356" spans="44:44" x14ac:dyDescent="0.2">
      <c r="AR4356" s="47"/>
    </row>
    <row r="4357" spans="44:44" x14ac:dyDescent="0.2">
      <c r="AR4357" s="47"/>
    </row>
    <row r="4358" spans="44:44" x14ac:dyDescent="0.2">
      <c r="AR4358" s="48"/>
    </row>
    <row r="65193" spans="23:23" ht="13.5" x14ac:dyDescent="0.2">
      <c r="W65193" s="5"/>
    </row>
  </sheetData>
  <sheetProtection selectLockedCells="1" selectUnlockedCells="1"/>
  <autoFilter ref="A14:CN97">
    <filterColumn colId="27" showButton="0"/>
    <filterColumn colId="28" showButton="0"/>
    <filterColumn colId="29" showButton="0"/>
    <filterColumn colId="30" showButton="0"/>
  </autoFilter>
  <mergeCells count="173">
    <mergeCell ref="AB79:AF79"/>
    <mergeCell ref="AB81:AF81"/>
    <mergeCell ref="AB78:AF78"/>
    <mergeCell ref="AB77:AF77"/>
    <mergeCell ref="AB73:AF73"/>
    <mergeCell ref="B25:B34"/>
    <mergeCell ref="AB62:AF62"/>
    <mergeCell ref="AB48:AF48"/>
    <mergeCell ref="AB52:AF52"/>
    <mergeCell ref="AB46:AF46"/>
    <mergeCell ref="AB47:AF47"/>
    <mergeCell ref="AB36:AF36"/>
    <mergeCell ref="AB37:AF37"/>
    <mergeCell ref="AB42:AF42"/>
    <mergeCell ref="AB43:AF43"/>
    <mergeCell ref="AB44:AF44"/>
    <mergeCell ref="AB45:AF45"/>
    <mergeCell ref="AB35:AF35"/>
    <mergeCell ref="D35:D48"/>
    <mergeCell ref="C35:C48"/>
    <mergeCell ref="B35:B48"/>
    <mergeCell ref="AB29:AF29"/>
    <mergeCell ref="AB30:AF30"/>
    <mergeCell ref="AB31:AF31"/>
    <mergeCell ref="AB25:AF25"/>
    <mergeCell ref="AB32:AF32"/>
    <mergeCell ref="AB33:AF33"/>
    <mergeCell ref="AB34:AF34"/>
    <mergeCell ref="AB15:AF15"/>
    <mergeCell ref="AB16:AF16"/>
    <mergeCell ref="AB22:AF22"/>
    <mergeCell ref="AB17:AF17"/>
    <mergeCell ref="AB27:AF27"/>
    <mergeCell ref="AB24:AF24"/>
    <mergeCell ref="AB26:AF26"/>
    <mergeCell ref="AB28:AF28"/>
    <mergeCell ref="A12:A13"/>
    <mergeCell ref="B12:B13"/>
    <mergeCell ref="AB20:AF20"/>
    <mergeCell ref="AB21:AF21"/>
    <mergeCell ref="H12:H13"/>
    <mergeCell ref="I12:K12"/>
    <mergeCell ref="U12:Y12"/>
    <mergeCell ref="Z12:AA12"/>
    <mergeCell ref="AB12:AF13"/>
    <mergeCell ref="AB18:AF18"/>
    <mergeCell ref="C12:C13"/>
    <mergeCell ref="D12:D13"/>
    <mergeCell ref="E12:E13"/>
    <mergeCell ref="AB14:AF14"/>
    <mergeCell ref="L12:T12"/>
    <mergeCell ref="F12:G12"/>
    <mergeCell ref="AB19:AF19"/>
    <mergeCell ref="C15:C24"/>
    <mergeCell ref="B15:B24"/>
    <mergeCell ref="AB23:AF23"/>
    <mergeCell ref="A9:AF9"/>
    <mergeCell ref="A10:G10"/>
    <mergeCell ref="W10:X10"/>
    <mergeCell ref="AB10:AF10"/>
    <mergeCell ref="P11:R11"/>
    <mergeCell ref="S11:V11"/>
    <mergeCell ref="W11:Y11"/>
    <mergeCell ref="Z11:AA11"/>
    <mergeCell ref="AB11:AF11"/>
    <mergeCell ref="H11:I11"/>
    <mergeCell ref="A11:G11"/>
    <mergeCell ref="L11:O11"/>
    <mergeCell ref="H10:V10"/>
    <mergeCell ref="A2:AF2"/>
    <mergeCell ref="A6:G6"/>
    <mergeCell ref="H6:U6"/>
    <mergeCell ref="AD6:AF6"/>
    <mergeCell ref="V8:Y8"/>
    <mergeCell ref="Z8:AA8"/>
    <mergeCell ref="AB8:AF8"/>
    <mergeCell ref="A1:AF1"/>
    <mergeCell ref="A3:AF4"/>
    <mergeCell ref="A5:AF5"/>
    <mergeCell ref="AA6:AB6"/>
    <mergeCell ref="A7:E7"/>
    <mergeCell ref="F7:G7"/>
    <mergeCell ref="V7:Z7"/>
    <mergeCell ref="AA7:AF7"/>
    <mergeCell ref="P8:U8"/>
    <mergeCell ref="A8:B8"/>
    <mergeCell ref="C8:G8"/>
    <mergeCell ref="H8:J8"/>
    <mergeCell ref="K8:O8"/>
    <mergeCell ref="L7:O7"/>
    <mergeCell ref="P7:U7"/>
    <mergeCell ref="I7:K7"/>
    <mergeCell ref="AX64:AX67"/>
    <mergeCell ref="BX64:CB64"/>
    <mergeCell ref="BX65:CB65"/>
    <mergeCell ref="BX66:CB66"/>
    <mergeCell ref="BX67:CB67"/>
    <mergeCell ref="AB53:AF53"/>
    <mergeCell ref="AB54:AF54"/>
    <mergeCell ref="AB49:AF49"/>
    <mergeCell ref="AB50:AF50"/>
    <mergeCell ref="AB51:AF51"/>
    <mergeCell ref="AO63:AQ87"/>
    <mergeCell ref="AG74:AN74"/>
    <mergeCell ref="AB70:AF70"/>
    <mergeCell ref="AB86:AF86"/>
    <mergeCell ref="AB83:AF83"/>
    <mergeCell ref="AX68:AX71"/>
    <mergeCell ref="BX68:CB68"/>
    <mergeCell ref="BX69:CB69"/>
    <mergeCell ref="BX70:CB70"/>
    <mergeCell ref="BX71:CB71"/>
    <mergeCell ref="AB71:AF71"/>
    <mergeCell ref="AB82:AF82"/>
    <mergeCell ref="AB85:AF85"/>
    <mergeCell ref="AB80:AF80"/>
    <mergeCell ref="AB38:AF38"/>
    <mergeCell ref="AB39:AF39"/>
    <mergeCell ref="AB40:AF40"/>
    <mergeCell ref="AB41:AF41"/>
    <mergeCell ref="BX63:CB63"/>
    <mergeCell ref="AB55:AF55"/>
    <mergeCell ref="AB56:AF56"/>
    <mergeCell ref="AB57:AF57"/>
    <mergeCell ref="AB58:AF58"/>
    <mergeCell ref="AB59:AF59"/>
    <mergeCell ref="AB60:AF60"/>
    <mergeCell ref="AB61:AF61"/>
    <mergeCell ref="AB63:AF63"/>
    <mergeCell ref="AB93:AF93"/>
    <mergeCell ref="AB94:AF94"/>
    <mergeCell ref="AB95:AF95"/>
    <mergeCell ref="AB96:AF96"/>
    <mergeCell ref="AB97:AF97"/>
    <mergeCell ref="D87:D92"/>
    <mergeCell ref="C87:C92"/>
    <mergeCell ref="AB64:AF64"/>
    <mergeCell ref="AB65:AF65"/>
    <mergeCell ref="AB66:AF66"/>
    <mergeCell ref="AB67:AF67"/>
    <mergeCell ref="AB68:AF68"/>
    <mergeCell ref="AB69:AF69"/>
    <mergeCell ref="AB72:AF72"/>
    <mergeCell ref="AB74:AF74"/>
    <mergeCell ref="AB75:AF75"/>
    <mergeCell ref="AB76:AF76"/>
    <mergeCell ref="AB92:AF92"/>
    <mergeCell ref="AB84:AF84"/>
    <mergeCell ref="AB87:AF87"/>
    <mergeCell ref="AB88:AF88"/>
    <mergeCell ref="AB89:AF89"/>
    <mergeCell ref="AB90:AF90"/>
    <mergeCell ref="AB91:AF91"/>
    <mergeCell ref="B87:B92"/>
    <mergeCell ref="D93:D97"/>
    <mergeCell ref="C93:C97"/>
    <mergeCell ref="B93:B97"/>
    <mergeCell ref="A15:A97"/>
    <mergeCell ref="D72:D81"/>
    <mergeCell ref="C72:C81"/>
    <mergeCell ref="B72:B81"/>
    <mergeCell ref="D82:D86"/>
    <mergeCell ref="C82:C86"/>
    <mergeCell ref="B82:B86"/>
    <mergeCell ref="D49:D62"/>
    <mergeCell ref="C49:C62"/>
    <mergeCell ref="B49:B62"/>
    <mergeCell ref="D63:D71"/>
    <mergeCell ref="C63:C71"/>
    <mergeCell ref="B63:B71"/>
    <mergeCell ref="D15:D24"/>
    <mergeCell ref="D25:D34"/>
    <mergeCell ref="C25:C34"/>
  </mergeCells>
  <conditionalFormatting sqref="S15:S56 BO64:BO71 S59:S97">
    <cfRule type="cellIs" dxfId="117" priority="1488" stopIfTrue="1" operator="equal">
      <formula>"N0 Aceptable con control especifico"</formula>
    </cfRule>
  </conditionalFormatting>
  <conditionalFormatting sqref="O15:O56 BK63:BK71 O59:O97">
    <cfRule type="cellIs" dxfId="116" priority="1487" stopIfTrue="1" operator="equal">
      <formula>"o"</formula>
    </cfRule>
  </conditionalFormatting>
  <conditionalFormatting sqref="R15:R56 BN63:BN71 R59:R97">
    <cfRule type="cellIs" dxfId="115" priority="1486" stopIfTrue="1" operator="equal">
      <formula>"O"</formula>
    </cfRule>
  </conditionalFormatting>
  <conditionalFormatting sqref="S34">
    <cfRule type="colorScale" priority="1456">
      <colorScale>
        <cfvo type="min"/>
        <cfvo type="percentile" val="50"/>
        <cfvo type="max"/>
        <color rgb="FFF8696B"/>
        <color rgb="FFFFEB84"/>
        <color rgb="FF63BE7B"/>
      </colorScale>
    </cfRule>
    <cfRule type="cellIs" dxfId="114" priority="1457" stopIfTrue="1" operator="equal">
      <formula>"ACEPTABLE"</formula>
    </cfRule>
    <cfRule type="cellIs" dxfId="113" priority="1458" stopIfTrue="1" operator="equal">
      <formula>"NO ACEPTABLE"</formula>
    </cfRule>
  </conditionalFormatting>
  <conditionalFormatting sqref="S38">
    <cfRule type="colorScale" priority="1444">
      <colorScale>
        <cfvo type="min"/>
        <cfvo type="percentile" val="50"/>
        <cfvo type="max"/>
        <color rgb="FFF8696B"/>
        <color rgb="FFFFEB84"/>
        <color rgb="FF63BE7B"/>
      </colorScale>
    </cfRule>
    <cfRule type="cellIs" dxfId="112" priority="1445" stopIfTrue="1" operator="equal">
      <formula>"ACEPTABLE"</formula>
    </cfRule>
    <cfRule type="cellIs" dxfId="111" priority="1446" stopIfTrue="1" operator="equal">
      <formula>"NO ACEPTABLE"</formula>
    </cfRule>
  </conditionalFormatting>
  <conditionalFormatting sqref="S39:S41">
    <cfRule type="colorScale" priority="1438">
      <colorScale>
        <cfvo type="min"/>
        <cfvo type="percentile" val="50"/>
        <cfvo type="max"/>
        <color rgb="FFF8696B"/>
        <color rgb="FFFFEB84"/>
        <color rgb="FF63BE7B"/>
      </colorScale>
    </cfRule>
    <cfRule type="cellIs" dxfId="110" priority="1439" stopIfTrue="1" operator="equal">
      <formula>"ACEPTABLE"</formula>
    </cfRule>
    <cfRule type="cellIs" dxfId="109" priority="1440" stopIfTrue="1" operator="equal">
      <formula>"NO ACEPTABLE"</formula>
    </cfRule>
  </conditionalFormatting>
  <conditionalFormatting sqref="S50">
    <cfRule type="colorScale" priority="1417">
      <colorScale>
        <cfvo type="min"/>
        <cfvo type="percentile" val="50"/>
        <cfvo type="max"/>
        <color rgb="FFF8696B"/>
        <color rgb="FFFFEB84"/>
        <color rgb="FF63BE7B"/>
      </colorScale>
    </cfRule>
    <cfRule type="cellIs" dxfId="108" priority="1418" stopIfTrue="1" operator="equal">
      <formula>"ACEPTABLE"</formula>
    </cfRule>
    <cfRule type="cellIs" dxfId="107" priority="1419" stopIfTrue="1" operator="equal">
      <formula>"NO ACEPTABLE"</formula>
    </cfRule>
  </conditionalFormatting>
  <conditionalFormatting sqref="S52">
    <cfRule type="colorScale" priority="1411">
      <colorScale>
        <cfvo type="min"/>
        <cfvo type="percentile" val="50"/>
        <cfvo type="max"/>
        <color rgb="FFF8696B"/>
        <color rgb="FFFFEB84"/>
        <color rgb="FF63BE7B"/>
      </colorScale>
    </cfRule>
    <cfRule type="cellIs" dxfId="106" priority="1412" stopIfTrue="1" operator="equal">
      <formula>"ACEPTABLE"</formula>
    </cfRule>
    <cfRule type="cellIs" dxfId="105" priority="1413" stopIfTrue="1" operator="equal">
      <formula>"NO ACEPTABLE"</formula>
    </cfRule>
  </conditionalFormatting>
  <conditionalFormatting sqref="S52:S53">
    <cfRule type="colorScale" priority="1408">
      <colorScale>
        <cfvo type="min"/>
        <cfvo type="percentile" val="50"/>
        <cfvo type="max"/>
        <color rgb="FFF8696B"/>
        <color rgb="FFFFEB84"/>
        <color rgb="FF63BE7B"/>
      </colorScale>
    </cfRule>
    <cfRule type="cellIs" dxfId="104" priority="1409" stopIfTrue="1" operator="equal">
      <formula>"ACEPTABLE"</formula>
    </cfRule>
    <cfRule type="cellIs" dxfId="103" priority="1410" stopIfTrue="1" operator="equal">
      <formula>"NO ACEPTABLE"</formula>
    </cfRule>
  </conditionalFormatting>
  <conditionalFormatting sqref="S54:S56">
    <cfRule type="colorScale" priority="1405">
      <colorScale>
        <cfvo type="min"/>
        <cfvo type="percentile" val="50"/>
        <cfvo type="max"/>
        <color rgb="FFF8696B"/>
        <color rgb="FFFFEB84"/>
        <color rgb="FF63BE7B"/>
      </colorScale>
    </cfRule>
    <cfRule type="cellIs" dxfId="102" priority="1406" stopIfTrue="1" operator="equal">
      <formula>"ACEPTABLE"</formula>
    </cfRule>
    <cfRule type="cellIs" dxfId="101" priority="1407" stopIfTrue="1" operator="equal">
      <formula>"NO ACEPTABLE"</formula>
    </cfRule>
  </conditionalFormatting>
  <conditionalFormatting sqref="S59">
    <cfRule type="colorScale" priority="1402">
      <colorScale>
        <cfvo type="min"/>
        <cfvo type="percentile" val="50"/>
        <cfvo type="max"/>
        <color rgb="FFF8696B"/>
        <color rgb="FFFFEB84"/>
        <color rgb="FF63BE7B"/>
      </colorScale>
    </cfRule>
    <cfRule type="cellIs" dxfId="100" priority="1403" stopIfTrue="1" operator="equal">
      <formula>"ACEPTABLE"</formula>
    </cfRule>
    <cfRule type="cellIs" dxfId="99" priority="1404" stopIfTrue="1" operator="equal">
      <formula>"NO ACEPTABLE"</formula>
    </cfRule>
  </conditionalFormatting>
  <conditionalFormatting sqref="S50:S51">
    <cfRule type="colorScale" priority="1390">
      <colorScale>
        <cfvo type="min"/>
        <cfvo type="percentile" val="50"/>
        <cfvo type="max"/>
        <color rgb="FFF8696B"/>
        <color rgb="FFFFEB84"/>
        <color rgb="FF63BE7B"/>
      </colorScale>
    </cfRule>
    <cfRule type="cellIs" dxfId="98" priority="1391" stopIfTrue="1" operator="equal">
      <formula>"ACEPTABLE"</formula>
    </cfRule>
    <cfRule type="cellIs" dxfId="97" priority="1392" stopIfTrue="1" operator="equal">
      <formula>"NO ACEPTABLE"</formula>
    </cfRule>
  </conditionalFormatting>
  <conditionalFormatting sqref="S70">
    <cfRule type="colorScale" priority="1360">
      <colorScale>
        <cfvo type="min"/>
        <cfvo type="percentile" val="50"/>
        <cfvo type="max"/>
        <color rgb="FFF8696B"/>
        <color rgb="FFFFEB84"/>
        <color rgb="FF63BE7B"/>
      </colorScale>
    </cfRule>
    <cfRule type="cellIs" dxfId="96" priority="1361" stopIfTrue="1" operator="equal">
      <formula>"ACEPTABLE"</formula>
    </cfRule>
    <cfRule type="cellIs" dxfId="95" priority="1362" stopIfTrue="1" operator="equal">
      <formula>"NO ACEPTABLE"</formula>
    </cfRule>
  </conditionalFormatting>
  <conditionalFormatting sqref="S74">
    <cfRule type="colorScale" priority="1333">
      <colorScale>
        <cfvo type="min"/>
        <cfvo type="percentile" val="50"/>
        <cfvo type="max"/>
        <color rgb="FFF8696B"/>
        <color rgb="FFFFEB84"/>
        <color rgb="FF63BE7B"/>
      </colorScale>
    </cfRule>
    <cfRule type="cellIs" dxfId="94" priority="1334" stopIfTrue="1" operator="equal">
      <formula>"ACEPTABLE"</formula>
    </cfRule>
    <cfRule type="cellIs" dxfId="93" priority="1335" stopIfTrue="1" operator="equal">
      <formula>"NO ACEPTABLE"</formula>
    </cfRule>
  </conditionalFormatting>
  <conditionalFormatting sqref="S65">
    <cfRule type="colorScale" priority="1297">
      <colorScale>
        <cfvo type="min"/>
        <cfvo type="percentile" val="50"/>
        <cfvo type="max"/>
        <color rgb="FFF8696B"/>
        <color rgb="FFFFEB84"/>
        <color rgb="FF63BE7B"/>
      </colorScale>
    </cfRule>
    <cfRule type="cellIs" dxfId="92" priority="1298" stopIfTrue="1" operator="equal">
      <formula>"ACEPTABLE"</formula>
    </cfRule>
    <cfRule type="cellIs" dxfId="91" priority="1299" stopIfTrue="1" operator="equal">
      <formula>"NO ACEPTABLE"</formula>
    </cfRule>
  </conditionalFormatting>
  <conditionalFormatting sqref="S67:S68">
    <cfRule type="colorScale" priority="1270">
      <colorScale>
        <cfvo type="min"/>
        <cfvo type="percentile" val="50"/>
        <cfvo type="max"/>
        <color rgb="FFF8696B"/>
        <color rgb="FFFFEB84"/>
        <color rgb="FF63BE7B"/>
      </colorScale>
    </cfRule>
    <cfRule type="cellIs" dxfId="90" priority="1271" stopIfTrue="1" operator="equal">
      <formula>"ACEPTABLE"</formula>
    </cfRule>
    <cfRule type="cellIs" dxfId="89" priority="1272" stopIfTrue="1" operator="equal">
      <formula>"NO ACEPTABLE"</formula>
    </cfRule>
  </conditionalFormatting>
  <conditionalFormatting sqref="S75:S78">
    <cfRule type="colorScale" priority="1216">
      <colorScale>
        <cfvo type="min"/>
        <cfvo type="percentile" val="50"/>
        <cfvo type="max"/>
        <color rgb="FFF8696B"/>
        <color rgb="FFFFEB84"/>
        <color rgb="FF63BE7B"/>
      </colorScale>
    </cfRule>
    <cfRule type="cellIs" dxfId="88" priority="1217" stopIfTrue="1" operator="equal">
      <formula>"ACEPTABLE"</formula>
    </cfRule>
    <cfRule type="cellIs" dxfId="87" priority="1218" stopIfTrue="1" operator="equal">
      <formula>"NO ACEPTABLE"</formula>
    </cfRule>
  </conditionalFormatting>
  <conditionalFormatting sqref="W92:X92 Y83:Y84 W48 X22:X23 X28 X47:X48 W62:X62 W84:W86 W82 X82:X86 X97">
    <cfRule type="cellIs" dxfId="86" priority="706" stopIfTrue="1" operator="equal">
      <formula>"Riesgo Moderado"</formula>
    </cfRule>
    <cfRule type="cellIs" dxfId="85" priority="707" stopIfTrue="1" operator="equal">
      <formula>"Riesgo Importante"</formula>
    </cfRule>
    <cfRule type="cellIs" dxfId="84" priority="708" stopIfTrue="1" operator="equal">
      <formula>"Riesgo Intolerabl"</formula>
    </cfRule>
  </conditionalFormatting>
  <conditionalFormatting sqref="S91">
    <cfRule type="colorScale" priority="649">
      <colorScale>
        <cfvo type="min"/>
        <cfvo type="percentile" val="50"/>
        <cfvo type="max"/>
        <color rgb="FFF8696B"/>
        <color rgb="FFFFEB84"/>
        <color rgb="FF63BE7B"/>
      </colorScale>
    </cfRule>
    <cfRule type="cellIs" dxfId="83" priority="650" stopIfTrue="1" operator="equal">
      <formula>"ACEPTABLE"</formula>
    </cfRule>
    <cfRule type="cellIs" dxfId="82" priority="651" stopIfTrue="1" operator="equal">
      <formula>"NO ACEPTABLE"</formula>
    </cfRule>
  </conditionalFormatting>
  <conditionalFormatting sqref="S47:S48">
    <cfRule type="colorScale" priority="559">
      <colorScale>
        <cfvo type="min"/>
        <cfvo type="percentile" val="50"/>
        <cfvo type="max"/>
        <color rgb="FFF8696B"/>
        <color rgb="FFFFEB84"/>
        <color rgb="FF63BE7B"/>
      </colorScale>
    </cfRule>
    <cfRule type="cellIs" dxfId="81" priority="560" stopIfTrue="1" operator="equal">
      <formula>"ACEPTABLE"</formula>
    </cfRule>
    <cfRule type="cellIs" dxfId="80" priority="561" stopIfTrue="1" operator="equal">
      <formula>"NO ACEPTABLE"</formula>
    </cfRule>
  </conditionalFormatting>
  <conditionalFormatting sqref="S28">
    <cfRule type="colorScale" priority="514">
      <colorScale>
        <cfvo type="min"/>
        <cfvo type="percentile" val="50"/>
        <cfvo type="max"/>
        <color rgb="FFF8696B"/>
        <color rgb="FFFFEB84"/>
        <color rgb="FF63BE7B"/>
      </colorScale>
    </cfRule>
    <cfRule type="cellIs" dxfId="79" priority="515" stopIfTrue="1" operator="equal">
      <formula>"ACEPTABLE"</formula>
    </cfRule>
    <cfRule type="cellIs" dxfId="78" priority="516" stopIfTrue="1" operator="equal">
      <formula>"NO ACEPTABLE"</formula>
    </cfRule>
  </conditionalFormatting>
  <conditionalFormatting sqref="S35">
    <cfRule type="colorScale" priority="481">
      <colorScale>
        <cfvo type="min"/>
        <cfvo type="percentile" val="50"/>
        <cfvo type="max"/>
        <color rgb="FFF8696B"/>
        <color rgb="FFFFEB84"/>
        <color rgb="FF63BE7B"/>
      </colorScale>
    </cfRule>
    <cfRule type="cellIs" dxfId="77" priority="482" stopIfTrue="1" operator="equal">
      <formula>"ACEPTABLE"</formula>
    </cfRule>
    <cfRule type="cellIs" dxfId="76" priority="483" stopIfTrue="1" operator="equal">
      <formula>"NO ACEPTABLE"</formula>
    </cfRule>
  </conditionalFormatting>
  <conditionalFormatting sqref="S36">
    <cfRule type="colorScale" priority="478">
      <colorScale>
        <cfvo type="min"/>
        <cfvo type="percentile" val="50"/>
        <cfvo type="max"/>
        <color rgb="FFF8696B"/>
        <color rgb="FFFFEB84"/>
        <color rgb="FF63BE7B"/>
      </colorScale>
    </cfRule>
    <cfRule type="cellIs" dxfId="75" priority="479" stopIfTrue="1" operator="equal">
      <formula>"ACEPTABLE"</formula>
    </cfRule>
    <cfRule type="cellIs" dxfId="74" priority="480" stopIfTrue="1" operator="equal">
      <formula>"NO ACEPTABLE"</formula>
    </cfRule>
  </conditionalFormatting>
  <conditionalFormatting sqref="S38">
    <cfRule type="colorScale" priority="475">
      <colorScale>
        <cfvo type="min"/>
        <cfvo type="percentile" val="50"/>
        <cfvo type="max"/>
        <color rgb="FFF8696B"/>
        <color rgb="FFFFEB84"/>
        <color rgb="FF63BE7B"/>
      </colorScale>
    </cfRule>
    <cfRule type="cellIs" dxfId="73" priority="476" stopIfTrue="1" operator="equal">
      <formula>"ACEPTABLE"</formula>
    </cfRule>
    <cfRule type="cellIs" dxfId="72" priority="477" stopIfTrue="1" operator="equal">
      <formula>"NO ACEPTABLE"</formula>
    </cfRule>
  </conditionalFormatting>
  <conditionalFormatting sqref="S39">
    <cfRule type="colorScale" priority="472">
      <colorScale>
        <cfvo type="min"/>
        <cfvo type="percentile" val="50"/>
        <cfvo type="max"/>
        <color rgb="FFF8696B"/>
        <color rgb="FFFFEB84"/>
        <color rgb="FF63BE7B"/>
      </colorScale>
    </cfRule>
    <cfRule type="cellIs" dxfId="71" priority="473" stopIfTrue="1" operator="equal">
      <formula>"ACEPTABLE"</formula>
    </cfRule>
    <cfRule type="cellIs" dxfId="70" priority="474" stopIfTrue="1" operator="equal">
      <formula>"NO ACEPTABLE"</formula>
    </cfRule>
  </conditionalFormatting>
  <conditionalFormatting sqref="S40">
    <cfRule type="colorScale" priority="469">
      <colorScale>
        <cfvo type="min"/>
        <cfvo type="percentile" val="50"/>
        <cfvo type="max"/>
        <color rgb="FFF8696B"/>
        <color rgb="FFFFEB84"/>
        <color rgb="FF63BE7B"/>
      </colorScale>
    </cfRule>
    <cfRule type="cellIs" dxfId="69" priority="470" stopIfTrue="1" operator="equal">
      <formula>"ACEPTABLE"</formula>
    </cfRule>
    <cfRule type="cellIs" dxfId="68" priority="471" stopIfTrue="1" operator="equal">
      <formula>"NO ACEPTABLE"</formula>
    </cfRule>
  </conditionalFormatting>
  <conditionalFormatting sqref="S41">
    <cfRule type="colorScale" priority="466">
      <colorScale>
        <cfvo type="min"/>
        <cfvo type="percentile" val="50"/>
        <cfvo type="max"/>
        <color rgb="FFF8696B"/>
        <color rgb="FFFFEB84"/>
        <color rgb="FF63BE7B"/>
      </colorScale>
    </cfRule>
    <cfRule type="cellIs" dxfId="67" priority="467" stopIfTrue="1" operator="equal">
      <formula>"ACEPTABLE"</formula>
    </cfRule>
    <cfRule type="cellIs" dxfId="66" priority="468" stopIfTrue="1" operator="equal">
      <formula>"NO ACEPTABLE"</formula>
    </cfRule>
  </conditionalFormatting>
  <conditionalFormatting sqref="S78">
    <cfRule type="colorScale" priority="31">
      <colorScale>
        <cfvo type="min"/>
        <cfvo type="percentile" val="50"/>
        <cfvo type="max"/>
        <color rgb="FFF8696B"/>
        <color rgb="FFFFEB84"/>
        <color rgb="FF63BE7B"/>
      </colorScale>
    </cfRule>
    <cfRule type="cellIs" dxfId="65" priority="32" stopIfTrue="1" operator="equal">
      <formula>"ACEPTABLE"</formula>
    </cfRule>
    <cfRule type="cellIs" dxfId="64" priority="33" stopIfTrue="1" operator="equal">
      <formula>"NO ACEPTABLE"</formula>
    </cfRule>
  </conditionalFormatting>
  <conditionalFormatting sqref="S22:S23">
    <cfRule type="colorScale" priority="4125">
      <colorScale>
        <cfvo type="min"/>
        <cfvo type="percentile" val="50"/>
        <cfvo type="max"/>
        <color rgb="FFF8696B"/>
        <color rgb="FFFFEB84"/>
        <color rgb="FF63BE7B"/>
      </colorScale>
    </cfRule>
    <cfRule type="cellIs" dxfId="63" priority="4126" stopIfTrue="1" operator="equal">
      <formula>"ACEPTABLE"</formula>
    </cfRule>
    <cfRule type="cellIs" dxfId="62" priority="4127" stopIfTrue="1" operator="equal">
      <formula>"NO ACEPTABLE"</formula>
    </cfRule>
  </conditionalFormatting>
  <conditionalFormatting sqref="S23">
    <cfRule type="colorScale" priority="4128">
      <colorScale>
        <cfvo type="min"/>
        <cfvo type="percentile" val="50"/>
        <cfvo type="max"/>
        <color rgb="FFF8696B"/>
        <color rgb="FFFFEB84"/>
        <color rgb="FF63BE7B"/>
      </colorScale>
    </cfRule>
    <cfRule type="cellIs" dxfId="61" priority="4129" stopIfTrue="1" operator="equal">
      <formula>"ACEPTABLE"</formula>
    </cfRule>
    <cfRule type="cellIs" dxfId="60" priority="4130" stopIfTrue="1" operator="equal">
      <formula>"NO ACEPTABLE"</formula>
    </cfRule>
  </conditionalFormatting>
  <conditionalFormatting sqref="S25:S33">
    <cfRule type="colorScale" priority="4314">
      <colorScale>
        <cfvo type="min"/>
        <cfvo type="percentile" val="50"/>
        <cfvo type="max"/>
        <color rgb="FFF8696B"/>
        <color rgb="FFFFEB84"/>
        <color rgb="FF63BE7B"/>
      </colorScale>
    </cfRule>
    <cfRule type="cellIs" dxfId="59" priority="4315" stopIfTrue="1" operator="equal">
      <formula>"ACEPTABLE"</formula>
    </cfRule>
    <cfRule type="cellIs" dxfId="58" priority="4316" stopIfTrue="1" operator="equal">
      <formula>"NO ACEPTABLE"</formula>
    </cfRule>
  </conditionalFormatting>
  <conditionalFormatting sqref="S42:S43">
    <cfRule type="colorScale" priority="4602">
      <colorScale>
        <cfvo type="min"/>
        <cfvo type="percentile" val="50"/>
        <cfvo type="max"/>
        <color rgb="FFF8696B"/>
        <color rgb="FFFFEB84"/>
        <color rgb="FF63BE7B"/>
      </colorScale>
    </cfRule>
    <cfRule type="cellIs" dxfId="57" priority="4603" stopIfTrue="1" operator="equal">
      <formula>"ACEPTABLE"</formula>
    </cfRule>
    <cfRule type="cellIs" dxfId="56" priority="4604" stopIfTrue="1" operator="equal">
      <formula>"NO ACEPTABLE"</formula>
    </cfRule>
  </conditionalFormatting>
  <conditionalFormatting sqref="S49">
    <cfRule type="colorScale" priority="4956">
      <colorScale>
        <cfvo type="min"/>
        <cfvo type="percentile" val="50"/>
        <cfvo type="max"/>
        <color rgb="FFF8696B"/>
        <color rgb="FFFFEB84"/>
        <color rgb="FF63BE7B"/>
      </colorScale>
    </cfRule>
    <cfRule type="cellIs" dxfId="55" priority="4957" stopIfTrue="1" operator="equal">
      <formula>"ACEPTABLE"</formula>
    </cfRule>
    <cfRule type="cellIs" dxfId="54" priority="4958" stopIfTrue="1" operator="equal">
      <formula>"NO ACEPTABLE"</formula>
    </cfRule>
  </conditionalFormatting>
  <conditionalFormatting sqref="S51">
    <cfRule type="colorScale" priority="5019">
      <colorScale>
        <cfvo type="min"/>
        <cfvo type="percentile" val="50"/>
        <cfvo type="max"/>
        <color rgb="FFF8696B"/>
        <color rgb="FFFFEB84"/>
        <color rgb="FF63BE7B"/>
      </colorScale>
    </cfRule>
    <cfRule type="cellIs" dxfId="53" priority="5020" stopIfTrue="1" operator="equal">
      <formula>"ACEPTABLE"</formula>
    </cfRule>
    <cfRule type="cellIs" dxfId="52" priority="5021" stopIfTrue="1" operator="equal">
      <formula>"NO ACEPTABLE"</formula>
    </cfRule>
  </conditionalFormatting>
  <conditionalFormatting sqref="S59">
    <cfRule type="colorScale" priority="5058">
      <colorScale>
        <cfvo type="min"/>
        <cfvo type="percentile" val="50"/>
        <cfvo type="max"/>
        <color rgb="FFF8696B"/>
        <color rgb="FFFFEB84"/>
        <color rgb="FF63BE7B"/>
      </colorScale>
    </cfRule>
    <cfRule type="cellIs" dxfId="51" priority="5059" stopIfTrue="1" operator="equal">
      <formula>"ACEPTABLE"</formula>
    </cfRule>
    <cfRule type="cellIs" dxfId="50" priority="5060" stopIfTrue="1" operator="equal">
      <formula>"NO ACEPTABLE"</formula>
    </cfRule>
  </conditionalFormatting>
  <conditionalFormatting sqref="S57">
    <cfRule type="cellIs" dxfId="49" priority="18" stopIfTrue="1" operator="equal">
      <formula>"N0 Aceptable con control especifico"</formula>
    </cfRule>
  </conditionalFormatting>
  <conditionalFormatting sqref="O57">
    <cfRule type="cellIs" dxfId="48" priority="17" stopIfTrue="1" operator="equal">
      <formula>"o"</formula>
    </cfRule>
  </conditionalFormatting>
  <conditionalFormatting sqref="R57">
    <cfRule type="cellIs" dxfId="47" priority="16" stopIfTrue="1" operator="equal">
      <formula>"O"</formula>
    </cfRule>
  </conditionalFormatting>
  <conditionalFormatting sqref="S57">
    <cfRule type="colorScale" priority="19">
      <colorScale>
        <cfvo type="min"/>
        <cfvo type="percentile" val="50"/>
        <cfvo type="max"/>
        <color rgb="FFF8696B"/>
        <color rgb="FFFFEB84"/>
        <color rgb="FF63BE7B"/>
      </colorScale>
    </cfRule>
    <cfRule type="cellIs" dxfId="46" priority="20" stopIfTrue="1" operator="equal">
      <formula>"ACEPTABLE"</formula>
    </cfRule>
    <cfRule type="cellIs" dxfId="45" priority="21" stopIfTrue="1" operator="equal">
      <formula>"NO ACEPTABLE"</formula>
    </cfRule>
  </conditionalFormatting>
  <conditionalFormatting sqref="S58">
    <cfRule type="cellIs" dxfId="44" priority="3" stopIfTrue="1" operator="equal">
      <formula>"N0 Aceptable con control especifico"</formula>
    </cfRule>
  </conditionalFormatting>
  <conditionalFormatting sqref="O58">
    <cfRule type="cellIs" dxfId="43" priority="2" stopIfTrue="1" operator="equal">
      <formula>"o"</formula>
    </cfRule>
  </conditionalFormatting>
  <conditionalFormatting sqref="R58">
    <cfRule type="cellIs" dxfId="42" priority="1" stopIfTrue="1" operator="equal">
      <formula>"O"</formula>
    </cfRule>
  </conditionalFormatting>
  <conditionalFormatting sqref="S58">
    <cfRule type="colorScale" priority="4">
      <colorScale>
        <cfvo type="min"/>
        <cfvo type="percentile" val="50"/>
        <cfvo type="max"/>
        <color rgb="FFF8696B"/>
        <color rgb="FFFFEB84"/>
        <color rgb="FF63BE7B"/>
      </colorScale>
    </cfRule>
    <cfRule type="cellIs" dxfId="41" priority="5" stopIfTrue="1" operator="equal">
      <formula>"ACEPTABLE"</formula>
    </cfRule>
    <cfRule type="cellIs" dxfId="40" priority="6" stopIfTrue="1" operator="equal">
      <formula>"NO ACEPTABLE"</formula>
    </cfRule>
  </conditionalFormatting>
  <conditionalFormatting sqref="S58">
    <cfRule type="colorScale" priority="7">
      <colorScale>
        <cfvo type="min"/>
        <cfvo type="percentile" val="50"/>
        <cfvo type="max"/>
        <color rgb="FFF8696B"/>
        <color rgb="FFFFEB84"/>
        <color rgb="FF63BE7B"/>
      </colorScale>
    </cfRule>
    <cfRule type="cellIs" dxfId="39" priority="8" stopIfTrue="1" operator="equal">
      <formula>"ACEPTABLE"</formula>
    </cfRule>
    <cfRule type="cellIs" dxfId="38" priority="9" stopIfTrue="1" operator="equal">
      <formula>"NO ACEPTABLE"</formula>
    </cfRule>
  </conditionalFormatting>
  <conditionalFormatting sqref="S58">
    <cfRule type="colorScale" priority="10">
      <colorScale>
        <cfvo type="min"/>
        <cfvo type="percentile" val="50"/>
        <cfvo type="max"/>
        <color rgb="FFF8696B"/>
        <color rgb="FFFFEB84"/>
        <color rgb="FF63BE7B"/>
      </colorScale>
    </cfRule>
    <cfRule type="cellIs" dxfId="37" priority="11" stopIfTrue="1" operator="equal">
      <formula>"ACEPTABLE"</formula>
    </cfRule>
    <cfRule type="cellIs" dxfId="36" priority="12" stopIfTrue="1" operator="equal">
      <formula>"NO ACEPTABLE"</formula>
    </cfRule>
  </conditionalFormatting>
  <conditionalFormatting sqref="S58">
    <cfRule type="colorScale" priority="13">
      <colorScale>
        <cfvo type="min"/>
        <cfvo type="percentile" val="50"/>
        <cfvo type="max"/>
        <color rgb="FFF8696B"/>
        <color rgb="FFFFEB84"/>
        <color rgb="FF63BE7B"/>
      </colorScale>
    </cfRule>
    <cfRule type="cellIs" dxfId="35" priority="14" stopIfTrue="1" operator="equal">
      <formula>"ACEPTABLE"</formula>
    </cfRule>
    <cfRule type="cellIs" dxfId="34" priority="15" stopIfTrue="1" operator="equal">
      <formula>"NO ACEPTABLE"</formula>
    </cfRule>
  </conditionalFormatting>
  <conditionalFormatting sqref="S62">
    <cfRule type="colorScale" priority="5160">
      <colorScale>
        <cfvo type="min"/>
        <cfvo type="percentile" val="50"/>
        <cfvo type="max"/>
        <color rgb="FFF8696B"/>
        <color rgb="FFFFEB84"/>
        <color rgb="FF63BE7B"/>
      </colorScale>
    </cfRule>
    <cfRule type="cellIs" dxfId="33" priority="5161" stopIfTrue="1" operator="equal">
      <formula>"ACEPTABLE"</formula>
    </cfRule>
    <cfRule type="cellIs" dxfId="32" priority="5162" stopIfTrue="1" operator="equal">
      <formula>"NO ACEPTABLE"</formula>
    </cfRule>
  </conditionalFormatting>
  <conditionalFormatting sqref="S60:S62">
    <cfRule type="colorScale" priority="5220">
      <colorScale>
        <cfvo type="min"/>
        <cfvo type="percentile" val="50"/>
        <cfvo type="max"/>
        <color rgb="FFF8696B"/>
        <color rgb="FFFFEB84"/>
        <color rgb="FF63BE7B"/>
      </colorScale>
    </cfRule>
    <cfRule type="cellIs" dxfId="31" priority="5221" stopIfTrue="1" operator="equal">
      <formula>"ACEPTABLE"</formula>
    </cfRule>
    <cfRule type="cellIs" dxfId="30" priority="5222" stopIfTrue="1" operator="equal">
      <formula>"NO ACEPTABLE"</formula>
    </cfRule>
  </conditionalFormatting>
  <conditionalFormatting sqref="S59:S62">
    <cfRule type="colorScale" priority="5223">
      <colorScale>
        <cfvo type="min"/>
        <cfvo type="percentile" val="50"/>
        <cfvo type="max"/>
        <color rgb="FFF8696B"/>
        <color rgb="FFFFEB84"/>
        <color rgb="FF63BE7B"/>
      </colorScale>
    </cfRule>
    <cfRule type="cellIs" dxfId="29" priority="5224" stopIfTrue="1" operator="equal">
      <formula>"ACEPTABLE"</formula>
    </cfRule>
    <cfRule type="cellIs" dxfId="28" priority="5225" stopIfTrue="1" operator="equal">
      <formula>"NO ACEPTABLE"</formula>
    </cfRule>
  </conditionalFormatting>
  <conditionalFormatting sqref="S49:S56 S59:S62">
    <cfRule type="colorScale" priority="5226">
      <colorScale>
        <cfvo type="min"/>
        <cfvo type="percentile" val="50"/>
        <cfvo type="max"/>
        <color rgb="FFF8696B"/>
        <color rgb="FFFFEB84"/>
        <color rgb="FF63BE7B"/>
      </colorScale>
    </cfRule>
    <cfRule type="cellIs" dxfId="27" priority="5227" stopIfTrue="1" operator="equal">
      <formula>"ACEPTABLE"</formula>
    </cfRule>
    <cfRule type="cellIs" dxfId="26" priority="5228" stopIfTrue="1" operator="equal">
      <formula>"NO ACEPTABLE"</formula>
    </cfRule>
  </conditionalFormatting>
  <conditionalFormatting sqref="S44:S56 S59:S62">
    <cfRule type="colorScale" priority="5232">
      <colorScale>
        <cfvo type="min"/>
        <cfvo type="percentile" val="50"/>
        <cfvo type="max"/>
        <color rgb="FFF8696B"/>
        <color rgb="FFFFEB84"/>
        <color rgb="FF63BE7B"/>
      </colorScale>
    </cfRule>
    <cfRule type="cellIs" dxfId="25" priority="5233" stopIfTrue="1" operator="equal">
      <formula>"ACEPTABLE"</formula>
    </cfRule>
    <cfRule type="cellIs" dxfId="24" priority="5234" stopIfTrue="1" operator="equal">
      <formula>"NO ACEPTABLE"</formula>
    </cfRule>
  </conditionalFormatting>
  <conditionalFormatting sqref="S38:S56 S59:S62">
    <cfRule type="colorScale" priority="5238">
      <colorScale>
        <cfvo type="min"/>
        <cfvo type="percentile" val="50"/>
        <cfvo type="max"/>
        <color rgb="FFF8696B"/>
        <color rgb="FFFFEB84"/>
        <color rgb="FF63BE7B"/>
      </colorScale>
    </cfRule>
    <cfRule type="cellIs" dxfId="23" priority="5239" stopIfTrue="1" operator="equal">
      <formula>"ACEPTABLE"</formula>
    </cfRule>
    <cfRule type="cellIs" dxfId="22" priority="5240" stopIfTrue="1" operator="equal">
      <formula>"NO ACEPTABLE"</formula>
    </cfRule>
  </conditionalFormatting>
  <conditionalFormatting sqref="S35:S56 S59:S62">
    <cfRule type="colorScale" priority="5244">
      <colorScale>
        <cfvo type="min"/>
        <cfvo type="percentile" val="50"/>
        <cfvo type="max"/>
        <color rgb="FFF8696B"/>
        <color rgb="FFFFEB84"/>
        <color rgb="FF63BE7B"/>
      </colorScale>
    </cfRule>
    <cfRule type="cellIs" dxfId="21" priority="5245" stopIfTrue="1" operator="equal">
      <formula>"ACEPTABLE"</formula>
    </cfRule>
    <cfRule type="cellIs" dxfId="20" priority="5246" stopIfTrue="1" operator="equal">
      <formula>"NO ACEPTABLE"</formula>
    </cfRule>
  </conditionalFormatting>
  <conditionalFormatting sqref="S69">
    <cfRule type="colorScale" priority="5584">
      <colorScale>
        <cfvo type="min"/>
        <cfvo type="percentile" val="50"/>
        <cfvo type="max"/>
        <color rgb="FFF8696B"/>
        <color rgb="FFFFEB84"/>
        <color rgb="FF63BE7B"/>
      </colorScale>
    </cfRule>
    <cfRule type="cellIs" dxfId="19" priority="5585" stopIfTrue="1" operator="equal">
      <formula>"ACEPTABLE"</formula>
    </cfRule>
    <cfRule type="cellIs" dxfId="18" priority="5586" stopIfTrue="1" operator="equal">
      <formula>"NO ACEPTABLE"</formula>
    </cfRule>
  </conditionalFormatting>
  <conditionalFormatting sqref="S79">
    <cfRule type="colorScale" priority="5881">
      <colorScale>
        <cfvo type="min"/>
        <cfvo type="percentile" val="50"/>
        <cfvo type="max"/>
        <color rgb="FFF8696B"/>
        <color rgb="FFFFEB84"/>
        <color rgb="FF63BE7B"/>
      </colorScale>
    </cfRule>
    <cfRule type="cellIs" dxfId="17" priority="5882" stopIfTrue="1" operator="equal">
      <formula>"ACEPTABLE"</formula>
    </cfRule>
    <cfRule type="cellIs" dxfId="16" priority="5883" stopIfTrue="1" operator="equal">
      <formula>"NO ACEPTABLE"</formula>
    </cfRule>
  </conditionalFormatting>
  <conditionalFormatting sqref="S86">
    <cfRule type="colorScale" priority="6436">
      <colorScale>
        <cfvo type="min"/>
        <cfvo type="percentile" val="50"/>
        <cfvo type="max"/>
        <color rgb="FFF8696B"/>
        <color rgb="FFFFEB84"/>
        <color rgb="FF63BE7B"/>
      </colorScale>
    </cfRule>
    <cfRule type="cellIs" dxfId="15" priority="6437" stopIfTrue="1" operator="equal">
      <formula>"ACEPTABLE"</formula>
    </cfRule>
    <cfRule type="cellIs" dxfId="14" priority="6438" stopIfTrue="1" operator="equal">
      <formula>"NO ACEPTABLE"</formula>
    </cfRule>
  </conditionalFormatting>
  <conditionalFormatting sqref="S82:S86">
    <cfRule type="colorScale" priority="6484">
      <colorScale>
        <cfvo type="min"/>
        <cfvo type="percentile" val="50"/>
        <cfvo type="max"/>
        <color rgb="FFF8696B"/>
        <color rgb="FFFFEB84"/>
        <color rgb="FF63BE7B"/>
      </colorScale>
    </cfRule>
    <cfRule type="cellIs" dxfId="13" priority="6485" stopIfTrue="1" operator="equal">
      <formula>"ACEPTABLE"</formula>
    </cfRule>
    <cfRule type="cellIs" dxfId="12" priority="6486" stopIfTrue="1" operator="equal">
      <formula>"NO ACEPTABLE"</formula>
    </cfRule>
  </conditionalFormatting>
  <conditionalFormatting sqref="S87:S92">
    <cfRule type="colorScale" priority="7270">
      <colorScale>
        <cfvo type="min"/>
        <cfvo type="percentile" val="50"/>
        <cfvo type="max"/>
        <color rgb="FFF8696B"/>
        <color rgb="FFFFEB84"/>
        <color rgb="FF63BE7B"/>
      </colorScale>
    </cfRule>
    <cfRule type="cellIs" dxfId="11" priority="7271" stopIfTrue="1" operator="equal">
      <formula>"ACEPTABLE"</formula>
    </cfRule>
    <cfRule type="cellIs" dxfId="10" priority="7272" stopIfTrue="1" operator="equal">
      <formula>"NO ACEPTABLE"</formula>
    </cfRule>
  </conditionalFormatting>
  <conditionalFormatting sqref="S93:S97">
    <cfRule type="colorScale" priority="7414">
      <colorScale>
        <cfvo type="min"/>
        <cfvo type="percentile" val="50"/>
        <cfvo type="max"/>
        <color rgb="FFF8696B"/>
        <color rgb="FFFFEB84"/>
        <color rgb="FF63BE7B"/>
      </colorScale>
    </cfRule>
    <cfRule type="cellIs" dxfId="9" priority="7415" stopIfTrue="1" operator="equal">
      <formula>"ACEPTABLE"</formula>
    </cfRule>
    <cfRule type="cellIs" dxfId="8" priority="7416" stopIfTrue="1" operator="equal">
      <formula>"NO ACEPTABLE"</formula>
    </cfRule>
  </conditionalFormatting>
  <conditionalFormatting sqref="S81:S97">
    <cfRule type="colorScale" priority="7495">
      <colorScale>
        <cfvo type="min"/>
        <cfvo type="percentile" val="50"/>
        <cfvo type="max"/>
        <color rgb="FFF8696B"/>
        <color rgb="FFFFEB84"/>
        <color rgb="FF63BE7B"/>
      </colorScale>
    </cfRule>
    <cfRule type="cellIs" dxfId="7" priority="7496" stopIfTrue="1" operator="equal">
      <formula>"ACEPTABLE"</formula>
    </cfRule>
    <cfRule type="cellIs" dxfId="6" priority="7497" stopIfTrue="1" operator="equal">
      <formula>"NO ACEPTABLE"</formula>
    </cfRule>
  </conditionalFormatting>
  <conditionalFormatting sqref="S72:S97">
    <cfRule type="colorScale" priority="7498">
      <colorScale>
        <cfvo type="min"/>
        <cfvo type="percentile" val="50"/>
        <cfvo type="max"/>
        <color rgb="FFF8696B"/>
        <color rgb="FFFFEB84"/>
        <color rgb="FF63BE7B"/>
      </colorScale>
    </cfRule>
    <cfRule type="cellIs" dxfId="5" priority="7499" stopIfTrue="1" operator="equal">
      <formula>"ACEPTABLE"</formula>
    </cfRule>
    <cfRule type="cellIs" dxfId="4" priority="7500" stopIfTrue="1" operator="equal">
      <formula>"NO ACEPTABLE"</formula>
    </cfRule>
  </conditionalFormatting>
  <conditionalFormatting sqref="BO64:BO71 S15:S56 S59:S97">
    <cfRule type="colorScale" priority="7501">
      <colorScale>
        <cfvo type="min"/>
        <cfvo type="percentile" val="50"/>
        <cfvo type="max"/>
        <color rgb="FFF8696B"/>
        <color rgb="FFFFEB84"/>
        <color rgb="FF63BE7B"/>
      </colorScale>
    </cfRule>
    <cfRule type="cellIs" dxfId="3" priority="7502" stopIfTrue="1" operator="equal">
      <formula>"ACEPTABLE"</formula>
    </cfRule>
    <cfRule type="cellIs" dxfId="2" priority="7503" stopIfTrue="1" operator="equal">
      <formula>"NO ACEPTABLE"</formula>
    </cfRule>
  </conditionalFormatting>
  <conditionalFormatting sqref="S63:S97">
    <cfRule type="colorScale" priority="7510">
      <colorScale>
        <cfvo type="min"/>
        <cfvo type="percentile" val="50"/>
        <cfvo type="max"/>
        <color rgb="FFF8696B"/>
        <color rgb="FFFFEB84"/>
        <color rgb="FF63BE7B"/>
      </colorScale>
    </cfRule>
    <cfRule type="cellIs" dxfId="1" priority="7511" stopIfTrue="1" operator="equal">
      <formula>"ACEPTABLE"</formula>
    </cfRule>
    <cfRule type="cellIs" dxfId="0" priority="7512" stopIfTrue="1" operator="equal">
      <formula>"NO ACEPTABLE"</formula>
    </cfRule>
  </conditionalFormatting>
  <dataValidations count="22">
    <dataValidation type="list" allowBlank="1" showInputMessage="1" showErrorMessage="1" sqref="BPZ72 CJR72 CTN72 DDJ72 DNF72 DXB72 EGX72 EQT72 FAP72 FKL72 FUH72 GED72 GNZ72 GXV72 HHR72 HRN72 IBJ72 ILF72 IVB72 JEX72 JOT72 JYP72 KIL72 KSH72 LCD72 LLZ72 LVV72 MFR72 MPN72 MZJ72 NJF72 NTB72 OCX72 OMT72 OWP72 PGL72 PQH72 QAD72 QJZ72 QTV72 RDR72 RNN72 RXJ72 SHF72 SRB72 TAX72 TKT72 TUP72 UEL72 UOH72 UYD72 VHZ72 VRV72 WBR72 WLN72 WVJ72 IX79 ST79 ACP79 AML79 AWH79 BGD79 BPZ79 BZV79 CJR79 CTN79 DDJ79 DNF79 DXB79 EGX79 EQT79 FAP79 FKL79 FUH79 GED79 GNZ79 GXV79 HHR79 HRN79 IBJ79 ILF79 IVB79 JEX79 JOT79 JYP79 KIL79 KSH79 LCD79 LLZ79 LVV79 MFR79 MPN79 MZJ79 NJF79 NTB79 OCX79 OMT79 OWP79 PGL79 PQH79 QAD79 QJZ79 QTV79 RDR79 RNN79 RXJ79 SHF79 SRB79 TAX79 TKT79 TUP79 UEL79 UOH79 UYD79 VHZ79 VRV79 WBR79 WLN79 WVJ79 ST72 IX75 ST75 ACP75 AML75 AWH75 BGD75 BPZ75 BZV75 CJR75 CTN75 DDJ75 DNF75 DXB75 EGX75 EQT75 FAP75 FKL75 FUH75 GED75 GNZ75 GXV75 HHR75 HRN75 IBJ75 ILF75 IVB75 JEX75 JOT75 JYP75 KIL75 KSH75 LCD75 LLZ75 LVV75 MFR75 MPN75 MZJ75 NJF75 NTB75 OCX75 OMT75 OWP75 PGL75 PQH75 QAD75 QJZ75 QTV75 RDR75 RNN75 RXJ75 SHF75 SRB75 TAX75 TKT75 TUP75 UEL75 UOH75 UYD75 VHZ75 VRV75 WBR75 WLN75 AWH72 WVJ75 ACP72 IX72 BGD72 AX64 AX68 AML72 BZV72">
      <formula1>$AQ$1:$AQ$7</formula1>
    </dataValidation>
    <dataValidation type="list" errorStyle="warning" allowBlank="1" showInputMessage="1" showErrorMessage="1" errorTitle="COLOQUE SOLO" error="1,2,3, O 4" sqref="WLY23 WCC23 VSG23 VIK23 UYO23 UOS23 UEW23 TVA23 TLE23 TBI23 SRM23 SHQ23 RXU23 RNY23 REC23 QUG23 QKK23 QAO23 PQS23 PGW23 OXA23 ONE23 ODI23 NTM23 NJQ23 MZU23 MPY23 MGC23 LWG23 LMK23 LCO23 KSS23 KIW23 JZA23 JPE23 JFI23 IVM23 ILQ23 IBU23 HRY23 HIC23 GYG23 GOK23 GEO23 FUS23 FKW23 FBA23 ERE23 EHI23 DXM23 DNQ23 DDU23 CTY23 CKC23 CAG23 BQK23 BGO23 AWS23 AMW23 ADA23 TE23 JI23 WVU23 BI63:BI71 WVU72:WVU86 WLY72:WLY86 WCC72:WCC86 VSG72:VSG86 VIK72:VIK86 UYO72:UYO86 UOS72:UOS86 UEW72:UEW86 TVA72:TVA86 TLE72:TLE86 TBI72:TBI86 SRM72:SRM86 SHQ72:SHQ86 RXU72:RXU86 RNY72:RNY86 REC72:REC86 QUG72:QUG86 QKK72:QKK86 QAO72:QAO86 PQS72:PQS86 PGW72:PGW86 OXA72:OXA86 ONE72:ONE86 ODI72:ODI86 NTM72:NTM86 NJQ72:NJQ86 MZU72:MZU86 MPY72:MPY86 MGC72:MGC86 LWG72:LWG86 LMK72:LMK86 LCO72:LCO86 KSS72:KSS86 KIW72:KIW86 JZA72:JZA86 JPE72:JPE86 JFI72:JFI86 IVM72:IVM86 ILQ72:ILQ86 IBU72:IBU86 HRY72:HRY86 HIC72:HIC86 GYG72:GYG86 GOK72:GOK86 GEO72:GEO86 FUS72:FUS86 FKW72:FKW86 FBA72:FBA86 ERE72:ERE86 EHI72:EHI86 DXM72:DXM86 DNQ72:DNQ86 DDU72:DDU86 CTY72:CTY86 CKC72:CKC86 CAG72:CAG86 BQK72:BQK86 BGO72:BGO86 AWS72:AWS86 AMW72:AMW86 ADA72:ADA86 TE72:TE86 JI72:JI86 M15:M97">
      <formula1>"4,3,2,1"</formula1>
    </dataValidation>
    <dataValidation type="list" allowBlank="1" showInputMessage="1" showErrorMessage="1" sqref="WLV23 WBZ23 VSD23 VIH23 UYL23 UOP23 UET23 TUX23 TLB23 TBF23 SRJ23 SHN23 RXR23 RNV23 RDZ23 QUD23 QKH23 QAL23 PQP23 PGT23 OWX23 ONB23 ODF23 NTJ23 NJN23 MZR23 MPV23 MFZ23 LWD23 LMH23 LCL23 KSP23 KIT23 JYX23 JPB23 JFF23 IVJ23 ILN23 IBR23 HRV23 HHZ23 GYD23 GOH23 GEL23 FUP23 FKT23 FAX23 ERB23 EHF23 DXJ23 DNN23 DDR23 CTV23 CJZ23 CAD23 BQH23 BGL23 AWP23 AMT23 ACX23 TB23 JF23 WVR23 BF63:BF71 WVR72:WVR86 WLV72:WLV86 WBZ72:WBZ86 VSD72:VSD86 VIH72:VIH86 UYL72:UYL86 UOP72:UOP86 UET72:UET86 TUX72:TUX86 TLB72:TLB86 TBF72:TBF86 SRJ72:SRJ86 SHN72:SHN86 RXR72:RXR86 RNV72:RNV86 RDZ72:RDZ86 QUD72:QUD86 QKH72:QKH86 QAL72:QAL86 PQP72:PQP86 PGT72:PGT86 OWX72:OWX86 ONB72:ONB86 ODF72:ODF86 NTJ72:NTJ86 NJN72:NJN86 MZR72:MZR86 MPV72:MPV86 MFZ72:MFZ86 LWD72:LWD86 LMH72:LMH86 LCL72:LCL86 KSP72:KSP86 KIT72:KIT86 JYX72:JYX86 JPB72:JPB86 JFF72:JFF86 IVJ72:IVJ86 ILN72:ILN86 IBR72:IBR86 HRV72:HRV86 HHZ72:HHZ86 GYD72:GYD86 GOH72:GOH86 GEL72:GEL86 FUP72:FUP86 FKT72:FKT86 FAX72:FAX86 ERB72:ERB86 EHF72:EHF86 DXJ72:DXJ86 DNN72:DNN86 DDR72:DDR86 CTV72:CTV86 CJZ72:CJZ86 CAD72:CAD86 BQH72:BQH86 BGL72:BGL86 AWP72:AWP86 AMT72:AMT86 ACX72:ACX86 TB72:TB86 JF72:JF86">
      <formula1>"(M)"</formula1>
    </dataValidation>
    <dataValidation type="list" allowBlank="1" showInputMessage="1" showErrorMessage="1" sqref="WVS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BG63:BG71 JG72:JG86 TC72:TC86 ACY72:ACY86 AMU72:AMU86 AWQ72:AWQ86 BGM72:BGM86 BQI72:BQI86 CAE72:CAE86 CKA72:CKA86 CTW72:CTW86 DDS72:DDS86 DNO72:DNO86 DXK72:DXK86 EHG72:EHG86 ERC72:ERC86 FAY72:FAY86 FKU72:FKU86 FUQ72:FUQ86 GEM72:GEM86 GOI72:GOI86 GYE72:GYE86 HIA72:HIA86 HRW72:HRW86 IBS72:IBS86 ILO72:ILO86 IVK72:IVK86 JFG72:JFG86 JPC72:JPC86 JYY72:JYY86 KIU72:KIU86 KSQ72:KSQ86 LCM72:LCM86 LMI72:LMI86 LWE72:LWE86 MGA72:MGA86 MPW72:MPW86 MZS72:MZS86 NJO72:NJO86 NTK72:NTK86 ODG72:ODG86 ONC72:ONC86 OWY72:OWY86 PGU72:PGU86 PQQ72:PQQ86 QAM72:QAM86 QKI72:QKI86 QUE72:QUE86 REA72:REA86 RNW72:RNW86 RXS72:RXS86 SHO72:SHO86 SRK72:SRK86 TBG72:TBG86 TLC72:TLC86 TUY72:TUY86 UEU72:UEU86 UOQ72:UOQ86 UYM72:UYM86 VII72:VII86 VSE72:VSE86 WCA72:WCA86 WLW72:WLW86 WVS72:WVS86">
      <formula1>"(B)"</formula1>
    </dataValidation>
    <dataValidation type="list" allowBlank="1" showInputMessage="1" showErrorMessage="1" sqref="WLX23 WCB23 VSF23 VIJ23 UYN23 UOR23 UEV23 TUZ23 TLD23 TBH23 SRL23 SHP23 RXT23 RNX23 REB23 QUF23 QKJ23 QAN23 PQR23 PGV23 OWZ23 OND23 ODH23 NTL23 NJP23 MZT23 MPX23 MGB23 LWF23 LMJ23 LCN23 KSR23 KIV23 JYZ23 JPD23 JFH23 IVL23 ILP23 IBT23 HRX23 HIB23 GYF23 GOJ23 GEN23 FUR23 FKV23 FAZ23 ERD23 EHH23 DXL23 DNP23 DDT23 CTX23 CKB23 CAF23 BQJ23 BGN23 AWR23 AMV23 ACZ23 TD23 JH23 WVT23 BH63:BH71 WVT72:WVT86 WLX72:WLX86 WCB72:WCB86 VSF72:VSF86 VIJ72:VIJ86 UYN72:UYN86 UOR72:UOR86 UEV72:UEV86 TUZ72:TUZ86 TLD72:TLD86 TBH72:TBH86 SRL72:SRL86 SHP72:SHP86 RXT72:RXT86 RNX72:RNX86 REB72:REB86 QUF72:QUF86 QKJ72:QKJ86 QAN72:QAN86 PQR72:PQR86 PGV72:PGV86 OWZ72:OWZ86 OND72:OND86 ODH72:ODH86 NTL72:NTL86 NJP72:NJP86 MZT72:MZT86 MPX72:MPX86 MGB72:MGB86 LWF72:LWF86 LMJ72:LMJ86 LCN72:LCN86 KSR72:KSR86 KIV72:KIV86 JYZ72:JYZ86 JPD72:JPD86 JFH72:JFH86 IVL72:IVL86 ILP72:ILP86 IBT72:IBT86 HRX72:HRX86 HIB72:HIB86 GYF72:GYF86 GOJ72:GOJ86 GEN72:GEN86 FUR72:FUR86 FKV72:FKV86 FAZ72:FAZ86 ERD72:ERD86 EHH72:EHH86 DXL72:DXL86 DNP72:DNP86 DDT72:DDT86 CTX72:CTX86 CKB72:CKB86 CAF72:CAF86 BQJ72:BQJ86 BGN72:BGN86 AWR72:AWR86 AMV72:AMV86 ACZ72:ACZ86 TD72:TD86 JH72:JH86 L15:L97">
      <formula1>"2,6,10"</formula1>
    </dataValidation>
    <dataValidation type="list" allowBlank="1" showInputMessage="1" showErrorMessage="1" sqref="WMB23 WCF23 VSJ23 VIN23 UYR23 UOV23 UEZ23 TVD23 TLH23 TBL23 SRP23 SHT23 RXX23 ROB23 REF23 QUJ23 QKN23 QAR23 PQV23 PGZ23 OXD23 ONH23 ODL23 NTP23 NJT23 MZX23 MQB23 MGF23 LWJ23 LMN23 LCR23 KSV23 KIZ23 JZD23 JPH23 JFL23 IVP23 ILT23 IBX23 HSB23 HIF23 GYJ23 GON23 GER23 FUV23 FKZ23 FBD23 ERH23 EHL23 DXP23 DNT23 DDX23 CUB23 CKF23 CAJ23 BQN23 BGR23 AWV23 AMZ23 ADD23 TH23 JL23 WVX23 BL63:BL71 WVX72:WVX86 WMB72:WMB86 WCF72:WCF86 VSJ72:VSJ86 VIN72:VIN86 UYR72:UYR86 UOV72:UOV86 UEZ72:UEZ86 TVD72:TVD86 TLH72:TLH86 TBL72:TBL86 SRP72:SRP86 SHT72:SHT86 RXX72:RXX86 ROB72:ROB86 REF72:REF86 QUJ72:QUJ86 QKN72:QKN86 QAR72:QAR86 PQV72:PQV86 PGZ72:PGZ86 OXD72:OXD86 ONH72:ONH86 ODL72:ODL86 NTP72:NTP86 NJT72:NJT86 MZX72:MZX86 MQB72:MQB86 MGF72:MGF86 LWJ72:LWJ86 LMN72:LMN86 LCR72:LCR86 KSV72:KSV86 KIZ72:KIZ86 JZD72:JZD86 JPH72:JPH86 JFL72:JFL86 IVP72:IVP86 ILT72:ILT86 IBX72:IBX86 HSB72:HSB86 HIF72:HIF86 GYJ72:GYJ86 GON72:GON86 GER72:GER86 FUV72:FUV86 FKZ72:FKZ86 FBD72:FBD86 ERH72:ERH86 EHL72:EHL86 DXP72:DXP86 DNT72:DNT86 DDX72:DDX86 CUB72:CUB86 CKF72:CKF86 CAJ72:CAJ86 BQN72:BQN86 BGR72:BGR86 AWV72:AWV86 AMZ72:AMZ86 ADD72:ADD86 TH72:TH86 JL72:JL86 P15:P97">
      <formula1>"10,25,60,100"</formula1>
    </dataValidation>
    <dataValidation type="list" allowBlank="1" showInputMessage="1" showErrorMessage="1" sqref="WWH23 JV23 TR23 ADN23 ANJ23 AXF23 BHB23 BQX23 CAT23 CKP23 CUL23 DEH23 DOD23 DXZ23 EHV23 ERR23 FBN23 FLJ23 FVF23 GFB23 GOX23 GYT23 HIP23 HSL23 ICH23 IMD23 IVZ23 JFV23 JPR23 JZN23 KJJ23 KTF23 LDB23 LMX23 LWT23 MGP23 MQL23 NAH23 NKD23 NTZ23 ODV23 ONR23 OXN23 PHJ23 PRF23 QBB23 QKX23 QUT23 REP23 ROL23 RYH23 SID23 SRZ23 TBV23 TLR23 TVN23 UFJ23 UPF23 UZB23 VIX23 VST23 WCP23 WML23 BV63:BV71 JV72:JV86 TR72:TR86 ADN72:ADN86 ANJ72:ANJ86 AXF72:AXF86 BHB72:BHB86 BQX72:BQX86 CAT72:CAT86 CKP72:CKP86 CUL72:CUL86 DEH72:DEH86 DOD72:DOD86 DXZ72:DXZ86 EHV72:EHV86 ERR72:ERR86 FBN72:FBN86 FLJ72:FLJ86 FVF72:FVF86 GFB72:GFB86 GOX72:GOX86 GYT72:GYT86 HIP72:HIP86 HSL72:HSL86 ICH72:ICH86 IMD72:IMD86 IVZ72:IVZ86 JFV72:JFV86 JPR72:JPR86 JZN72:JZN86 KJJ72:KJJ86 KTF72:KTF86 LDB72:LDB86 LMX72:LMX86 LWT72:LWT86 MGP72:MGP86 MQL72:MQL86 NAH72:NAH86 NKD72:NKD86 NTZ72:NTZ86 ODV72:ODV86 ONR72:ONR86 OXN72:OXN86 PHJ72:PHJ86 PRF72:PRF86 QBB72:QBB86 QKX72:QKX86 QUT72:QUT86 REP72:REP86 ROL72:ROL86 RYH72:RYH86 SID72:SID86 SRZ72:SRZ86 TBV72:TBV86 TLR72:TLR86 TVN72:TVN86 UFJ72:UFJ86 UPF72:UPF86 UZB72:UZB86 VIX72:VIX86 VST72:VST86 WCP72:WCP86 WML72:WML86 WWH72:WWH86 Z15:Z97">
      <formula1>"Si, No"</formula1>
    </dataValidation>
    <dataValidation type="list" allowBlank="1" showInputMessage="1" showErrorMessage="1" sqref="WVP2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BD63:BD71 JD72:JD86 SZ72:SZ86 ACV72:ACV86 AMR72:AMR86 AWN72:AWN86 BGJ72:BGJ86 BQF72:BQF86 CAB72:CAB86 CJX72:CJX86 CTT72:CTT86 DDP72:DDP86 DNL72:DNL86 DXH72:DXH86 EHD72:EHD86 EQZ72:EQZ86 FAV72:FAV86 FKR72:FKR86 FUN72:FUN86 GEJ72:GEJ86 GOF72:GOF86 GYB72:GYB86 HHX72:HHX86 HRT72:HRT86 IBP72:IBP86 ILL72:ILL86 IVH72:IVH86 JFD72:JFD86 JOZ72:JOZ86 JYV72:JYV86 KIR72:KIR86 KSN72:KSN86 LCJ72:LCJ86 LMF72:LMF86 LWB72:LWB86 MFX72:MFX86 MPT72:MPT86 MZP72:MZP86 NJL72:NJL86 NTH72:NTH86 ODD72:ODD86 OMZ72:OMZ86 OWV72:OWV86 PGR72:PGR86 PQN72:PQN86 QAJ72:QAJ86 QKF72:QKF86 QUB72:QUB86 RDX72:RDX86 RNT72:RNT86 RXP72:RXP86 SHL72:SHL86 SRH72:SRH86 TBD72:TBD86 TKZ72:TKZ86 TUV72:TUV86 UER72:UER86 UON72:UON86 UYJ72:UYJ86 VIF72:VIF86 VSB72:VSB86 WBX72:WBX86 WLT72:WLT86 WVP72:WVP86">
      <formula1>"(MA)"</formula1>
    </dataValidation>
    <dataValidation type="list" allowBlank="1" showInputMessage="1" showErrorMessage="1" sqref="WLU23 WBY23 VSC23 VIG23 UYK23 UOO23 UES23 TUW23 TLA23 TBE23 SRI23 SHM23 RXQ23 RNU23 RDY23 QUC23 QKG23 QAK23 PQO23 PGS23 OWW23 ONA23 ODE23 NTI23 NJM23 MZQ23 MPU23 MFY23 LWC23 LMG23 LCK23 KSO23 KIS23 JYW23 JPA23 JFE23 IVI23 ILM23 IBQ23 HRU23 HHY23 GYC23 GOG23 GEK23 FUO23 FKS23 FAW23 ERA23 EHE23 DXI23 DNM23 DDQ23 CTU23 CJY23 CAC23 BQG23 BGK23 AWO23 AMS23 ACW23 TA23 JE23 WVQ23 BE63:BE71 WVQ72:WVQ86 WLU72:WLU86 WBY72:WBY86 VSC72:VSC86 VIG72:VIG86 UYK72:UYK86 UOO72:UOO86 UES72:UES86 TUW72:TUW86 TLA72:TLA86 TBE72:TBE86 SRI72:SRI86 SHM72:SHM86 RXQ72:RXQ86 RNU72:RNU86 RDY72:RDY86 QUC72:QUC86 QKG72:QKG86 QAK72:QAK86 PQO72:PQO86 PGS72:PGS86 OWW72:OWW86 ONA72:ONA86 ODE72:ODE86 NTI72:NTI86 NJM72:NJM86 MZQ72:MZQ86 MPU72:MPU86 MFY72:MFY86 LWC72:LWC86 LMG72:LMG86 LCK72:LCK86 KSO72:KSO86 KIS72:KIS86 JYW72:JYW86 JPA72:JPA86 JFE72:JFE86 IVI72:IVI86 ILM72:ILM86 IBQ72:IBQ86 HRU72:HRU86 HHY72:HHY86 GYC72:GYC86 GOG72:GOG86 GEK72:GEK86 FUO72:FUO86 FKS72:FKS86 FAW72:FAW86 ERA72:ERA86 EHE72:EHE86 DXI72:DXI86 DNM72:DNM86 DDQ72:DDQ86 CTU72:CTU86 CJY72:CJY86 CAC72:CAC86 BQG72:BQG86 BGK72:BGK86 AWO72:AWO86 AMS72:AMS86 ACW72:ACW86 TA72:TA86 JE72:JE86">
      <formula1>"(A)"</formula1>
    </dataValidation>
    <dataValidation type="list" allowBlank="1" showInputMessage="1" showErrorMessage="1" sqref="WBR82:WBR84 WVJ23 WLN23 WBR23 VRV23 VHZ23 UYD23 UOH23 UEL23 TUP23 TKT23 TAX23 SRB23 SHF23 RXJ23 RNN23 RDR23 QTV23 QJZ23 QAD23 PQH23 PGL23 OWP23 OMT23 OCX23 NTB23 NJF23 MZJ23 MPN23 MFR23 LVV23 LLZ23 LCD23 KSH23 KIL23 JYP23 JOT23 JEX23 IVB23 ILF23 IBJ23 HRN23 HHR23 GXV23 GNZ23 GED23 FUH23 FKL23 FAP23 EQT23 EGX23 DXB23 DNF23 DDJ23 CTN23 CJR23 BZV23 BPZ23 BGD23 AWH23 AML23 ACP23 ST23 IX23 VRV82:VRV84 VHZ82:VHZ84 UYD82:UYD84 UOH82:UOH84 UEL82:UEL84 TUP82:TUP84 TKT82:TKT84 TAX82:TAX84 SRB82:SRB84 SHF82:SHF84 RXJ82:RXJ84 RNN82:RNN84 RDR82:RDR84 QTV82:QTV84 QJZ82:QJZ84 QAD82:QAD84 PQH82:PQH84 PGL82:PGL84 OWP82:OWP84 OMT82:OMT84 OCX82:OCX84 NTB82:NTB84 NJF82:NJF84 MZJ82:MZJ84 MPN82:MPN84 MFR82:MFR84 LVV82:LVV84 LLZ82:LLZ84 LCD82:LCD84 KSH82:KSH84 KIL82:KIL84 JYP82:JYP84 JOT82:JOT84 JEX82:JEX84 IVB82:IVB84 ILF82:ILF84 IBJ82:IBJ84 HRN82:HRN84 HHR82:HHR84 GXV82:GXV84 GNZ82:GNZ84 GED82:GED84 FUH82:FUH84 FKL82:FKL84 FAP82:FAP84 EQT82:EQT84 EGX82:EGX84 DXB82:DXB84 DNF82:DNF84 DDJ82:DDJ84 CTN82:CTN84 CJR82:CJR84 BZV82:BZV84 BPZ82:BPZ84 BGD82:BGD84 AWH82:AWH84 AML82:AML84 ACP82:ACP84 ST82:ST84 IX82:IX84 WVJ82:WVJ84 WLN82:WLN84">
      <formula1>$AQ$9:$AQ$16</formula1>
    </dataValidation>
    <dataValidation type="list" allowBlank="1" showInputMessage="1" showErrorMessage="1" sqref="WVK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formula1>$AR$9:$AR$77</formula1>
    </dataValidation>
    <dataValidation type="list" allowBlank="1" showInputMessage="1" showErrorMessage="1" sqref="IY85 WVK85 WLO85 WBS85 VRW85 VIA85 UYE85 UOI85 UEM85 TUQ85 TKU85 TAY85 SRC85 SHG85 RXK85 RNO85 RDS85 QTW85 QKA85 QAE85 PQI85 PGM85 OWQ85 OMU85 OCY85 NTC85 NJG85 MZK85 MPO85 MFS85 LVW85 LMA85 LCE85 KSI85 KIM85 JYQ85 JOU85 JEY85 IVC85 ILG85 IBK85 HRO85 HHS85 GXW85 GOA85 GEE85 FUI85 FKM85 FAQ85 EQU85 EGY85 DXC85 DNG85 DDK85 CTO85 CJS85 BZW85 BQA85 BGE85 AWI85 AMM85 ACQ85 SU85">
      <formula1>$AR$1:$AR$41</formula1>
    </dataValidation>
    <dataValidation type="list" allowBlank="1" showInputMessage="1" showErrorMessage="1" sqref="E15:E24 E35:E62 WBP72:WBP73 VRT72:VRT73 VHX72:VHX73 UYB72:UYB73 UOF72:UOF73 UEJ72:UEJ73 TUN72:TUN73 TKR72:TKR73 TAV72:TAV73 SQZ72:SQZ73 SHD72:SHD73 RXH72:RXH73 RNL72:RNL73 RDP72:RDP73 QTT72:QTT73 QJX72:QJX73 QAB72:QAB73 PQF72:PQF73 PGJ72:PGJ73 OWN72:OWN73 OMR72:OMR73 OCV72:OCV73 NSZ72:NSZ73 NJD72:NJD73 MZH72:MZH73 MPL72:MPL73 MFP72:MFP73 LVT72:LVT73 LLX72:LLX73 LCB72:LCB73 KSF72:KSF73 KIJ72:KIJ73 JYN72:JYN73 JOR72:JOR73 JEV72:JEV73 IUZ72:IUZ73 ILD72:ILD73 IBH72:IBH73 HRL72:HRL73 HHP72:HHP73 GXT72:GXT73 GNX72:GNX73 GEB72:GEB73 FUF72:FUF73 FKJ72:FKJ73 FAN72:FAN73 EQR72:EQR73 EGV72:EGV73 DWZ72:DWZ73 DND72:DND73 DDH72:DDH73 CTL72:CTL73 CJP72:CJP73 BZT72:BZT73 BPX72:BPX73 BGB72:BGB73 AWF72:AWF73 AMJ72:AMJ73 ACN72:ACN73 SR72:SR73 IV72:IV73 WVH72:WVH73 WLL72:WLL73 E72:E81 VRT75:VRT81 VHX75:VHX81 UYB75:UYB81 UOF75:UOF81 UEJ75:UEJ81 TUN75:TUN81 TKR75:TKR81 TAV75:TAV81 SQZ75:SQZ81 SHD75:SHD81 RXH75:RXH81 RNL75:RNL81 RDP75:RDP81 QTT75:QTT81 QJX75:QJX81 QAB75:QAB81 PQF75:PQF81 PGJ75:PGJ81 OWN75:OWN81 OMR75:OMR81 OCV75:OCV81 NSZ75:NSZ81 NJD75:NJD81 MZH75:MZH81 MPL75:MPL81 MFP75:MFP81 LVT75:LVT81 LLX75:LLX81 LCB75:LCB81 KSF75:KSF81 KIJ75:KIJ81 JYN75:JYN81 JOR75:JOR81 JEV75:JEV81 IUZ75:IUZ81 ILD75:ILD81 IBH75:IBH81 HRL75:HRL81 HHP75:HHP81 GXT75:GXT81 GNX75:GNX81 GEB75:GEB81 FUF75:FUF81 FKJ75:FKJ81 FAN75:FAN81 EQR75:EQR81 EGV75:EGV81 DWZ75:DWZ81 DND75:DND81 DDH75:DDH81 CTL75:CTL81 CJP75:CJP81 BZT75:BZT81 BPX75:BPX81 BGB75:BGB81 AWF75:AWF81 AMJ75:AMJ81 ACN75:ACN81 SR75:SR81 IV75:IV81 WVH75:WVH81 WLL75:WLL81 WBP75:WBP81">
      <formula1>"Rutinaria, No Rutinaria"</formula1>
    </dataValidation>
    <dataValidation type="list" allowBlank="1" showInputMessage="1" showErrorMessage="1" sqref="AY63">
      <formula1>$AR$1:$AR$40</formula1>
    </dataValidation>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M13:M14"/>
    <dataValidation allowBlank="1" showInputMessage="1" showErrorMessage="1" promptTitle="NP #5" prompt="Si 40&lt;NP&lt;24, Muy alto (A)_x000a_Si 20&lt;NP&lt;10, Alto (A)_x000a_Si 8&lt;NP&lt;6, Medio (M)_x000a_Si 4&lt;NP&lt;2, Bajo (B)" sqref="O13:O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P13:P14"/>
    <dataValidation allowBlank="1" showInputMessage="1" showErrorMessage="1" promptTitle="NIVEL DE RIESGO #8" prompt="I  entre 4000-600_x000a_II entre 500-150_x000a_III entre 120-40_x000a_IV si es igual a 20" sqref="R13:R14"/>
    <dataValidation type="list" allowBlank="1" showInputMessage="1" showErrorMessage="1" sqref="SU72:SU81 ACQ72:ACQ81 AMM72:AMM81 AWI72:AWI81 BGE72:BGE81 BQA72:BQA81 BZW72:BZW81 CJS72:CJS81 CTO72:CTO81 DDK72:DDK81 DNG72:DNG81 DXC72:DXC81 EGY72:EGY81 EQU72:EQU81 FAQ72:FAQ81 FKM72:FKM81 FUI72:FUI81 GEE72:GEE81 GOA72:GOA81 GXW72:GXW81 HHS72:HHS81 HRO72:HRO81 IBK72:IBK81 ILG72:ILG81 IVC72:IVC81 JEY72:JEY81 JOU72:JOU81 JYQ72:JYQ81 KIM72:KIM81 KSI72:KSI81 LCE72:LCE81 LMA72:LMA81 LVW72:LVW81 MFS72:MFS81 MPO72:MPO81 MZK72:MZK81 NJG72:NJG81 NTC72:NTC81 OCY72:OCY81 OMU72:OMU81 OWQ72:OWQ81 PGM72:PGM81 PQI72:PQI81 QAE72:QAE81 QKA72:QKA81 QTW72:QTW81 RDS72:RDS81 RNO72:RNO81 RXK72:RXK81 SHG72:SHG81 SRC72:SRC81 TAY72:TAY81 TKU72:TKU81 TUQ72:TUQ81 UEM72:UEM81 UOI72:UOI81 UYE72:UYE81 VIA72:VIA81 VRW72:VRW81 WBS72:WBS81 WLO72:WLO81 WVK72:WVK81 IY72:IY81">
      <formula1>$AR$1:$AR$49</formula1>
    </dataValidation>
    <dataValidation type="list" allowBlank="1" showInputMessage="1" showErrorMessage="1" sqref="WVK86 WLO86 WBS86 VRW86 VIA86 UYE86 UOI86 UEM86 TUQ86 TKU86 TAY86 SRC86 SHG86 RXK86 RNO86 RDS86 QTW86 QKA86 QAE86 PQI86 PGM86 OWQ86 OMU86 OCY86 NTC86 NJG86 MZK86 MPO86 MFS86 LVW86 LMA86 LCE86 KSI86 KIM86 JYQ86 JOU86 JEY86 IVC86 ILG86 IBK86 HRO86 HHS86 GXW86 GOA86 GEE86 FUI86 FKM86 FAQ86 EQU86 EGY86 DXC86 DNG86 DDK86 CTO86 CJS86 BZW86 BQA86 BGE86 AWI86 AMM86 ACQ86 SU86 IY86">
      <formula1>$AR$9:$AR$114</formula1>
    </dataValidation>
    <dataValidation type="list" allowBlank="1" showInputMessage="1" showErrorMessage="1" sqref="IY82:IY84 ACQ82:ACQ84 SU82:SU84 WVK82:WVK84 WLO82:WLO84 WBS82:WBS84 VRW82:VRW84 VIA82:VIA84 UYE82:UYE84 UOI82:UOI84 UEM82:UEM84 TUQ82:TUQ84 TKU82:TKU84 TAY82:TAY84 SRC82:SRC84 SHG82:SHG84 RXK82:RXK84 RNO82:RNO84 RDS82:RDS84 QTW82:QTW84 QKA82:QKA84 QAE82:QAE84 PQI82:PQI84 PGM82:PGM84 OWQ82:OWQ84 OMU82:OMU84 OCY82:OCY84 NTC82:NTC84 NJG82:NJG84 MZK82:MZK84 MPO82:MPO84 MFS82:MFS84 LVW82:LVW84 LMA82:LMA84 LCE82:LCE84 KSI82:KSI84 KIM82:KIM84 JYQ82:JYQ84 JOU82:JOU84 JEY82:JEY84 IVC82:IVC84 ILG82:ILG84 IBK82:IBK84 HRO82:HRO84 HHS82:HHS84 GXW82:GXW84 GOA82:GOA84 GEE82:GEE84 FUI82:FUI84 FKM82:FKM84 FAQ82:FAQ84 EQU82:EQU84 EGY82:EGY84 DXC82:DXC84 DNG82:DNG84 DDK82:DDK84 CTO82:CTO84 CJS82:CJS84 BZW82:BZW84 BQA82:BQA84 BGE82:BGE84 AWI82:AWI84 AMM82:AMM84">
      <formula1>$AR$9:$AR$102</formula1>
    </dataValidation>
    <dataValidation type="list" allowBlank="1" showInputMessage="1" showErrorMessage="1" sqref="AY64:AY71">
      <formula1>$AR$1:$AR$224</formula1>
    </dataValidation>
  </dataValidations>
  <printOptions horizontalCentered="1" verticalCentered="1"/>
  <pageMargins left="0" right="0" top="0.44" bottom="0.39370078740157483" header="0.17" footer="0"/>
  <pageSetup paperSize="5" scale="30" orientation="landscape" r:id="rId1"/>
  <headerFooter alignWithMargins="0">
    <oddHeader>Página &amp;P de &amp;F</oddHeader>
    <oddFooter>&amp;L&amp;"Arial,Negrita" Confidencial&amp;C&amp;D&amp;RPágina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workbookViewId="0">
      <selection activeCell="E11" sqref="E11"/>
    </sheetView>
  </sheetViews>
  <sheetFormatPr baseColWidth="10" defaultRowHeight="12.75" x14ac:dyDescent="0.2"/>
  <cols>
    <col min="1" max="1" width="35.42578125" style="54" bestFit="1" customWidth="1"/>
    <col min="2" max="8" width="11.42578125" style="54"/>
    <col min="9" max="9" width="38.28515625" style="54" bestFit="1" customWidth="1"/>
    <col min="10" max="16384" width="11.42578125" style="54"/>
  </cols>
  <sheetData>
    <row r="2" spans="1:10" ht="15.75" x14ac:dyDescent="0.2">
      <c r="A2" s="52" t="s">
        <v>328</v>
      </c>
      <c r="B2" s="53" t="s">
        <v>329</v>
      </c>
      <c r="C2" s="53" t="s">
        <v>330</v>
      </c>
      <c r="E2" s="55" t="s">
        <v>271</v>
      </c>
      <c r="F2" s="56" t="s">
        <v>329</v>
      </c>
      <c r="G2" s="56" t="s">
        <v>330</v>
      </c>
      <c r="I2" s="57" t="s">
        <v>35</v>
      </c>
      <c r="J2" s="57" t="s">
        <v>329</v>
      </c>
    </row>
    <row r="3" spans="1:10" ht="15.75" x14ac:dyDescent="0.25">
      <c r="A3" s="58" t="s">
        <v>49</v>
      </c>
      <c r="B3" s="59">
        <f>+COUNTIF('Sede Calle 18'!$G$15:$G$97,"BIOLÓGICOS")</f>
        <v>0</v>
      </c>
      <c r="C3" s="60" t="e">
        <f>B3/B10*100</f>
        <v>#DIV/0!</v>
      </c>
      <c r="E3" s="61" t="s">
        <v>331</v>
      </c>
      <c r="F3" s="59">
        <f>+COUNTIF('Sede Calle 18'!$R$15:$R$97,"I")</f>
        <v>0</v>
      </c>
      <c r="G3" s="62">
        <f>F3/F7*100</f>
        <v>0</v>
      </c>
      <c r="I3" s="63" t="s">
        <v>332</v>
      </c>
      <c r="J3" s="64">
        <f>+COUNTIF('Sede Calle 18'!$S$15:$S$97,"ACEPTABLE")</f>
        <v>42</v>
      </c>
    </row>
    <row r="4" spans="1:10" ht="15.75" x14ac:dyDescent="0.25">
      <c r="A4" s="58" t="s">
        <v>50</v>
      </c>
      <c r="B4" s="59">
        <f>+COUNTIF('Sede Calle 18'!$G$15:$G$97,"BIOMECÁNICOS")</f>
        <v>0</v>
      </c>
      <c r="C4" s="60" t="e">
        <f>B4/B10*100</f>
        <v>#DIV/0!</v>
      </c>
      <c r="E4" s="61" t="s">
        <v>333</v>
      </c>
      <c r="F4" s="59">
        <f>+COUNTIF('Sede Calle 18'!$R$15:$R$97,"II")</f>
        <v>41</v>
      </c>
      <c r="G4" s="62">
        <f>F4/F7*100</f>
        <v>49.397590361445779</v>
      </c>
      <c r="I4" s="63" t="s">
        <v>334</v>
      </c>
      <c r="J4" s="65">
        <f>+COUNTIF('Sede Calle 18'!$S$15:$S$97,"ACEPTABLE CON CONTROL ESPECIFICO")</f>
        <v>41</v>
      </c>
    </row>
    <row r="5" spans="1:10" ht="15.75" x14ac:dyDescent="0.25">
      <c r="A5" s="58" t="s">
        <v>9</v>
      </c>
      <c r="B5" s="59">
        <f>+COUNTIF('Sede Calle 18'!$G$15:$G$97,"CONDICIONES DE SEGURIDAD")</f>
        <v>0</v>
      </c>
      <c r="C5" s="60" t="e">
        <f>B5/B10*100</f>
        <v>#DIV/0!</v>
      </c>
      <c r="E5" s="61" t="s">
        <v>335</v>
      </c>
      <c r="F5" s="59">
        <f>+COUNTIF('Sede Calle 18'!$R$15:$R$97,"III")</f>
        <v>42</v>
      </c>
      <c r="G5" s="62">
        <f>F5/F7*100</f>
        <v>50.602409638554214</v>
      </c>
      <c r="I5" s="63" t="s">
        <v>336</v>
      </c>
      <c r="J5" s="66">
        <f>+COUNTIF('Sede Calle 18'!$S$15:$S$97,"NO ACEPTABLE")</f>
        <v>0</v>
      </c>
    </row>
    <row r="6" spans="1:10" ht="15.75" x14ac:dyDescent="0.25">
      <c r="A6" s="58" t="s">
        <v>270</v>
      </c>
      <c r="B6" s="59">
        <f>+COUNTIF('Sede Calle 18'!$G$15:$G$97,"FENÓMENOS NATURALES")</f>
        <v>0</v>
      </c>
      <c r="C6" s="60" t="e">
        <f>B6/B10*100</f>
        <v>#DIV/0!</v>
      </c>
      <c r="E6" s="61" t="s">
        <v>337</v>
      </c>
      <c r="F6" s="59">
        <f>+COUNTIF('Sede Calle 18'!$R$15:$R$97,"IV")</f>
        <v>0</v>
      </c>
      <c r="G6" s="62">
        <f>F6/F7*100</f>
        <v>0</v>
      </c>
      <c r="I6" s="67"/>
      <c r="J6" s="67">
        <f>SUM(J3:J5)</f>
        <v>83</v>
      </c>
    </row>
    <row r="7" spans="1:10" ht="15.75" x14ac:dyDescent="0.25">
      <c r="A7" s="58" t="s">
        <v>218</v>
      </c>
      <c r="B7" s="59">
        <f>+COUNTIF('Sede Calle 18'!$G$15:$G$97,"FÍSICOS")</f>
        <v>0</v>
      </c>
      <c r="C7" s="60" t="e">
        <f>B7/B10*100</f>
        <v>#DIV/0!</v>
      </c>
      <c r="E7" s="67" t="s">
        <v>338</v>
      </c>
      <c r="F7" s="67">
        <f>SUM(F3:F6)</f>
        <v>83</v>
      </c>
      <c r="G7" s="68">
        <f>SUM(G3:G6)</f>
        <v>100</v>
      </c>
    </row>
    <row r="8" spans="1:10" ht="15.75" x14ac:dyDescent="0.25">
      <c r="A8" s="58" t="s">
        <v>10</v>
      </c>
      <c r="B8" s="59">
        <f>+COUNTIF('Sede Calle 18'!$G$15:$G$97,"PSICOSOCIAL")</f>
        <v>0</v>
      </c>
      <c r="C8" s="60" t="e">
        <f>B8/B10*100</f>
        <v>#DIV/0!</v>
      </c>
    </row>
    <row r="9" spans="1:10" ht="15.75" x14ac:dyDescent="0.25">
      <c r="A9" s="58" t="s">
        <v>48</v>
      </c>
      <c r="B9" s="59">
        <f>+COUNTIF('Sede Calle 18'!$G$15:$G$97,"QUÍMICOS")</f>
        <v>0</v>
      </c>
      <c r="C9" s="60" t="e">
        <f>B9/B10*100</f>
        <v>#DIV/0!</v>
      </c>
    </row>
    <row r="10" spans="1:10" ht="15.75" x14ac:dyDescent="0.25">
      <c r="A10" s="69" t="s">
        <v>338</v>
      </c>
      <c r="B10" s="67">
        <f>SUM(B3:B9)</f>
        <v>0</v>
      </c>
      <c r="C10" s="68" t="e">
        <f>SUM(C3:C9)</f>
        <v>#DIV/0!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Sede Calle 18</vt:lpstr>
      <vt:lpstr>RIESGOS</vt:lpstr>
      <vt:lpstr>'Sede Calle 18'!Área_de_impresión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kescobarg</dc:creator>
  <cp:lastModifiedBy>Camilo Ernesto Osorio Ramirez</cp:lastModifiedBy>
  <cp:lastPrinted>2017-03-29T17:47:52Z</cp:lastPrinted>
  <dcterms:created xsi:type="dcterms:W3CDTF">2015-06-02T14:44:15Z</dcterms:created>
  <dcterms:modified xsi:type="dcterms:W3CDTF">2019-09-06T20:05:29Z</dcterms:modified>
</cp:coreProperties>
</file>