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8_{5C5499F8-A2A8-42F1-B7F7-5EE9B114C317}" xr6:coauthVersionLast="47" xr6:coauthVersionMax="47" xr10:uidLastSave="{00000000-0000-0000-0000-000000000000}"/>
  <bookViews>
    <workbookView xWindow="-120" yWindow="-120" windowWidth="29040" windowHeight="15840" firstSheet="1" activeTab="1" xr2:uid="{00000000-000D-0000-FFFF-FFFF00000000}"/>
  </bookViews>
  <sheets>
    <sheet name="PES ADS" sheetId="1" state="hidden" r:id="rId1"/>
    <sheet name="entidades" sheetId="2" r:id="rId2"/>
    <sheet name="dependnecias" sheetId="3" state="hidden" r:id="rId3"/>
  </sheets>
  <definedNames>
    <definedName name="_xlnm._FilterDatabase" localSheetId="1" hidden="1">entidades!$A$6:$AF$10</definedName>
    <definedName name="_xlnm._FilterDatabase" localSheetId="0" hidden="1">'PES ADS'!$A$7:$AA$22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3" l="1"/>
  <c r="Z43" i="3"/>
  <c r="Z37" i="3"/>
  <c r="Z35" i="3"/>
  <c r="Z28" i="3"/>
  <c r="Z10" i="2" l="1"/>
  <c r="U10" i="2"/>
  <c r="Z9" i="2"/>
  <c r="U9" i="2"/>
  <c r="U8" i="2"/>
  <c r="Z16" i="1"/>
  <c r="Z14" i="1"/>
  <c r="Z15" i="1"/>
  <c r="U15" i="1" l="1"/>
  <c r="U14" i="1"/>
  <c r="U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B7" authorId="0" shapeId="0" xr:uid="{2DF28E17-3BD7-471F-8552-8854B2987E5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C7" authorId="0" shapeId="0" xr:uid="{F962A0F4-B57E-4E0B-9C5E-280376B4CEBA}">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D7" authorId="0" shapeId="0" xr:uid="{0FACC94D-5ADD-4D05-9D07-F0A52A976366}">
      <text>
        <r>
          <rPr>
            <b/>
            <sz val="9"/>
            <color indexed="81"/>
            <rFont val="Tahoma"/>
            <family val="2"/>
          </rPr>
          <t>OAPES: Describa brevemente las acciones realizadas para el logro de la meta</t>
        </r>
        <r>
          <rPr>
            <sz val="9"/>
            <color indexed="81"/>
            <rFont val="Tahoma"/>
            <family val="2"/>
          </rPr>
          <t xml:space="preserve">
</t>
        </r>
      </text>
    </comment>
    <comment ref="AE7" authorId="0" shapeId="0" xr:uid="{45286699-4D09-43CF-9787-299F6FAD9332}">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B7" authorId="0" shapeId="0" xr:uid="{EEB03C4E-3B48-4C53-A8DC-4B00138145CF}">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C7" authorId="0" shapeId="0" xr:uid="{2E7E9399-9548-494C-B9A4-FC3FF4C3CFE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D7" authorId="0" shapeId="0" xr:uid="{C796C6B3-7DB2-4EBC-B1BB-71CBDD43E1C7}">
      <text>
        <r>
          <rPr>
            <b/>
            <sz val="9"/>
            <color indexed="81"/>
            <rFont val="Tahoma"/>
            <family val="2"/>
          </rPr>
          <t>OAPES: Describa brevemente las acciones realizadas para el logro de la meta</t>
        </r>
        <r>
          <rPr>
            <sz val="9"/>
            <color indexed="81"/>
            <rFont val="Tahoma"/>
            <family val="2"/>
          </rPr>
          <t xml:space="preserve">
</t>
        </r>
      </text>
    </comment>
    <comment ref="AE7" authorId="0" shapeId="0" xr:uid="{9F2120CC-065B-41E1-AAEB-5947FD996774}">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B7" authorId="0" shapeId="0" xr:uid="{6CDBCDAC-933A-43E3-B9AC-C5D74AA6C12D}">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C7" authorId="0" shapeId="0" xr:uid="{CA1341A4-0A58-45FE-9929-B0241F3D87CB}">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D7" authorId="0" shapeId="0" xr:uid="{74268DB1-7722-4AFF-A1DB-0C39FCC1D8E5}">
      <text>
        <r>
          <rPr>
            <b/>
            <sz val="9"/>
            <color indexed="81"/>
            <rFont val="Tahoma"/>
            <family val="2"/>
          </rPr>
          <t>OAPES: Describa brevemente las acciones realizadas para el logro de la meta</t>
        </r>
        <r>
          <rPr>
            <sz val="9"/>
            <color indexed="81"/>
            <rFont val="Tahoma"/>
            <family val="2"/>
          </rPr>
          <t xml:space="preserve">
</t>
        </r>
      </text>
    </comment>
    <comment ref="AE7" authorId="0" shapeId="0" xr:uid="{C64AD54D-AEB5-4A9B-9338-7B12183F03A8}">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List>
</comments>
</file>

<file path=xl/sharedStrings.xml><?xml version="1.0" encoding="utf-8"?>
<sst xmlns="http://schemas.openxmlformats.org/spreadsheetml/2006/main" count="1375" uniqueCount="363">
  <si>
    <t xml:space="preserve">PLAN ESTRATÉGICO SECTORIAL 2023 </t>
  </si>
  <si>
    <t>MONITOREO PLAN ESTRATÉGICO SECTORIAL</t>
  </si>
  <si>
    <t>Entidad Responsable</t>
  </si>
  <si>
    <t>Pacto PND</t>
  </si>
  <si>
    <t>Línea PND</t>
  </si>
  <si>
    <t>Objetivo PND</t>
  </si>
  <si>
    <t>Triple Meta</t>
  </si>
  <si>
    <t>Eje Orientador</t>
  </si>
  <si>
    <t>Indicador Transformacional</t>
  </si>
  <si>
    <t>ODS Asociados</t>
  </si>
  <si>
    <t>Indicador ODS</t>
  </si>
  <si>
    <t>Indicador relacionado con el Sistema de Paz y Estabilización</t>
  </si>
  <si>
    <t>Dimensión MIPG</t>
  </si>
  <si>
    <t>Políticas MIPG</t>
  </si>
  <si>
    <t>Objetivo Sectorial</t>
  </si>
  <si>
    <t>Objetivo Institucional</t>
  </si>
  <si>
    <t>Estrategia Institucional</t>
  </si>
  <si>
    <t>Línea base</t>
  </si>
  <si>
    <t>PROGRAMACION CUATRIENIO</t>
  </si>
  <si>
    <t>Indicador / Actividad 2023</t>
  </si>
  <si>
    <t xml:space="preserve">META 
2023 </t>
  </si>
  <si>
    <t>REPORTE DE MONITOREO SEMESTRE  I 2023</t>
  </si>
  <si>
    <t>Meta Cuatrienal</t>
  </si>
  <si>
    <t>Nombre</t>
  </si>
  <si>
    <t>Semestre I</t>
  </si>
  <si>
    <t>Semestre II</t>
  </si>
  <si>
    <t>Fórmula</t>
  </si>
  <si>
    <t>Resultado consolidado vigencia 2022</t>
  </si>
  <si>
    <t>Resultado Cuantitativo Semestre 1 Meta 2023</t>
  </si>
  <si>
    <t>% de Cumplimiento</t>
  </si>
  <si>
    <t>Descripción de avances</t>
  </si>
  <si>
    <t>Observaciones Monitoreo Planeación Minsalud</t>
  </si>
  <si>
    <t>Administradora De Recursos del Sistema General de Seguridad Social en Saludo - ADRES</t>
  </si>
  <si>
    <t>Pacto_por_una_gestión_pública_efectiva</t>
  </si>
  <si>
    <t>A_Transformación_de_la_Administración_pública</t>
  </si>
  <si>
    <t>Objetivo 2. Mejorar la eficiencia y productividad en la gestión y las capacidades de las entidades públicas de los sectores</t>
  </si>
  <si>
    <t>Lograr mayor eficiencia en el uso de los recursos</t>
  </si>
  <si>
    <t>Eficiencia en el gasto</t>
  </si>
  <si>
    <t>No</t>
  </si>
  <si>
    <t>ODS 3. Salud y Bienestar</t>
  </si>
  <si>
    <t>1.3.c Porcentaje de población afiliada al sistema de seguridad social en salud</t>
  </si>
  <si>
    <t>N/A</t>
  </si>
  <si>
    <t>Gestión con valores para resultados</t>
  </si>
  <si>
    <t>6. Alcanzar la eficiencia en el gasto, optimizando los recursos financieros disponibles y generando nuevos con el aporte de todos.</t>
  </si>
  <si>
    <t>Mejorar la relación costo-beneficio de la operación, a partir del diseño e implementación de un modelo que integre las etapas de recaudo, liquidación, reconocimiento y giro de los recursos administrados para el sector salud</t>
  </si>
  <si>
    <t>Optimización de la operación de los procesos de recaudo, liquidación,  reconocimiento y pago de los recursos de salud</t>
  </si>
  <si>
    <t>N.D</t>
  </si>
  <si>
    <t>Implementar el PUR Portal Unico de Recaudo</t>
  </si>
  <si>
    <t>X</t>
  </si>
  <si>
    <t>Fase 1 del Portal Único de Recaudo Implementado</t>
  </si>
  <si>
    <t>Pacto_por_la_equidad</t>
  </si>
  <si>
    <t>B_Salud_para_todos_con_calidad_y_eficiencia_sostenible_por_todos</t>
  </si>
  <si>
    <t>Objetivo 6. Sostenibilidad financiera, una responsabilidad de  todos. Alcanzar la eficiencia en el gasto optimizando los recursos financieros disponibles y generando nuevos con el aporte de todos</t>
  </si>
  <si>
    <t xml:space="preserve">Contribuir al saneamiento financiero del SGSSS, conciliando y pagando las diferencias en las cuentas por concepto de servicios y tecnologías no financiadas con la UPC entre la ADRES y sus posibles acreedores. </t>
  </si>
  <si>
    <t>Implementación de Acuerdo de Punto Final</t>
  </si>
  <si>
    <t>porcentaje de recobros por concepto de tecnologías no financiadas con cargo a la UPC del Régimen Contributivo prestados a 31 de diciembre de 2019 saneados</t>
  </si>
  <si>
    <t>(Recobros por conceptode tecnologías no financiados con cargo a la UPCdel régimen contributivo prestados a 25 de mayo de 2019 pagados/Total recobros auditados (nueva auditoría en el marco del Acuerdo de Punto Final) por concepto de tecnologías no financiados con cargo a la UPC del Régimen Contributivo prestados a 31 de diciembre de 2019)*100</t>
  </si>
  <si>
    <t xml:space="preserve">A junio de 2023 por concepto de servicios y tecnologías no financiadas con cargo a la UPC presentadas por parte de las EPS o EOC en virtud de los artículos 237 y 245 de la Ley 1955 de 2019 se ha auditado el 99% frente al valor radicado:
i) Art. 245: recobrado a junio 2023 = $12.011 MM, auditados a junio 2023=$11.958 MM; en trámite de auditoría $53MM
ii) Art.237: recobrado = $3.774MM, auditados=$3.774MM
En el primer semestre de 2023 las EPS o EOC han radicado cuentas por concepto de servicios y tecnologías no financiadas con cargo a la UPC y cuyos servicios fueron prestados por el régimen contributivo al 31 de diciembre de 2019 $155MM de los cuales se han auditado $102MM frente a los cuales el resultado de aprobación ascendió a $10MM; a la fecha de este valor aprobado se encuentra pendiente de reconocimiento un valor de $1.204 millones
 </t>
  </si>
  <si>
    <t>Centro Dermatológico Federico Lleras Acosta</t>
  </si>
  <si>
    <t>Objetivo 3. Articular todos los agentes del sector salud en torno a la calidad</t>
  </si>
  <si>
    <t>Alcanzar mejores desenlaces en salud y mayor bienestar</t>
  </si>
  <si>
    <t>Salud pública</t>
  </si>
  <si>
    <t>Trámites</t>
  </si>
  <si>
    <t>3. Articular a todos los agentes del sector salud en torno a la calidad.</t>
  </si>
  <si>
    <t>Prestar Servicios de Salud individuales y colectivos, con altos estándares de calidad, para mejorar las condiciones de salud cutánea de la población objetivo. Asesorar y apoyar al ministerio de Protección Social en la formulación, ejecución, control y evaluación de las políticas, planes, programas y proyectos relacionados con la salud cutánea.</t>
  </si>
  <si>
    <t>Fortalecer y ampliar la cobertura del servicio de consulta externa especializada mediante el uso de telemedicina, con el fin de incrementar la prestación de servicios de dermatología ampliando la cobertura de zonas de prestación de servicios (Rural y urbana) e IPS</t>
  </si>
  <si>
    <t>Instituciones impactadas con telemedicina</t>
  </si>
  <si>
    <t>Número de instituciones nuevas impactadas con telemedicina</t>
  </si>
  <si>
    <t>Esta meta se retomará una vez este en propiedad el Director de la Entidad si se mantiene o se solicita eliminación ante la Junta Directiva</t>
  </si>
  <si>
    <t>A la fecha no hay reporte, por cuanto la entidad desea modificar, pero falta la legalización correspondiente.</t>
  </si>
  <si>
    <t>Instituto Nacional de Cancerología</t>
  </si>
  <si>
    <t>Objetivo 2. Definir prioridades e implementar las intervenciones en salud pública, para la transformación de la calidad de vida con deberes y derechos</t>
  </si>
  <si>
    <t>Gestión del conocimiento y la innovación</t>
  </si>
  <si>
    <t>2. Definir prioridades e implementar las intervenciones en salud pública, para la transformación de la calidad de vida con deberes y derechos.</t>
  </si>
  <si>
    <t>Generar recomendaciones en guías de práctica clínica de atención en cáncer</t>
  </si>
  <si>
    <t>Elaborar mínimo 2 guías de práctica clínica al año</t>
  </si>
  <si>
    <t>&gt;=2</t>
  </si>
  <si>
    <t>&gt;=8</t>
  </si>
  <si>
    <t>Guías de práctica clínica iniciadas o actualizadas</t>
  </si>
  <si>
    <t>Número de guías de práctica clínica iniciadas o actualizadas</t>
  </si>
  <si>
    <t xml:space="preserve">La guía de cáncer próstata tiene un cumplimiento del 100% la cual ya fue radicada ante el comité de publicaciones
Guía Práctica de Sarcoma se encuentra en un  60%  de avance estando pendiente contratación de la validación temática ya que  la invitación salió desierta. </t>
  </si>
  <si>
    <t>Según la información de la entidad, se avanzó en esta actividad completanto la guía de cáncer de próstata y adelantando la de Sarcoma.</t>
  </si>
  <si>
    <t>Pacto_por_la_transformación_digital_de_Colombia</t>
  </si>
  <si>
    <t>B_Hacia_una_sociedad_digital_e_industria_4_0</t>
  </si>
  <si>
    <t>3) Diseñar e implementar planes de transformación digital en las entidades públicas del orden nacional</t>
  </si>
  <si>
    <t>ODS 9. Industria, innovación e infraestructura</t>
  </si>
  <si>
    <t>Gobierno Digital</t>
  </si>
  <si>
    <t>7. Fortalecer la capacidad institucional mediante la optimización de procesos, el empoderamiento del talento humano, la articulación interna, la gestión del conocimiento, las tecnologías de la información y la comunicación y la infraestructura física.</t>
  </si>
  <si>
    <t>Planear e implementar la trasformación digital del Instituto Nacional de Cancerología apoyado en la gestión de la arquitectura empresarial de Tecnologías de la información - TI</t>
  </si>
  <si>
    <t>Actualizar y ejecutar al 100% el Plan estratégico de tecnologías de información (PETI)</t>
  </si>
  <si>
    <t>Porcentaje de cumplimiento de implementación de ejecución del PETI de  acuerdo al cronograma</t>
  </si>
  <si>
    <t>(Número de actividades ejecutadas del PETI  / Total de actividades programadas del PETI)*100</t>
  </si>
  <si>
    <t>Se está realizando implementación de sistema de control de acceso con reconocimiento facial.
Se realizó  toda la instalación fisica de dispositivos y actualización de infraestructura de servidores. 
Pendiente implementación de kioscos de autoenrolamiento para pacientes</t>
  </si>
  <si>
    <t>Según la información de la entidad, se avanzó en esta actividad, teniendo el 89% de cumplimiento, para este seguimiento.</t>
  </si>
  <si>
    <t>Instituto Nacional de Vigilancia de Medicamentos y Alimentos - INVIMA</t>
  </si>
  <si>
    <t>ODS 8. Trabajo decente y crecimiento económico</t>
  </si>
  <si>
    <t>8.3.1 Tasa de formalidad laboral</t>
  </si>
  <si>
    <t>A.104 Sistema de inspección, vigilancia y control fijo, fortalecido</t>
  </si>
  <si>
    <t>Fortalecimiento organizacional y simplificación de procesos</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</si>
  <si>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</si>
  <si>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4. Mejorar  el desarrollo y mantenimiento de la seguridad sanitaria del país
</t>
  </si>
  <si>
    <t>Expedir certificaciones</t>
  </si>
  <si>
    <t>No. De certificaciones otorgadas</t>
  </si>
  <si>
    <t>5,9%</t>
  </si>
  <si>
    <t xml:space="preserve">Para la presente vigencia 2023 se programaron 1702 visitas con propósito de certificación, dentro de esta meta se incluyó la realización de 104 visitas para dar cumpilmiento a la meta rezagada de la vigencia 2022. Durante lo corrido de la vigencia 2023 han realizado en total  606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De esta forma se dio cumplimiento al rezago de la vigencia 2022
</t>
  </si>
  <si>
    <t xml:space="preserve">
4. Mejorar  el desarrollo y mantenimiento de la seguridad sanitaria del país
</t>
  </si>
  <si>
    <t>Expedir registros sanitarios y trámites Asociados</t>
  </si>
  <si>
    <t>No. de registros Sanitarios NS-NSO   nuevos -Renovaciones y tramites asociados expedidos</t>
  </si>
  <si>
    <t>5,7%</t>
  </si>
  <si>
    <t>Para la presente vigencia 2023 se programó la realización de 86266 trámites de expedición, renovación y trámites asociados a registros sanitarios, Dentro de esta meta se incluyó la realización de 4895 trámites para dar cumplimiento a la meta rezagada de la vigencia 2022. Durante lo corrido de la vigencia 2023 han realizado en total  41,352 trámites, de  esta forma se dio cumplimiento al rezago de la vigencia 2022</t>
  </si>
  <si>
    <t>Objetivo 3. Elevar el nivel de profesionalización del Estado y fortalecer la excelencia en el ingreso al empleo público</t>
  </si>
  <si>
    <t>Calidad</t>
  </si>
  <si>
    <t>ODS 5. Igualdad de género</t>
  </si>
  <si>
    <t>Talento humano</t>
  </si>
  <si>
    <t>Talento Humano</t>
  </si>
  <si>
    <t>Fortalecer la gestión del conocimiento, capacidades y competencias de los servidores públicos de la institución.</t>
  </si>
  <si>
    <t xml:space="preserve">1. Implementar acciones para el desarrollo de las aptitudes, habilidades y capacidades de los servidores públicos de la institución. 
</t>
  </si>
  <si>
    <t xml:space="preserve"> Entrenar Servidores Publicos del Invima</t>
  </si>
  <si>
    <t>No. de servidores públicos entrenados</t>
  </si>
  <si>
    <t>Para la vigencia 2023 se realizó el diagnóstico de necesidades de capacitación en el Instituto, de acuerdo con el cual se programó la meta de 690 capacitaciones a funcionarios, esta meta no incluye las 578 capacitaciones no realizadas en 2022, teniendo en cuenta que el número de funcionarios es fijo, en este sentido las necesidades de capacitación no se pueden acumular de una vigencia a otra. No obstante, es importante mencionar que como avances de esta actividad, se tiene:
 * Elaboración del Plan institucional Formación y Capacitación por Competencias 2023, aprobado mediante resolución 2023003510 del 31 de enero de 2023.
* Elaboración de fichas tecnicas,
* Mesas de trabajo las dependenciasy sindicatos  en donde se recibieron las necesidades de formación, , a partir de esto, se solicitaron ofertas a las diferentes universidades por medio del aplicativo SECOP II,
* Mesas de trabajo con el Grupo de Gestión ocntractual y universidades proponentes.
De esta manera, se espera dar cumplimiento al Plan Institucional de Formación y Capacitación institucional durante el segundo semestre de esta vigencia</t>
  </si>
  <si>
    <t>Sanatorio Agua de Dios E.S.E.</t>
  </si>
  <si>
    <t>Satisfacer las expectativas de pacientes, familias y comunidades</t>
  </si>
  <si>
    <t>A.423 Sistema de seguimiento y evaluación permanente para garantizar la calidad y oportunidad de la atención, implementado</t>
  </si>
  <si>
    <t>Servicio al ciudadano</t>
  </si>
  <si>
    <t xml:space="preserve">1. Consolidar el Sistema de Gestión en la entidad fortaleciendo el talento humano, el ambiente físico, la tecnología e información con énfasis en el Sistema Obligatorio de Garantía de la Calidad de la Atención en Salud -SOGCS con el fin de garantizar una atención segura, humanizada, centrada en el usuario y su familia. </t>
  </si>
  <si>
    <t>Mejorar la eficiencia en la prestación de los servicios de salud.</t>
  </si>
  <si>
    <t xml:space="preserve">1,28 
</t>
  </si>
  <si>
    <t>&lt;=3</t>
  </si>
  <si>
    <t>Oportunidad en la atención por primera vez en la consulta por odontología general</t>
  </si>
  <si>
    <t>Sumatoria total de los días calendario transcurridos entre la fecha en la cual el paciente solicita cita de primera vez o prioritaria para ser atendido en la consulta de odontología general y la fecha para la cual es asignada la cita /Número total de consultas odontológicas asignadas</t>
  </si>
  <si>
    <t>En cumplimiento a las acciones de mejora planteadas en el primer y segundo trimestre, se ha desarrollado el cronograma de mantenimiento preventivo y correctivo a las unidades Odontologicas, de acuerdo a lo previsto, lo que evidencia una mejora en la oportunidad para la asignacion de citas de primera vez.  Actualmente se cuenta con el Talento Humano y los equipos requeridos para la atencion de los pacientes que demandan el servicio de odontologia. Este indicador es analizado de forma mensual en los Comité Asistenciales. El indicador en el promedio semestral 2023 tuvo un resultado de 3.39, detallado en enero 3.72, febrero 5.54, marzo 2.70, abril 2.76, mayo 2.89 y junio cerro con 2.82, lo que se observa es que el promedio se vio afectado por el resultado de febrero de 5.54, sin embargo el trabajo de la Coordinacion Asistencial para mejorar su resultado a traido que en los ultimos 04 meses se esta cumpliendo la meta de estar por debajo de 03 dias.</t>
  </si>
  <si>
    <t xml:space="preserve">Según la información remitida por el Sanatorio, se han desarrollado y cumplido las acciones del plan  mejora. Lo que ha permitido la mejora de los tiempos de asignación de citas y de atención. </t>
  </si>
  <si>
    <t>Sanatorio Contratación E.S.E.</t>
  </si>
  <si>
    <t>1.5.a Mortalidad nacional causada por eventos recurrentes</t>
  </si>
  <si>
    <t>0.G.5 Informes de seguimiento de acceso público que reporten el avance  sobre las medidas para la transversalización del enfoque de género en  los planes y programas establecidos en el Acuerdo Final, elaborados</t>
  </si>
  <si>
    <t>Direccionamiento y planeación</t>
  </si>
  <si>
    <t xml:space="preserve">Garantizar la prestación del servicio a los pacientes de Hansen </t>
  </si>
  <si>
    <t>Implementación del Plan Nacional Estratégico Prevención Hansen 2016-2025</t>
  </si>
  <si>
    <t>Porcentaje de avance</t>
  </si>
  <si>
    <t>Direccionamiento estratégico y planeación</t>
  </si>
  <si>
    <t>Anticorrupción</t>
  </si>
  <si>
    <t>Fortalecer la política anticorrupción en la entidad</t>
  </si>
  <si>
    <t>Diseño e implementación de la estrategia de racionalización de tramites de la entidad</t>
  </si>
  <si>
    <t>Integridad</t>
  </si>
  <si>
    <t>Garantizar la intervención del Sanatorio en acciones para mejorar la salud publica</t>
  </si>
  <si>
    <t>Utilización de información de registro  individual de prestaciones RIPS. RES 408/2018</t>
  </si>
  <si>
    <t>Número de informes de análisis de la prestación de servicios de la ESE Informe del responsable presentados a la Junta directiva con base en RIPS de la vigencia objeto de evaluación.</t>
  </si>
  <si>
    <t>Monitorear la calidad mediante la evaluación y control de indicadores</t>
  </si>
  <si>
    <r>
      <t>&gt;</t>
    </r>
    <r>
      <rPr>
        <sz val="10"/>
        <rFont val="Calibri"/>
        <family val="2"/>
        <scheme val="minor"/>
      </rPr>
      <t>0,9</t>
    </r>
  </si>
  <si>
    <t>Efectividad en la Auditoria para el mejoramiento continuo de la calidad de la atención en salud.  RES 408/2018</t>
  </si>
  <si>
    <t xml:space="preserve">Relación del número de acciones de mejora ejecutadas derivadas de las auditorías realizadas / Número de acciones de mejoramiento programadas para la vigencia derivadas de los planes de mejora del componente de auditoria registrados en el PAMEC. </t>
  </si>
  <si>
    <t>Objetivo 4. Incrementar el nivel de desempeño de los servidores públicos y promover el acceso incluyente a la educación en administración pública</t>
  </si>
  <si>
    <t>Talento Humano en salud</t>
  </si>
  <si>
    <t>Fortalecer y motivar las capacidades y habilidades del personal que labora en la Institución</t>
  </si>
  <si>
    <t>Formulación, actualización y puesta en marcha del plan de Capacitación al personal en temas de las diferentes áreas de la entidad</t>
  </si>
  <si>
    <t>N° de personas con capacitación / N° total de funcionarios</t>
  </si>
  <si>
    <t>Superintendencia Nacional de Salud - SUPERSALUD</t>
  </si>
  <si>
    <t>Objetivo 1. Fortalecer la rectoría y la gobernanza dentro del sistema de salud, tanto a nivel central, como en el territorio</t>
  </si>
  <si>
    <t>ODS 16. Paz, justicia e instituciones sólidas</t>
  </si>
  <si>
    <t>Información y Comunicación</t>
  </si>
  <si>
    <t>Transparencia y acceso a la información</t>
  </si>
  <si>
    <t>1. Fortalecer la rectoría y la gobernanza dentro del sistema de salud, tanto a nivel central, como en el territorio</t>
  </si>
  <si>
    <t>Proteger los derechos y reconocer las obligaciones y deberes de los distintos actores participantes en el sector salud, a través de las funciones jurisdiccionales y de conciliación.</t>
  </si>
  <si>
    <t>Emprender acciones de apoyo a los jueces y a otros miembros de su personal en los procesos decisorios relacionados con las demandas en el sector de la salud a través de un boletín jurídico de fallos de la función Jurisdiccional.</t>
  </si>
  <si>
    <t xml:space="preserve">Publicar los boletines jurídicos que consoliden las líneas de decisión jurisdiccionales, relacionadas con medicina basada en la evidencia y socializarlas con la Rama judicial. </t>
  </si>
  <si>
    <t>Número de boletines  Jurídicos de la Función Jurisdiccional publicados</t>
  </si>
  <si>
    <t>La Superintendencia Nacional de Salud publicó el boletín jurisprudencial correspondiente al SEGUNDO semestre de 2022, que incluye fallos con líneas técnicas, jurídicas y/o financieras de decisión relevantes para el sector.
Esta publicación busca poner a disposición de la rama judicial, operadores judiciales y a los interesados aquellas líneas argumentativas en temas del Sistema General de Seguridad Social en Salud que tratan temas relacionados con los derechos de los usuarios y el flujo de recursos del sistema, entre otros, correspondientes a la función jurisdiccional. En el boletín se Incluyen en el normograma de la entidad e incorpora sentencias hito que pueden ser consultados en el siguiente link:      http://normograma.supersalud.gov.co/normograma/boletines_jurisdiccionales.html</t>
  </si>
  <si>
    <t>SEGUIMIENTO OFICINAS DE CONROL INTERNO DEL SECTOR</t>
  </si>
  <si>
    <t xml:space="preserve">El Invima da cumplimiento de la meta rezagada </t>
  </si>
  <si>
    <t xml:space="preserve">Con relación a la meta de Expedir certificaciones, para el periodo del I semestre de 2023, se observa lo siguiente:
Meta vigencia 2023: 104
I semestre 2023: 606 (104 rezagadas del periodo 2022 y 502 nuevas certificaciones)
Total, certificaciones otorgadas I semestre: 606
Se observa que se cumple con la meta establecida para el I semestre del 2023 de 104, que corresponde al rezago de la meta de la vigencia 2022 para cumplir el 100% de esta actividad.
Así mismo para la vigencia 2023 las dependencias misionales programaron en total  1.702 expedir certificaciones de las cuales se realizaron 502 en el primer semestre.
Para la verificación de la información, la Oficina de Control Interno tomó los datos suministrados por la Oficina Asesora de Planeación, y la cruzó con la reportada por las dependencias responsables en el POA de esta meta dentro de la vigencia 2023.
 </t>
  </si>
  <si>
    <t xml:space="preserve">En relación a la meta de Expedir Registros Sanitarios y Trámites Asociados en el primer semestre de 2023, se observó:
Meta vigencia 2023: 4.895
I semestre 2023: 41.352 (4.895 rezagadas del periodo 2022 y 36.457  nuevos registros)
Total I semestre 2023: 41.352
La meta se cumplió en un porcentaje del 100% y  corresponde al periodo rezagado de la vigencia 2022 de 4.895.
Así mismo para la vigencia 2023 las dependencias misionales programaron en total  86.226  y se expidieron 41.352 en el primer semestre.
Para realizar la verificación de la información, la Oficina de Control Interno tomó los datos suministrados por la Oficina Asesora de Planeación, y la cruzó con la reportada por las dependencias responsables en el POA dentro de la vigencia 2023. </t>
  </si>
  <si>
    <t>El Invima manifiesta que no es posible dar cumplimiento a la meta por cuanto ya lo que no se hizo en la vigencia naterior no es viable en la presente</t>
  </si>
  <si>
    <t>En el primer semestre de 2023, en la meta de entrenar servidores públicos del Invima, se observa:
Meta vigencia 2023: 578 
I semestre 2023: 0
Total ejecución I semestre 2023: 0
Se observa que de la vigencia 2022 quedó un rezago de 578 entrenamientos que no se cumplieron.
Para la vigencia 2023 se programó la meta de 690 entrenamientos.
Con relación a la meta del año 2022 no se dió cumplimiento al 100% teniendo en cuenta que las necesidades de capacitación no son acumulativas entre vigencias.
De acuerdo a la información suministrada en el presente seguimiento, por la Oficina Asesora de Planeación, ya que de acuerdo con la dependencia responsable se presentó inconvenientes en la contratación de las capacitaciones debido a los altos costos que resultaron del análisis del sector, se hizo necesario optar por gestionar un contrato interadministrativo con una universidad que pueda satisfacer las necesidades especificas de la entidad, ajustado al presupuesto asignado.
Se sugiere de nuevo revisar que las capacitaciones se ejecuten durante toda la vigencia para que no se acumulen en el segundo semestre de cada periodo, con el fin de que se tenga una mayor participación de los servidores públicos.</t>
  </si>
  <si>
    <t>PLAN ESTRATÉGICO SECTORIAL 2023</t>
  </si>
  <si>
    <t>Ministerio de Salud y Protección Salud - MINSALUD</t>
  </si>
  <si>
    <t>Pacto_por_el_emprendimiento_la_formalización_y_la_productividad</t>
  </si>
  <si>
    <t>A_Entorno_para_crecer</t>
  </si>
  <si>
    <t>Objetivo 4: Fortalecer la inspección, vigilancia y control para mitigar el riesgo y la informalidad</t>
  </si>
  <si>
    <t>Fortalecer_la_rectoría_y_gobernanza_tanto_a_nivel_sectorial_como_territorial_del_Sistema_General_de_Seguridad_Social_en_Salud_SGSSS.</t>
  </si>
  <si>
    <t>Introducir reformas sectoriales. (UC)</t>
  </si>
  <si>
    <t>Porcentaje de avance del sistema de afiliación transaccional para salud y riesgos laborales </t>
  </si>
  <si>
    <t>(Número de funcionalidades implementadas en salud y riesgos laborales en el SAT por año / total de funcionalidades a implementar en salud y riesgos laborales en el SAT por año)*100</t>
  </si>
  <si>
    <t>Cumplimiento de la actividad</t>
  </si>
  <si>
    <t>Según la información de la dependencia, se cumplió completamente con la actividad.</t>
  </si>
  <si>
    <t>Si</t>
  </si>
  <si>
    <t>Articular_los_agentes_del_sector_salud.</t>
  </si>
  <si>
    <t>Generar incentivos al desempeño para la calidad, eficiencia y el mejoramiento de los resultados en salud. (PND)</t>
  </si>
  <si>
    <t>81.10</t>
  </si>
  <si>
    <t>70,50</t>
  </si>
  <si>
    <t>Razón de mortalidad materna en población rural dispersa (por cada 100.000 nacidos vivos)</t>
  </si>
  <si>
    <t>((número de muertes de mujeres durante el embarazo, parto o puerperio (42 días después del parto) por cualquier causa relacionada o agravada por el embarazo, parto o puerperio o su manejo, pero no por causas accidentales, que residen en el área rural dispersa) / (número de nacidos vivos en zonas rurales dispersas))* 100.000 DEFMATRDt / TNVt * 100.000 Donde: DFMATRDtt = Defunciones de mujeres entre 10 y 54 años por causas asociadas al embarazo que residen en el área rural dispersa, en el periodo t. TNVt = Total de nacidos vivos en un periodo t.</t>
  </si>
  <si>
    <t>El último registro encontrado en SINEGIA corresponde al mes de Diciembre y fue registrado en febrero por tanto no se trae al presente seguimiento</t>
  </si>
  <si>
    <t>80.60%</t>
  </si>
  <si>
    <t>Porcentaje de desempeño global de los hospitales públicos del país </t>
  </si>
  <si>
    <t>Sumatoria del resultado ponderado de los 24 indicadores definidos y aplicables tanto a la entidad territorial (7) como a la ESE (17):</t>
  </si>
  <si>
    <t>El último registro encontrado en SINEGIA corresponde al mes de Octubre de 2022 por tanto no se trae al presente seguimiento</t>
  </si>
  <si>
    <t>Implementar_intervenciones_en_salud_pública_y_promoción_de_políticas_saludables.</t>
  </si>
  <si>
    <t>Priorizar e implementar intervenciones en salud pública y liderar, monitorear y evaluar las acciones intersectoriales para la promoción de políticas saludables. (PND)</t>
  </si>
  <si>
    <t>55,7% </t>
  </si>
  <si>
    <t>Porcentaje de mujeres con cáncer de mama detectado en estadios tempranos (hasta IIA) al momento del diagnóstico</t>
  </si>
  <si>
    <t>Total de casos nuevos de cáncer de mama en estadíos tempranos (hasta IIA) en el periodo / Total de casos de cáncer de mama en el periodo)*100</t>
  </si>
  <si>
    <t>El último registro encontrado en SINEGIA corresponde al mes de diciembre de 2022 por tanto no se trae al presente seguimiento</t>
  </si>
  <si>
    <t>Porcentaje de pacientes hipertensos controlados TA &lt;(140/90mmHg) </t>
  </si>
  <si>
    <t>[Número de pacientes hipertensos controlados TA &lt;(140/90mmHg)/ Total de pacientes hipertensos]*100</t>
  </si>
  <si>
    <t>41,4% </t>
  </si>
  <si>
    <t>Porcentaje de casos nuevos de cáncer de cuello uterino in situ identificados (NIC alto grado)</t>
  </si>
  <si>
    <t>[Número total de pacientes con cáncer de cuello uterino in situ (NIC de alto grado) en el período / Número total de pacientes detectados con cáncer de cuello uterino en el período] x 100</t>
  </si>
  <si>
    <t>56,2% </t>
  </si>
  <si>
    <t>Porcentaje de personas con cáncer de próstata en estadios tempranos identificados (0, I y II), al momento del diagnóstico </t>
  </si>
  <si>
    <t>[Número total de pacientes con cáncer de próstata detectados en estadios tempranos (0,I y II) en el período / Número total de pacientes detectados con cáncer de próstata en el período] x 100</t>
  </si>
  <si>
    <t>15,9  </t>
  </si>
  <si>
    <t>5</t>
  </si>
  <si>
    <t>Días transcurridos entre la fecha del diagnóstico y la fecha de inicio del primer ciclo de quimioterapia para leucemia aguda  </t>
  </si>
  <si>
    <t xml:space="preserve">Sumatoria de la diferencia en días calendario entre la fecha de diagnóstico de LAP (LLA y LMA) en menores de 18 años (incidentes )y la fecha del primer ciclo de quimioterapia para leucemia aguda  pediátrica. </t>
  </si>
  <si>
    <t>Porcentaje de EPS que otorgan cita a consulta de medicina general en cinco (5) días o menos</t>
  </si>
  <si>
    <t>Numero de EPS con tiempos menores a 5 días para cita de medicina general / el total de EPS.</t>
  </si>
  <si>
    <t>Razón de mortalidad materna a 42 días  (por cada 100.000 nacidos vivos)</t>
  </si>
  <si>
    <t>[Número de muertes de mujeres durante el embarazo, parto o puerperio (42 días después del parto) por cualquier causa relacionada o agravada por el embarazo, parto o puerperio o su manejo, pero no por causas accidentales y el número de nacidos vivos / el total de nacidos vivos] * 100.000 DEFMATt / TNVt * 100.000 
Donde: DFMATtt = Defunciones de mujeres entre 10 y 54 años por causas asociadas al embarazo, en el periodo t. TNVt = Total de nacidos vivos en un periodo t.</t>
  </si>
  <si>
    <t>Tasa de mortalidad infantil ajustada en menores de un año  (por 1.000 nacidos vivos)</t>
  </si>
  <si>
    <t>Número de defunciones ajustadas en menores de un año en  el período / Total de nacidos vivos en el periodo) * por 1000</t>
  </si>
  <si>
    <t>Diseñar e implementar el Modelo de Acción Integral Territorial (MAITE). (OT)</t>
  </si>
  <si>
    <t>Entidades territoriales con modelo de salud diferencial para zonas con población dispersa implementado</t>
  </si>
  <si>
    <t>Sumatoria de Entidades Territoriales con modelo de salud diferencial para zonas con población dispersa implementado.</t>
  </si>
  <si>
    <t xml:space="preserve">Tasa de mortalidad perinatal (por 1.000 nacidos vivos) </t>
  </si>
  <si>
    <t>(Número de muertes fetales con 22 o más semanas de gestación más el número de muertes no fetales de niños y niñas de 0 a 7 días de edad/ número de nacidos vivos más el número de muertes fetales con 22 o más semanas de gestación)*1000</t>
  </si>
  <si>
    <t xml:space="preserve">4,54
</t>
  </si>
  <si>
    <t>Tasa de mortalidad en niños menores de cinco (5) años por Enfermedad Diarreica Aguda (EDA) (por cada 100.000 menores de cinco años)</t>
  </si>
  <si>
    <t xml:space="preserve"> Tasa de mortalidad en niños menores de cinco (5) años por Enfermedad Diarreica Aguda (EDA) (por cada 100.000 menores de cinco años)</t>
  </si>
  <si>
    <t>5,15
Meta general para el cuatrienio</t>
  </si>
  <si>
    <t>Tasa de mortalidad por Enfermedad Diarreica Aguda (EDA) en niños menores de cinco (5) años de zonas rurales por cada 100.000 niños menores de 5 años residentes en zonas rurales</t>
  </si>
  <si>
    <t>Cociente entre el número de muertes por EDA en menores de 5 años y la población total de menores de 5 años para el área rural.</t>
  </si>
  <si>
    <t>88,43% </t>
  </si>
  <si>
    <t>Porcentaje de nacidos vivos con cuatro o más consultas de control prenatal</t>
  </si>
  <si>
    <t>( número de nacidos vivos cuyas madres recibieron 4 o más consultas de control prenatal / total de nacidos vivos) * 100</t>
  </si>
  <si>
    <t>Incentivar herramientas que pongan a disposición información de calidad y desempeño de cara a los usuarios para empoderarlos en la toma de decisiones. (PND)</t>
  </si>
  <si>
    <t>Porcentaje de personas con diagnóstico temprano de VIH (CD4 mayor de 500)</t>
  </si>
  <si>
    <t>(Número de personas que al momento del diagnóstico de VIH tienen 500 células LT CD4 o más/ número total de personas diagnosticadas con VIH en el último año)*100</t>
  </si>
  <si>
    <t>D_Alianza_por_la_seguridad_alimentaria_y_la_nutrición</t>
  </si>
  <si>
    <t>Objetivo 4: establecer un mecanismo de articulación y gobernanza multinivel en torno a la SAN</t>
  </si>
  <si>
    <t>ODS 2. Hambre cero</t>
  </si>
  <si>
    <t>54,82
Meta general para el cuatrienio</t>
  </si>
  <si>
    <t>Tasa de mortalidad infantil por desnutrición en menores de cinco (5) años en Chocó (por cada 100.000 niños y niñas menores de cinco años)</t>
  </si>
  <si>
    <t>Númerador: Estadísticas Vitales - DANE Denominador: Proyección población - DANE</t>
  </si>
  <si>
    <t xml:space="preserve">6,5%  
(2015-2017) </t>
  </si>
  <si>
    <t>Prevalencia de subalimentación  </t>
  </si>
  <si>
    <t>Este indicador se ha definido dentro de un marco de distribución de probabilidad de la siguiente manera: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Fx es la función de distribución acumulada. donde: P(U) = (px</t>
  </si>
  <si>
    <t>3.200.000 (2015-2017) </t>
  </si>
  <si>
    <t>Población subalimentada  </t>
  </si>
  <si>
    <t>Este indicador se ha definido dentro de un marco de distribución de probabilidad de la siguiente manera desde la FAO: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y, Fx es la función de distribución acumulada. P(U) =P</t>
  </si>
  <si>
    <t>13,8% (2015) </t>
  </si>
  <si>
    <t>12,5%
Meta quinquenal</t>
  </si>
  <si>
    <t>Porcentaje de hogares con inseguridad alimentaria moderada </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</si>
  <si>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4 a 6 puntos * Hogares integrados por personas adultas y niños, 6 a 10 puntos</t>
  </si>
  <si>
    <t>8,5% (2015) </t>
  </si>
  <si>
    <t>7%
Quinquenal</t>
  </si>
  <si>
    <t>Porcentaje de hogares con inseguridad alimentaria Severa</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</si>
  <si>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7 a 8 puntos * Hogares integrados por personas adultas y niños, 11 a 15 puntos</t>
  </si>
  <si>
    <t>9,1% (2016) </t>
  </si>
  <si>
    <t>Porcentaje de nacidos vivos con bajo peso al nacer  </t>
  </si>
  <si>
    <t>( número de nacidos vivos con peso menor a 2.500 gramos / número de nacidos vivos por)  * 100</t>
  </si>
  <si>
    <t>9,39% (2016) </t>
  </si>
  <si>
    <t>Porcentaje de nacidos vivos con bajo peso al nacer en La Guajira</t>
  </si>
  <si>
    <t>(número de nacidos vivos con peso menor a 2.500 gramos en el Departamento de La Guajira / el número de nacidos vivos en el departamento de La Guajira) * 100</t>
  </si>
  <si>
    <t>Emprender una ruta intersectorial de atención a los niños con desnutrición aguda. (UC)</t>
  </si>
  <si>
    <t>1,6% (2015) </t>
  </si>
  <si>
    <t>1%
periodicida quinquenal</t>
  </si>
  <si>
    <t>Porcentaje de desnutrición aguda en menores de cinco (5) años </t>
  </si>
  <si>
    <t>[(Sumatoria del número de niños menores de 5 años con desnutrición aguda )/ (total de niños menores de 5 años valorados)]*100.</t>
  </si>
  <si>
    <t>1%
Quinquenal</t>
  </si>
  <si>
    <t>10,8% (2015) </t>
  </si>
  <si>
    <t>8%
 periodicidad quinquenal</t>
  </si>
  <si>
    <t>Porcentaje de retraso en talla en menores de cinco (5) años  </t>
  </si>
  <si>
    <t>[(Sumatoria del número de niños menores de 5 años con retraso en talla/(total de niños menores de 5 años valorados)]*100.</t>
  </si>
  <si>
    <t>8%
Quinquenal</t>
  </si>
  <si>
    <t>6,3% (2015) </t>
  </si>
  <si>
    <t>6%
periodocidad quinquenal</t>
  </si>
  <si>
    <t>Porcentaje de exceso de peso en menores de cinco (5) años </t>
  </si>
  <si>
    <t>[(Sumatoria de número de niños menores de cinco años, con exceso de peso para la edad) /(número total de la niños menores de cinco años valorados) *100</t>
  </si>
  <si>
    <t>6%
Quinquenal</t>
  </si>
  <si>
    <t>36,1% (2015) </t>
  </si>
  <si>
    <t>42,8%
Meta quinquenal</t>
  </si>
  <si>
    <t>Porcentaje de lactancia materna exclusiva en menores de seis (6) meses </t>
  </si>
  <si>
    <t>(Niñas y niños menores de 6 meses de edad con lactancia materna exclusiva / total de niñas y niños menores de 6 meses de edad) * 100</t>
  </si>
  <si>
    <t>24,4% (2015) </t>
  </si>
  <si>
    <t>24,4%
Quinquenal</t>
  </si>
  <si>
    <t>Porcentaje de exceso de peso en adolescentes y escolares</t>
  </si>
  <si>
    <t>[(Sumatoria del número de niños escolares, entre cinco años y 12 años, con exceso de peso)/( Total de niños entre cinco y 12 años valorados) *100</t>
  </si>
  <si>
    <t>24,4%,Quinquenal</t>
  </si>
  <si>
    <t>G_Juventud_naranja</t>
  </si>
  <si>
    <t>Objetivo 1. Transición armónica de la infancia a la juventud</t>
  </si>
  <si>
    <t>Estructurar e implementar la Política Integral para la Prevención y Atención del Consumo de Sustancias Psicoactivas. (UC)</t>
  </si>
  <si>
    <t>9,8%
Quinquenal</t>
  </si>
  <si>
    <t>Prevalencia de consumo de drogas ilícitas en edad escolar</t>
  </si>
  <si>
    <t>(Número de escolares de 12 a 18 años encuestados que consumen drogas ilícitas/ total de escolares de 12 a 18 años encuestados) x 100</t>
  </si>
  <si>
    <t>H_Dignidad_y_felicidad_para_todos_los_adultos_mayores</t>
  </si>
  <si>
    <t>Objetivo 2. Suministrar servicios de cuidado oportunos, suficientes y de calidad para los adultos mayores</t>
  </si>
  <si>
    <t>Porcentaje de pacientes hipertensos de 60 años y más controlados TA &lt;(140/90mmHg) </t>
  </si>
  <si>
    <t>[(Número de pacientes hipertensos de 60 años y más controlados TA &lt;(140/90mmHg))/ (Total de pacientes hipertensos de 60 y mas años)] por 100</t>
  </si>
  <si>
    <t>Pacto_por_la_Construcción_de_Paz</t>
  </si>
  <si>
    <t>D_Reparacion</t>
  </si>
  <si>
    <t>Objetivo 1. Armonizar el componente de asistencia de la política de víctimas con la política social moderna</t>
  </si>
  <si>
    <t xml:space="preserve">588163
</t>
  </si>
  <si>
    <t>Víctimas que han recibido atención y rehabilitación psicosocial</t>
  </si>
  <si>
    <t>∑ número de personas únicas víctimas  que reciben atención psicosocial en modalidad individual, familiar, comunitaria y/o grupal.</t>
  </si>
  <si>
    <t>Pacto_de_equidad_para_las_mujeres</t>
  </si>
  <si>
    <t>E_Promoción_de_la_salud_sexual_y_los_derechos_reproductivos_para_niñas_niños_y_adolescentes</t>
  </si>
  <si>
    <t>Objetivo 1. Reducir las prácticas nocivas relacionadas con el matrimonio infantil (MI) o las uniones tempranas (UT)</t>
  </si>
  <si>
    <t>17,4% </t>
  </si>
  <si>
    <t>15,2%
 Meta general para el cuatrienio
Indicador Quinquenal</t>
  </si>
  <si>
    <t>Porcentaje de mujeres de 15 a 19 años que son madres o están embarazadas de su primer hijo  </t>
  </si>
  <si>
    <t>[( Sumatoria Número de mujeres entre 15 y 19 años que están embarazadas o han tenido hijos) / (Sumatoria Número total de mujeres entre 15 y 19 años encuestadas)]x100</t>
  </si>
  <si>
    <t>15,20%
 Meta general para el cuatrienQuinquenal</t>
  </si>
  <si>
    <t>Tasa específica de fecundidad adolescentes de 10 a 14 años (por cada mil mujeres de 10 a 14 años) </t>
  </si>
  <si>
    <t>(?Nacimientos en niñas de 10 a 14 años/Número total de niñas entre 10 y 14 años) X1000</t>
  </si>
  <si>
    <t>19,0% (2016) </t>
  </si>
  <si>
    <t>Porcentaje de embarazos subsiguientes en mujeres de 15 a 19 años </t>
  </si>
  <si>
    <t>(? Numero de nacidos vivos donde la madre del nacido vivo al momento del parto ha reportado dos o más embarazos incluidos el presente / Total de nacidos vivos donde la madre del nacido vivo al momento del parto ha reportado uno o más embarazos incluidos el presente)*100%</t>
  </si>
  <si>
    <t>14,1% </t>
  </si>
  <si>
    <t>12,6%
Meta quinquenal</t>
  </si>
  <si>
    <t>Porcentaje de mujeres entre 13 y 19 años casadas o unidas </t>
  </si>
  <si>
    <t>(Total de las niñas entre las edades de 13 a 14 años y 15 a 19 años que contestaron en el momento de la encuesta que están unidas / Total de mujeres encuestadas)x100</t>
  </si>
  <si>
    <t>F_Derecho_de_las_mujeres_a_una_vida_libre_de_violencias</t>
  </si>
  <si>
    <t>Objetivo 2. Fortalecer la institucionalidad encargada de la prevención, atención y protección de las mujeres víctimas de la violencia de género</t>
  </si>
  <si>
    <t>Porcentaje de mujeres victimas de violencias de género notificadas  en el SIVIGILA y que fueron atendidas en salud por sospecha de violencia física, psicológica y sexual.</t>
  </si>
  <si>
    <t>(Número de mujeres reportadas en el RIPS con atenciones en salud notificadas en el SIVIGILA por violencias física, psicológica y sexual / Total de mujeres notificadas en el SIVIGILA por violencias de género y violencia intrafamiliar)*100%</t>
  </si>
  <si>
    <t>Pacto_por_la_equidad_de_oportunidades_para_grupos</t>
  </si>
  <si>
    <t>C_Capítulo_de_Rrom</t>
  </si>
  <si>
    <t>Instrumentos y mecanismos de caracterización y focalización de población étnica para diseñar políticas de equidad de oportunidades</t>
  </si>
  <si>
    <t>Lineamientos en salud con enfoque diferencial para el pueblo Rrom formulado.</t>
  </si>
  <si>
    <t>Sumatoria del número de lineamientos en salud con enfoque diferencial para el pueblo Rrom formulados.</t>
  </si>
  <si>
    <t>Participación y construcción de convivencia</t>
  </si>
  <si>
    <t>Talleres de socialización de políticas, planes, programas y normas para el Pueblo Rrom, realizados.</t>
  </si>
  <si>
    <t>Indicador = (Número de talleres ejecutados = N / 44) x100</t>
  </si>
  <si>
    <t>Porcentaje de avance en la implementación de la Estrategia de seguimiento en salud para la población Rrom con discapacidad.</t>
  </si>
  <si>
    <t>(N° de entidades territoriales que implementan la estrategia de seguimiento de acciones de atención integral en salud a la población Rrom con discapacidad / N° de entidades territoriales donde reside la población Rrom con discapacidad)*100 (específicamente se tienen 11 agremaciones Rrom en 10 municipios y 9 depártamentos), 9 Kumpañy y 2 organizaciones para un total de 11</t>
  </si>
  <si>
    <t>Mejorar_la_sostenibilidad_financiera_del_Sistema_General_de_Seguridad_Social_en_Salud_SGSSS.</t>
  </si>
  <si>
    <t>Mejorar la eficiencia del gasto no Plan de Beneficios de Salud – PBS. (OT)</t>
  </si>
  <si>
    <t>Porcentaje de recobros por concepto de tecnologías no financiados con cargo a la UPC del Régimen Contributivo prestados a 31 de diciembre de 2019 saneados</t>
  </si>
  <si>
    <t>Valor pagado por concepto de servicios y tecnologías no financiadas con cargo a la UPC del Régimen Contributivo prestados hasta el 31 de diciembre de 2019 / Valor aprobado en el proceso de auditoría por concepto de servicios y tecnologías no financiados con cargo a la UPC del Régimen Contributivo, prestados hasta el 31 de diciembre de 2019, previos los descuentos) *100</t>
  </si>
  <si>
    <t>Incrementar nuevas fuentes de ingresos a través de nuevos impuestos o gasto de bolsillo. (OT)</t>
  </si>
  <si>
    <t>300
Miles de millones</t>
  </si>
  <si>
    <t>500
Miles de millones</t>
  </si>
  <si>
    <t>750
Miles de millones</t>
  </si>
  <si>
    <t>Ingresos adicionales por nuevos impuestos o mayor recaudo</t>
  </si>
  <si>
    <t>Recaudo de impuestos saludables: (recaudo por impuestos al tabaco y nuevos impuestos implementados_t-recaudo impuesto al tabaco _ (t-1)) + Recaudo por recaudo por subsidios parciales en salud : (recaudos por subsidios parciales en salud _t recaudo por subsidios parciales en salud _ (t-1)) impuestos implementados?_t-?recaudo impuesto al tabaco?_(t-1) + Recaudo por recaudo por subsidios parciales en salud: ?recaudo por subsidios parciales en salud?_t-?recaudo por subsidios parciales en salud?_(t-1)</t>
  </si>
  <si>
    <t>394,8
Miles de millones</t>
  </si>
  <si>
    <t>47,4% del valor establecido inicialmente para el cuatrienio 2018-2022 de 750 miles de millones de pesos</t>
  </si>
  <si>
    <t>La medición de este indicador es anual. Para realizar el reporte se requiere contar con el recaudo del cierre de la actual vigencia y realizar la comparación con la vigencia 2022 y así determinar el mayor ingreso</t>
  </si>
  <si>
    <t>Diseñar e implementar el subsidio parcial en salud de acuerdo a la capacidad de pago. (OT)</t>
  </si>
  <si>
    <t>Porcentaje de población con capacidad de pago parcial que es solidaria con la financiación del Sistema General de Seguridad Social en Salud (SGSSS)</t>
  </si>
  <si>
    <t>Número de afiliados activos con subsidio parcial en salud /Afiliados potenciales del grupo D, que no estén afiliados al RC, oficializados en la base certificada de la fase barrido del Sisben IV, el 05 de marzo de 2021) *100</t>
  </si>
  <si>
    <t>De acuerdo con la fórmula, con corte a 4 de junio de 2023, hay 19.033 afiliados activos con subsidio parcial en salud, y los afiliados potenciales en el Grupo D oficializados al 5 de marzo de 2021 son 677.326, dando como resultado un porcentaje de afiliados de 2,81%.
Debido a que se fijó como meta para el cuatrienio la afiliación a través del mecanismo del 5% de esta población, se encuentra un porcentaje de cumplimiento del 56,2%</t>
  </si>
  <si>
    <t>La dependencia realiza el avance a la fecha</t>
  </si>
  <si>
    <t>Estructurar e implementar un Acuerdo nacional de Punto Final para la disminución de las deudas acumuladas. (OT )</t>
  </si>
  <si>
    <t>Hospitales en riesgo financiero medio y alto</t>
  </si>
  <si>
    <t>Sumatoria de Empresas Sociales del Estado - ESE del nivel territorial categorizadas en riesgo financiero medio o alto por el Ministerio de Salud y Protección Social.</t>
  </si>
  <si>
    <t>Gestión presupuestal</t>
  </si>
  <si>
    <t>Fortalecer_la_capacidad_institucional_mediante_la_optimización_de_procesos,_el_empoderamiento_del_talento_humano,_la_articulación_interna,_la_gestión_del_conocimiento,_las_tecnologías_de_la_información_y_la_comunicación_y_la_infraestructura_física_con_el_fin_de_mejorar_la_oferta_institucional_a_los_habitantes_del_territorio_nacional_en_términos_de_calidad_y_eficiencia.</t>
  </si>
  <si>
    <t>Fortalecer los sistemas de gestión del ministerio con base en las dimensiones del Modelo Integrado de Planeación y Gestión. (PI)</t>
  </si>
  <si>
    <t>Definir y priorizar los bienes e inmuebles y véhiculos viables para el saneamiento</t>
  </si>
  <si>
    <t>(No. de bienes inmuebles y vehículos saneados/Total de inmuebles y vehiculos identificados para sanear)*100</t>
  </si>
  <si>
    <t xml:space="preserve">Para el I semestre de 2023, se cuenta con priorización para saneamiento de 11 inmuebles ubicados en: 
- Neiva (Huila)
- El Bordo (Cauca)
- Ricaurte (Nariño)
- La Cruz (Nariño) 3 predios
- Roberto Payán (Cauca)
- Armenia (Quindío) 3 predios
- Bogotá D.C. 2 predios. 
Igualmente, se priorizan 40 vehículos para saneamiento a través de trámite traspaso a persona indeterminada. 
No se cuenta con avances para la meta rezagada correspondiente al 26% del total de bienes inmuebles y vehículos identificados para saneamiento de acuerdo con la resolución 5510 de 2011. En este sentido, el avance cuantitativo total de la meta, muestra que, de 194 bienes identificados para saneamiento se logró culminar el trámite en 143. Lo anterior muestra un avance total de la meta del 74%. 
Es importante aclarar que la ejecución del restante 26%, depende de la asignación de recursos que permitan adelantar el trámite respectivo de saneamiento de vehículos o cesión de inmuebles. Para la vigencia 2023, no se cuenta con apropiación de recursos que permita adelantar el saneamiento de vehículos. 
Igualmente, de acuerdo con el artículo 330 de la Ley 2294 de 2023: 
…”todas las entidades públicas del orden nacional deberán transferir a la Central de Inversiones S.A -CISA-, a título gratuito y mediante acto administrativo, los bienes inmuebles, participaciones accionarias y activos de su propiedad que no requieran para el ejercicio de sus funciones”… 
Por lo anterior, la continuidad del proceso para cesión de bienes inmuebles, dependerá del concepto que se emita por parte de la Dirección jurídica de la entidad, en este sentido. 
Teniendo en cuenta lo anterior, no será posible lograr la ejecución de la meta pendiente del 26% durante la vigencia 2023. </t>
  </si>
  <si>
    <t>Según la información de la dependencia se lleva un 74% de avance en la meta y el 26% depende de disponibilidad de recursos. Se sugiere que se continúe con el trámite correspondiente para cumplir en su totalidad la meta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</si>
</sst>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_-;\-* #,##0\ _€_-;_-* &quot;-&quot;\ _€_-;_-@_-"/>
    <numFmt numFmtId="165" formatCode="0.0"/>
    <numFmt numFmtId="166" formatCode="&quot;$&quot;#,##0;[Red]\-&quot;$&quot;#,##0"/>
    <numFmt numFmtId="167" formatCode="0.0%"/>
    <numFmt numFmtId="168" formatCode="_-* #,##0_-;\-* #,##0_-;_-* &quot;-&quot;??_-;_-@_-"/>
    <numFmt numFmtId="169" formatCode="_-* #,##0\ _€_-;\-* #,##0\ _€_-;_-* &quot;-&quot;??\ _€_-;_-@_-"/>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24"/>
      <color theme="1"/>
      <name val="Arial"/>
      <family val="2"/>
    </font>
    <font>
      <sz val="24"/>
      <color theme="1"/>
      <name val="Calibri"/>
      <family val="2"/>
      <scheme val="minor"/>
    </font>
    <font>
      <b/>
      <sz val="15"/>
      <color theme="1"/>
      <name val="Calibri"/>
      <family val="2"/>
      <scheme val="minor"/>
    </font>
    <font>
      <b/>
      <sz val="14"/>
      <color theme="1"/>
      <name val="Calibri"/>
      <family val="2"/>
      <scheme val="minor"/>
    </font>
    <font>
      <sz val="11"/>
      <name val="Calibri"/>
      <family val="2"/>
      <scheme val="minor"/>
    </font>
    <font>
      <b/>
      <sz val="10"/>
      <name val="Calibri"/>
      <family val="2"/>
      <scheme val="minor"/>
    </font>
    <font>
      <sz val="10"/>
      <name val="Arial Narrow"/>
      <family val="2"/>
    </font>
    <font>
      <sz val="10"/>
      <name val="Arial"/>
      <family val="2"/>
    </font>
    <font>
      <u/>
      <sz val="10"/>
      <name val="Calibri"/>
      <family val="2"/>
      <scheme val="minor"/>
    </font>
    <font>
      <b/>
      <sz val="11"/>
      <name val="Calibri"/>
      <family val="2"/>
      <scheme val="minor"/>
    </font>
    <font>
      <b/>
      <sz val="9"/>
      <color indexed="81"/>
      <name val="Tahoma"/>
      <family val="2"/>
    </font>
    <font>
      <sz val="9"/>
      <color indexed="81"/>
      <name val="Tahoma"/>
      <family val="2"/>
    </font>
    <font>
      <sz val="10"/>
      <color rgb="FF000000"/>
      <name val="Calibri"/>
      <family val="2"/>
    </font>
    <font>
      <sz val="11"/>
      <color rgb="FF000000"/>
      <name val="Arial Narrow"/>
      <family val="2"/>
      <charset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397DCF"/>
        <bgColor indexed="64"/>
      </patternFill>
    </fill>
    <fill>
      <patternFill patternType="solid">
        <fgColor rgb="FFFFFF00"/>
        <bgColor indexed="64"/>
      </patternFill>
    </fill>
    <fill>
      <patternFill patternType="solid">
        <fgColor theme="7"/>
        <bgColor indexed="64"/>
      </patternFill>
    </fill>
    <fill>
      <patternFill patternType="solid">
        <fgColor theme="2"/>
        <bgColor indexed="64"/>
      </patternFill>
    </fill>
    <fill>
      <patternFill patternType="solid">
        <fgColor rgb="FFFFFFFF"/>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12" fillId="0" borderId="0"/>
    <xf numFmtId="43" fontId="1" fillId="0" borderId="0" applyFont="0" applyFill="0" applyBorder="0" applyAlignment="0" applyProtection="0"/>
  </cellStyleXfs>
  <cellXfs count="92">
    <xf numFmtId="0" fontId="0" fillId="0" borderId="0" xfId="0"/>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0" fillId="2" borderId="0" xfId="0" applyFill="1" applyAlignment="1">
      <alignment horizontal="center" vertical="center" wrapText="1"/>
    </xf>
    <xf numFmtId="0" fontId="2" fillId="5" borderId="1" xfId="0" quotePrefix="1"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3" applyNumberFormat="1" applyFont="1" applyFill="1" applyBorder="1" applyAlignment="1" applyProtection="1">
      <alignment horizontal="center" vertical="center" wrapText="1"/>
    </xf>
    <xf numFmtId="9" fontId="4" fillId="0" borderId="1" xfId="3" applyFont="1" applyFill="1" applyBorder="1" applyAlignment="1" applyProtection="1">
      <alignment horizontal="center" vertical="center" wrapText="1"/>
    </xf>
    <xf numFmtId="9" fontId="4" fillId="4" borderId="1" xfId="0" applyNumberFormat="1" applyFont="1" applyFill="1" applyBorder="1" applyAlignment="1">
      <alignment horizontal="center" vertical="center" wrapText="1"/>
    </xf>
    <xf numFmtId="1" fontId="4" fillId="0" borderId="1" xfId="3" applyNumberFormat="1" applyFont="1" applyFill="1" applyBorder="1" applyAlignment="1" applyProtection="1">
      <alignment horizontal="center" vertical="center" wrapText="1"/>
    </xf>
    <xf numFmtId="9" fontId="4" fillId="3" borderId="1" xfId="3" applyFont="1" applyFill="1" applyBorder="1" applyAlignment="1" applyProtection="1">
      <alignment horizontal="center" vertical="center" wrapText="1"/>
    </xf>
    <xf numFmtId="0" fontId="4" fillId="3" borderId="1" xfId="3" applyNumberFormat="1" applyFont="1" applyFill="1" applyBorder="1" applyAlignment="1" applyProtection="1">
      <alignment horizontal="center" vertical="center" wrapText="1"/>
    </xf>
    <xf numFmtId="1" fontId="4" fillId="3" borderId="1" xfId="3" applyNumberFormat="1" applyFont="1" applyFill="1" applyBorder="1" applyAlignment="1" applyProtection="1">
      <alignment horizontal="center" vertical="center" wrapText="1"/>
    </xf>
    <xf numFmtId="165" fontId="4" fillId="3" borderId="1" xfId="3" applyNumberFormat="1"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3" fontId="4" fillId="0" borderId="1" xfId="2" applyNumberFormat="1" applyFont="1" applyFill="1" applyBorder="1" applyAlignment="1" applyProtection="1">
      <alignment horizontal="center" vertical="center" wrapText="1"/>
    </xf>
    <xf numFmtId="10" fontId="4" fillId="4" borderId="1" xfId="0" applyNumberFormat="1" applyFont="1" applyFill="1" applyBorder="1" applyAlignment="1">
      <alignment horizontal="center" vertical="center" wrapText="1"/>
    </xf>
    <xf numFmtId="1" fontId="4" fillId="0" borderId="1" xfId="2" applyNumberFormat="1" applyFont="1" applyFill="1" applyBorder="1" applyAlignment="1" applyProtection="1">
      <alignment horizontal="center" vertical="center" wrapText="1"/>
    </xf>
    <xf numFmtId="164" fontId="4" fillId="0" borderId="1" xfId="1" applyFont="1" applyFill="1" applyBorder="1" applyAlignment="1" applyProtection="1">
      <alignment horizontal="center" vertical="center" wrapText="1"/>
    </xf>
    <xf numFmtId="0" fontId="3" fillId="6" borderId="0" xfId="0" applyFont="1" applyFill="1" applyAlignment="1">
      <alignment horizontal="center" vertical="center" wrapText="1"/>
    </xf>
    <xf numFmtId="0" fontId="14" fillId="4" borderId="1" xfId="0" applyFont="1" applyFill="1" applyBorder="1" applyAlignment="1">
      <alignment horizontal="center" vertical="center" wrapText="1"/>
    </xf>
    <xf numFmtId="9" fontId="10" fillId="4" borderId="1"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9" fontId="4" fillId="0" borderId="1" xfId="4"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49" fontId="10"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4" applyFont="1" applyFill="1" applyBorder="1" applyAlignment="1">
      <alignment horizontal="center" vertical="center" wrapText="1"/>
    </xf>
    <xf numFmtId="9" fontId="4" fillId="8" borderId="1" xfId="4"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167" fontId="4" fillId="0" borderId="1" xfId="0" applyNumberFormat="1" applyFont="1" applyBorder="1" applyAlignment="1">
      <alignment horizontal="center" vertical="center" wrapText="1"/>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9" fontId="3"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9" fontId="3" fillId="3" borderId="1" xfId="0" applyNumberFormat="1" applyFont="1" applyFill="1" applyBorder="1" applyAlignment="1" applyProtection="1">
      <alignment horizontal="center" vertical="center" wrapText="1"/>
      <protection locked="0"/>
    </xf>
    <xf numFmtId="9" fontId="17" fillId="0" borderId="1" xfId="0" applyNumberFormat="1" applyFont="1" applyBorder="1" applyAlignment="1" applyProtection="1">
      <alignment horizontal="center" vertical="center" wrapText="1"/>
      <protection locked="0"/>
    </xf>
    <xf numFmtId="9" fontId="17" fillId="0" borderId="2" xfId="0" applyNumberFormat="1"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0" fontId="3" fillId="2" borderId="1" xfId="5" applyNumberFormat="1" applyFont="1" applyFill="1" applyBorder="1" applyAlignment="1" applyProtection="1">
      <alignment horizontal="center" vertical="center" wrapText="1"/>
    </xf>
    <xf numFmtId="10" fontId="3" fillId="2" borderId="1" xfId="0" applyNumberFormat="1" applyFont="1" applyFill="1" applyBorder="1" applyAlignment="1" applyProtection="1">
      <alignment horizontal="center" vertical="center" wrapText="1"/>
      <protection locked="0"/>
    </xf>
    <xf numFmtId="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0" fontId="3" fillId="0" borderId="1" xfId="0" applyNumberFormat="1" applyFont="1" applyBorder="1" applyAlignment="1">
      <alignment horizontal="center" vertical="center" wrapText="1"/>
    </xf>
    <xf numFmtId="10" fontId="3" fillId="2" borderId="1" xfId="0" applyNumberFormat="1" applyFont="1" applyFill="1" applyBorder="1" applyAlignment="1">
      <alignment horizontal="center" vertical="center" wrapText="1"/>
    </xf>
    <xf numFmtId="9" fontId="3" fillId="2" borderId="1" xfId="2" applyFont="1" applyFill="1" applyBorder="1" applyAlignment="1" applyProtection="1">
      <alignment horizontal="center" vertical="center" wrapText="1"/>
    </xf>
    <xf numFmtId="9" fontId="3" fillId="0" borderId="1" xfId="2" applyFont="1" applyBorder="1" applyAlignment="1" applyProtection="1">
      <alignment horizontal="center" vertical="center" wrapText="1"/>
    </xf>
    <xf numFmtId="10" fontId="3" fillId="2" borderId="1" xfId="2" applyNumberFormat="1" applyFont="1" applyFill="1" applyBorder="1" applyAlignment="1" applyProtection="1">
      <alignment horizontal="center" vertical="center" wrapText="1"/>
    </xf>
    <xf numFmtId="1" fontId="3" fillId="2" borderId="1" xfId="0" applyNumberFormat="1" applyFont="1" applyFill="1" applyBorder="1" applyAlignment="1">
      <alignment horizontal="center" vertical="center" wrapText="1"/>
    </xf>
    <xf numFmtId="10" fontId="3" fillId="0" borderId="1" xfId="2" applyNumberFormat="1" applyFont="1" applyBorder="1" applyAlignment="1" applyProtection="1">
      <alignment horizontal="center" vertical="center" wrapText="1"/>
    </xf>
    <xf numFmtId="168" fontId="3" fillId="2" borderId="1" xfId="5" applyNumberFormat="1" applyFont="1" applyFill="1" applyBorder="1" applyAlignment="1" applyProtection="1">
      <alignment horizontal="center" vertical="center" wrapText="1"/>
    </xf>
    <xf numFmtId="168" fontId="3" fillId="0" borderId="1" xfId="5" applyNumberFormat="1" applyFont="1" applyBorder="1" applyAlignment="1" applyProtection="1">
      <alignment horizontal="center" vertical="center" wrapText="1"/>
    </xf>
    <xf numFmtId="169" fontId="3" fillId="2" borderId="1" xfId="5" applyNumberFormat="1" applyFont="1" applyFill="1" applyBorder="1" applyAlignment="1" applyProtection="1">
      <alignment horizontal="center" vertical="center" wrapText="1"/>
    </xf>
    <xf numFmtId="167" fontId="3" fillId="2" borderId="1" xfId="2" applyNumberFormat="1"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43" fontId="3" fillId="2" borderId="1" xfId="5" applyFont="1" applyFill="1" applyBorder="1" applyAlignment="1" applyProtection="1">
      <alignment horizontal="center" vertical="center" wrapText="1"/>
    </xf>
    <xf numFmtId="167" fontId="3" fillId="0" borderId="1" xfId="2" applyNumberFormat="1" applyFont="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10" fontId="18" fillId="9" borderId="3" xfId="0" applyNumberFormat="1" applyFont="1" applyFill="1" applyBorder="1" applyAlignment="1" applyProtection="1">
      <alignment horizontal="center" vertical="center" wrapText="1"/>
      <protection locked="0"/>
    </xf>
    <xf numFmtId="0" fontId="18" fillId="9" borderId="2" xfId="0" applyFont="1" applyFill="1" applyBorder="1" applyAlignment="1" applyProtection="1">
      <alignment horizontal="center" vertical="center" wrapText="1"/>
      <protection locked="0"/>
    </xf>
    <xf numFmtId="10" fontId="18" fillId="2" borderId="1" xfId="0"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wrapText="1"/>
      <protection locked="0"/>
    </xf>
    <xf numFmtId="0" fontId="17" fillId="0" borderId="1" xfId="0" applyFont="1" applyBorder="1" applyAlignment="1">
      <alignment vertical="center" wrapText="1"/>
    </xf>
    <xf numFmtId="0" fontId="2" fillId="5"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8" fillId="3" borderId="0" xfId="0" applyFont="1" applyFill="1" applyAlignment="1">
      <alignment horizontal="center" vertical="center" wrapText="1"/>
    </xf>
    <xf numFmtId="14" fontId="2"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10" borderId="1" xfId="0" applyFill="1" applyBorder="1" applyAlignment="1">
      <alignment horizontal="center" vertical="center" wrapText="1"/>
    </xf>
  </cellXfs>
  <cellStyles count="6">
    <cellStyle name="Millares" xfId="5" builtinId="3"/>
    <cellStyle name="Millares [0]" xfId="1" builtinId="6"/>
    <cellStyle name="Normal" xfId="0" builtinId="0"/>
    <cellStyle name="Normal 2 3" xfId="4" xr:uid="{FC4F4B89-62E8-4D44-8845-33A97F936878}"/>
    <cellStyle name="Porcentaje" xfId="2" builtinId="5"/>
    <cellStyle name="Porcentaje 2" xfId="3" xr:uid="{74B22D73-4516-49A9-927D-CC82A1F0A4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35718</xdr:rowOff>
    </xdr:from>
    <xdr:to>
      <xdr:col>1</xdr:col>
      <xdr:colOff>0</xdr:colOff>
      <xdr:row>3</xdr:row>
      <xdr:rowOff>80962</xdr:rowOff>
    </xdr:to>
    <xdr:pic>
      <xdr:nvPicPr>
        <xdr:cNvPr id="2" name="Imagen 1" descr="logo gobierno Minsalud color">
          <a:extLst>
            <a:ext uri="{FF2B5EF4-FFF2-40B4-BE49-F238E27FC236}">
              <a16:creationId xmlns:a16="http://schemas.microsoft.com/office/drawing/2014/main" id="{67DCFC17-D635-4E04-92E9-320EE3AEE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35718"/>
          <a:ext cx="0" cy="931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285751</xdr:colOff>
      <xdr:row>0</xdr:row>
      <xdr:rowOff>57150</xdr:rowOff>
    </xdr:from>
    <xdr:to>
      <xdr:col>3</xdr:col>
      <xdr:colOff>923925</xdr:colOff>
      <xdr:row>3</xdr:row>
      <xdr:rowOff>38100</xdr:rowOff>
    </xdr:to>
    <xdr:pic>
      <xdr:nvPicPr>
        <xdr:cNvPr id="5" name="Imagen 4">
          <a:extLst>
            <a:ext uri="{FF2B5EF4-FFF2-40B4-BE49-F238E27FC236}">
              <a16:creationId xmlns:a16="http://schemas.microsoft.com/office/drawing/2014/main" id="{5B3AD55A-864B-4F97-AEE1-C85FD37919E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129" b="16935"/>
        <a:stretch/>
      </xdr:blipFill>
      <xdr:spPr bwMode="auto">
        <a:xfrm>
          <a:off x="285751" y="57150"/>
          <a:ext cx="360997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1533524</xdr:colOff>
      <xdr:row>0</xdr:row>
      <xdr:rowOff>66676</xdr:rowOff>
    </xdr:from>
    <xdr:to>
      <xdr:col>5</xdr:col>
      <xdr:colOff>628649</xdr:colOff>
      <xdr:row>3</xdr:row>
      <xdr:rowOff>140301</xdr:rowOff>
    </xdr:to>
    <xdr:pic>
      <xdr:nvPicPr>
        <xdr:cNvPr id="3" name="Imagen 2" descr="logo gobierno Minsalud color">
          <a:extLst>
            <a:ext uri="{FF2B5EF4-FFF2-40B4-BE49-F238E27FC236}">
              <a16:creationId xmlns:a16="http://schemas.microsoft.com/office/drawing/2014/main" id="{B66AF6F9-4400-A0DD-523B-163F90427F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5324" y="66676"/>
          <a:ext cx="2066925" cy="88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35718</xdr:rowOff>
    </xdr:from>
    <xdr:to>
      <xdr:col>1</xdr:col>
      <xdr:colOff>0</xdr:colOff>
      <xdr:row>4</xdr:row>
      <xdr:rowOff>128587</xdr:rowOff>
    </xdr:to>
    <xdr:pic>
      <xdr:nvPicPr>
        <xdr:cNvPr id="2" name="Imagen 1" descr="logo gobierno Minsalud color">
          <a:extLst>
            <a:ext uri="{FF2B5EF4-FFF2-40B4-BE49-F238E27FC236}">
              <a16:creationId xmlns:a16="http://schemas.microsoft.com/office/drawing/2014/main" id="{B343BD4B-4D1A-4D9D-9093-0008BA53A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35718"/>
          <a:ext cx="0" cy="854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285751</xdr:colOff>
      <xdr:row>0</xdr:row>
      <xdr:rowOff>57150</xdr:rowOff>
    </xdr:from>
    <xdr:to>
      <xdr:col>3</xdr:col>
      <xdr:colOff>923925</xdr:colOff>
      <xdr:row>4</xdr:row>
      <xdr:rowOff>85725</xdr:rowOff>
    </xdr:to>
    <xdr:pic>
      <xdr:nvPicPr>
        <xdr:cNvPr id="3" name="Imagen 2">
          <a:extLst>
            <a:ext uri="{FF2B5EF4-FFF2-40B4-BE49-F238E27FC236}">
              <a16:creationId xmlns:a16="http://schemas.microsoft.com/office/drawing/2014/main" id="{D8B378A3-7E6C-4C5E-BD7A-B10536E8C60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129" b="16935"/>
        <a:stretch/>
      </xdr:blipFill>
      <xdr:spPr bwMode="auto">
        <a:xfrm>
          <a:off x="285751" y="57150"/>
          <a:ext cx="360997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1533524</xdr:colOff>
      <xdr:row>0</xdr:row>
      <xdr:rowOff>66676</xdr:rowOff>
    </xdr:from>
    <xdr:to>
      <xdr:col>5</xdr:col>
      <xdr:colOff>628649</xdr:colOff>
      <xdr:row>4</xdr:row>
      <xdr:rowOff>187926</xdr:rowOff>
    </xdr:to>
    <xdr:pic>
      <xdr:nvPicPr>
        <xdr:cNvPr id="4" name="Imagen 3" descr="logo gobierno Minsalud color">
          <a:extLst>
            <a:ext uri="{FF2B5EF4-FFF2-40B4-BE49-F238E27FC236}">
              <a16:creationId xmlns:a16="http://schemas.microsoft.com/office/drawing/2014/main" id="{CE734D92-F6F9-42D1-89C5-F6EBEA512C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5324" y="66676"/>
          <a:ext cx="2066925" cy="88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35718</xdr:rowOff>
    </xdr:from>
    <xdr:to>
      <xdr:col>1</xdr:col>
      <xdr:colOff>0</xdr:colOff>
      <xdr:row>4</xdr:row>
      <xdr:rowOff>128587</xdr:rowOff>
    </xdr:to>
    <xdr:pic>
      <xdr:nvPicPr>
        <xdr:cNvPr id="2" name="Imagen 1" descr="logo gobierno Minsalud color">
          <a:extLst>
            <a:ext uri="{FF2B5EF4-FFF2-40B4-BE49-F238E27FC236}">
              <a16:creationId xmlns:a16="http://schemas.microsoft.com/office/drawing/2014/main" id="{4D853E95-D944-456D-8825-1E0AA44E8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35718"/>
          <a:ext cx="0" cy="854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66675</xdr:rowOff>
    </xdr:from>
    <xdr:to>
      <xdr:col>3</xdr:col>
      <xdr:colOff>714374</xdr:colOff>
      <xdr:row>4</xdr:row>
      <xdr:rowOff>95250</xdr:rowOff>
    </xdr:to>
    <xdr:pic>
      <xdr:nvPicPr>
        <xdr:cNvPr id="3" name="Imagen 2">
          <a:extLst>
            <a:ext uri="{FF2B5EF4-FFF2-40B4-BE49-F238E27FC236}">
              <a16:creationId xmlns:a16="http://schemas.microsoft.com/office/drawing/2014/main" id="{DB4C6EB3-6B1C-46BF-BFCF-F58182C7197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129" b="16935"/>
        <a:stretch/>
      </xdr:blipFill>
      <xdr:spPr bwMode="auto">
        <a:xfrm>
          <a:off x="76200" y="66675"/>
          <a:ext cx="360997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1323973</xdr:colOff>
      <xdr:row>0</xdr:row>
      <xdr:rowOff>76201</xdr:rowOff>
    </xdr:from>
    <xdr:to>
      <xdr:col>5</xdr:col>
      <xdr:colOff>419098</xdr:colOff>
      <xdr:row>5</xdr:row>
      <xdr:rowOff>6951</xdr:rowOff>
    </xdr:to>
    <xdr:pic>
      <xdr:nvPicPr>
        <xdr:cNvPr id="4" name="Imagen 3" descr="logo gobierno Minsalud color">
          <a:extLst>
            <a:ext uri="{FF2B5EF4-FFF2-40B4-BE49-F238E27FC236}">
              <a16:creationId xmlns:a16="http://schemas.microsoft.com/office/drawing/2014/main" id="{6B354FE8-FA6B-4CD5-B0A8-C6B3DC5DF3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95773" y="76201"/>
          <a:ext cx="2066925" cy="88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4"/>
  <sheetViews>
    <sheetView zoomScale="80" zoomScaleNormal="80" workbookViewId="0">
      <pane ySplit="1" topLeftCell="A6" activePane="bottomLeft" state="frozen"/>
      <selection pane="bottomLeft" sqref="A1:XFD1048576"/>
    </sheetView>
  </sheetViews>
  <sheetFormatPr baseColWidth="10" defaultColWidth="11.42578125" defaultRowHeight="12.75" x14ac:dyDescent="0.25"/>
  <cols>
    <col min="1" max="1" width="14.7109375" style="1" customWidth="1"/>
    <col min="2" max="2" width="17.28515625" style="1" customWidth="1"/>
    <col min="3" max="3" width="12.5703125" style="1" customWidth="1"/>
    <col min="4" max="4" width="25.42578125" style="1" customWidth="1"/>
    <col min="5" max="5" width="19.140625" style="1" customWidth="1"/>
    <col min="6" max="6" width="14.28515625" style="1" customWidth="1"/>
    <col min="7" max="7" width="19" style="1" customWidth="1"/>
    <col min="8" max="8" width="13.140625" style="1" customWidth="1"/>
    <col min="9" max="9" width="19.5703125" style="1" customWidth="1"/>
    <col min="10" max="10" width="22.42578125" style="1" customWidth="1"/>
    <col min="11" max="13" width="18.7109375" style="1" customWidth="1"/>
    <col min="14" max="14" width="33.42578125" style="1" customWidth="1"/>
    <col min="15" max="15" width="21.7109375" style="1" customWidth="1"/>
    <col min="16" max="16" width="18.42578125" style="1" hidden="1" customWidth="1"/>
    <col min="17" max="17" width="14.42578125" style="1" hidden="1" customWidth="1"/>
    <col min="18" max="18" width="15.5703125" style="1" hidden="1" customWidth="1"/>
    <col min="19" max="19" width="18" style="25" hidden="1" customWidth="1"/>
    <col min="20" max="20" width="15.28515625" style="1" hidden="1" customWidth="1"/>
    <col min="21" max="21" width="19.5703125" style="1" hidden="1" customWidth="1"/>
    <col min="22" max="22" width="20.28515625" style="2" customWidth="1"/>
    <col min="23" max="23" width="5.7109375" style="2" customWidth="1"/>
    <col min="24" max="24" width="6.140625" style="2" customWidth="1"/>
    <col min="25" max="25" width="35.7109375" style="2" customWidth="1"/>
    <col min="26" max="26" width="15.42578125" style="1" customWidth="1"/>
    <col min="27" max="27" width="0" style="1" hidden="1" customWidth="1"/>
    <col min="28" max="28" width="17.42578125" style="1" customWidth="1"/>
    <col min="29" max="29" width="14" style="1" customWidth="1"/>
    <col min="30" max="30" width="25.5703125" style="1" customWidth="1"/>
    <col min="31" max="31" width="27.42578125" style="1" customWidth="1"/>
    <col min="32" max="16340" width="11.42578125" style="1"/>
    <col min="16341" max="16384" width="21.140625" style="1" customWidth="1"/>
  </cols>
  <sheetData>
    <row r="1" spans="1:31" x14ac:dyDescent="0.25">
      <c r="S1" s="2"/>
    </row>
    <row r="2" spans="1:31" s="3" customFormat="1" ht="31.5" x14ac:dyDescent="0.25">
      <c r="A2" s="86" t="s">
        <v>0</v>
      </c>
      <c r="B2" s="86"/>
      <c r="C2" s="86"/>
      <c r="D2" s="86"/>
      <c r="E2" s="86"/>
      <c r="F2" s="86"/>
      <c r="G2" s="86"/>
      <c r="H2" s="86"/>
      <c r="I2" s="86"/>
      <c r="J2" s="86"/>
      <c r="K2" s="86"/>
      <c r="L2" s="86"/>
      <c r="M2" s="86"/>
      <c r="N2" s="86"/>
      <c r="O2" s="86"/>
      <c r="P2" s="86"/>
      <c r="Q2" s="86"/>
      <c r="R2" s="86"/>
      <c r="S2" s="86"/>
      <c r="T2" s="86"/>
      <c r="U2" s="86"/>
      <c r="V2" s="86"/>
      <c r="W2" s="86"/>
      <c r="X2" s="86"/>
      <c r="Y2" s="86"/>
      <c r="Z2" s="86"/>
    </row>
    <row r="3" spans="1:31" ht="19.5" x14ac:dyDescent="0.25">
      <c r="D3" s="4"/>
      <c r="E3"/>
      <c r="F3" s="4"/>
      <c r="G3" s="4"/>
      <c r="H3" s="4"/>
      <c r="I3" s="4"/>
      <c r="J3" s="4"/>
      <c r="K3" s="4"/>
      <c r="L3" s="4"/>
      <c r="M3" s="4"/>
      <c r="N3" s="4"/>
      <c r="O3" s="4"/>
      <c r="P3" s="4"/>
      <c r="Q3" s="4"/>
      <c r="R3" s="4"/>
      <c r="S3" s="5"/>
      <c r="T3" s="4"/>
      <c r="U3" s="4"/>
      <c r="V3" s="5"/>
      <c r="W3" s="5"/>
      <c r="X3" s="5"/>
      <c r="Y3" s="5"/>
    </row>
    <row r="4" spans="1:31" ht="15" x14ac:dyDescent="0.25">
      <c r="D4"/>
      <c r="E4" s="6"/>
      <c r="F4" s="6"/>
      <c r="G4" s="6"/>
      <c r="H4" s="6"/>
      <c r="I4" s="6"/>
      <c r="J4" s="6"/>
      <c r="K4" s="6"/>
      <c r="L4" s="6"/>
      <c r="M4" s="6"/>
      <c r="N4" s="7"/>
      <c r="S4" s="2"/>
    </row>
    <row r="5" spans="1:31" ht="18.75" x14ac:dyDescent="0.25">
      <c r="A5" s="87" t="s">
        <v>1</v>
      </c>
      <c r="B5" s="87"/>
      <c r="C5" s="87"/>
      <c r="D5" s="87"/>
      <c r="E5" s="87"/>
      <c r="F5" s="87"/>
      <c r="G5" s="87"/>
      <c r="H5" s="87"/>
      <c r="I5" s="87"/>
      <c r="J5" s="87"/>
      <c r="K5" s="87"/>
      <c r="L5" s="87"/>
      <c r="M5" s="87"/>
      <c r="N5" s="87"/>
      <c r="O5" s="87"/>
      <c r="P5" s="87"/>
      <c r="Q5" s="87"/>
      <c r="R5" s="87"/>
      <c r="S5" s="87"/>
      <c r="T5" s="87"/>
      <c r="U5" s="87"/>
      <c r="V5" s="87"/>
      <c r="W5" s="87"/>
      <c r="X5" s="87"/>
      <c r="Y5" s="87"/>
      <c r="Z5" s="87"/>
    </row>
    <row r="6" spans="1:31" s="9" customFormat="1" ht="15" x14ac:dyDescent="0.25">
      <c r="A6" s="85" t="s">
        <v>2</v>
      </c>
      <c r="B6" s="85" t="s">
        <v>3</v>
      </c>
      <c r="C6" s="85" t="s">
        <v>4</v>
      </c>
      <c r="D6" s="85" t="s">
        <v>5</v>
      </c>
      <c r="E6" s="85" t="s">
        <v>6</v>
      </c>
      <c r="F6" s="85" t="s">
        <v>7</v>
      </c>
      <c r="G6" s="85" t="s">
        <v>8</v>
      </c>
      <c r="H6" s="85" t="s">
        <v>9</v>
      </c>
      <c r="I6" s="85" t="s">
        <v>10</v>
      </c>
      <c r="J6" s="85" t="s">
        <v>11</v>
      </c>
      <c r="K6" s="85" t="s">
        <v>12</v>
      </c>
      <c r="L6" s="88" t="s">
        <v>13</v>
      </c>
      <c r="M6" s="85" t="s">
        <v>14</v>
      </c>
      <c r="N6" s="85" t="s">
        <v>15</v>
      </c>
      <c r="O6" s="85" t="s">
        <v>16</v>
      </c>
      <c r="P6" s="85" t="s">
        <v>17</v>
      </c>
      <c r="Q6" s="85" t="s">
        <v>18</v>
      </c>
      <c r="R6" s="85"/>
      <c r="S6" s="89"/>
      <c r="T6" s="85"/>
      <c r="U6" s="85"/>
      <c r="V6" s="90" t="s">
        <v>19</v>
      </c>
      <c r="W6" s="90"/>
      <c r="X6" s="90"/>
      <c r="Y6" s="90"/>
      <c r="Z6" s="85" t="s">
        <v>20</v>
      </c>
      <c r="AB6" s="85" t="s">
        <v>21</v>
      </c>
      <c r="AC6" s="85"/>
      <c r="AD6" s="85"/>
      <c r="AE6" s="85"/>
    </row>
    <row r="7" spans="1:31" s="9" customFormat="1" ht="60" x14ac:dyDescent="0.25">
      <c r="A7" s="85"/>
      <c r="B7" s="85"/>
      <c r="C7" s="85"/>
      <c r="D7" s="85"/>
      <c r="E7" s="85"/>
      <c r="F7" s="85"/>
      <c r="G7" s="85"/>
      <c r="H7" s="85"/>
      <c r="I7" s="85"/>
      <c r="J7" s="85"/>
      <c r="K7" s="85"/>
      <c r="L7" s="88"/>
      <c r="M7" s="85"/>
      <c r="N7" s="85"/>
      <c r="O7" s="85"/>
      <c r="P7" s="85"/>
      <c r="Q7" s="8">
        <v>2019</v>
      </c>
      <c r="R7" s="8">
        <v>2020</v>
      </c>
      <c r="S7" s="8">
        <v>2021</v>
      </c>
      <c r="T7" s="8">
        <v>2022</v>
      </c>
      <c r="U7" s="10" t="s">
        <v>22</v>
      </c>
      <c r="V7" s="11" t="s">
        <v>23</v>
      </c>
      <c r="W7" s="11" t="s">
        <v>24</v>
      </c>
      <c r="X7" s="11" t="s">
        <v>25</v>
      </c>
      <c r="Y7" s="11" t="s">
        <v>26</v>
      </c>
      <c r="Z7" s="85"/>
      <c r="AA7" s="26" t="s">
        <v>27</v>
      </c>
      <c r="AB7" s="8" t="s">
        <v>28</v>
      </c>
      <c r="AC7" s="8" t="s">
        <v>29</v>
      </c>
      <c r="AD7" s="8" t="s">
        <v>30</v>
      </c>
      <c r="AE7" s="8" t="s">
        <v>31</v>
      </c>
    </row>
    <row r="8" spans="1:31" s="2" customFormat="1" ht="89.25" x14ac:dyDescent="0.25">
      <c r="A8" s="30" t="s">
        <v>32</v>
      </c>
      <c r="B8" s="31" t="s">
        <v>33</v>
      </c>
      <c r="C8" s="31" t="s">
        <v>34</v>
      </c>
      <c r="D8" s="31" t="s">
        <v>35</v>
      </c>
      <c r="E8" s="31" t="s">
        <v>36</v>
      </c>
      <c r="F8" s="31" t="s">
        <v>37</v>
      </c>
      <c r="G8" s="31" t="s">
        <v>38</v>
      </c>
      <c r="H8" s="31" t="s">
        <v>39</v>
      </c>
      <c r="I8" s="31" t="s">
        <v>40</v>
      </c>
      <c r="J8" s="31" t="s">
        <v>41</v>
      </c>
      <c r="K8" s="31" t="s">
        <v>42</v>
      </c>
      <c r="L8" s="31" t="s">
        <v>41</v>
      </c>
      <c r="M8" s="31" t="s">
        <v>43</v>
      </c>
      <c r="N8" s="31" t="s">
        <v>44</v>
      </c>
      <c r="O8" s="31" t="s">
        <v>45</v>
      </c>
      <c r="P8" s="32" t="s">
        <v>46</v>
      </c>
      <c r="Q8" s="12"/>
      <c r="R8" s="12">
        <v>1</v>
      </c>
      <c r="S8" s="12">
        <v>0</v>
      </c>
      <c r="T8" s="12">
        <v>1</v>
      </c>
      <c r="U8" s="31">
        <v>1</v>
      </c>
      <c r="V8" s="31" t="s">
        <v>47</v>
      </c>
      <c r="W8" s="33" t="s">
        <v>48</v>
      </c>
      <c r="X8" s="33"/>
      <c r="Y8" s="13" t="s">
        <v>49</v>
      </c>
      <c r="Z8" s="34">
        <v>0.5</v>
      </c>
      <c r="AA8" s="14">
        <v>0.5</v>
      </c>
      <c r="AB8" s="28"/>
      <c r="AC8" s="28"/>
      <c r="AD8" s="28"/>
      <c r="AE8" s="28"/>
    </row>
    <row r="9" spans="1:31" s="2" customFormat="1" ht="409.5" x14ac:dyDescent="0.25">
      <c r="A9" s="30" t="s">
        <v>32</v>
      </c>
      <c r="B9" s="31" t="s">
        <v>50</v>
      </c>
      <c r="C9" s="31" t="s">
        <v>51</v>
      </c>
      <c r="D9" s="31" t="s">
        <v>52</v>
      </c>
      <c r="E9" s="31" t="s">
        <v>36</v>
      </c>
      <c r="F9" s="31" t="s">
        <v>37</v>
      </c>
      <c r="G9" s="31" t="s">
        <v>38</v>
      </c>
      <c r="H9" s="31" t="s">
        <v>39</v>
      </c>
      <c r="I9" s="31" t="s">
        <v>41</v>
      </c>
      <c r="J9" s="31" t="s">
        <v>41</v>
      </c>
      <c r="K9" s="31" t="s">
        <v>42</v>
      </c>
      <c r="L9" s="31" t="s">
        <v>41</v>
      </c>
      <c r="M9" s="31" t="s">
        <v>43</v>
      </c>
      <c r="N9" s="31" t="s">
        <v>53</v>
      </c>
      <c r="O9" s="31" t="s">
        <v>54</v>
      </c>
      <c r="P9" s="15">
        <v>0</v>
      </c>
      <c r="Q9" s="12"/>
      <c r="R9" s="13">
        <v>1</v>
      </c>
      <c r="S9" s="13">
        <v>1</v>
      </c>
      <c r="T9" s="13">
        <v>1</v>
      </c>
      <c r="U9" s="35">
        <v>1</v>
      </c>
      <c r="V9" s="31" t="s">
        <v>55</v>
      </c>
      <c r="W9" s="33" t="s">
        <v>48</v>
      </c>
      <c r="X9" s="35"/>
      <c r="Y9" s="13" t="s">
        <v>56</v>
      </c>
      <c r="Z9" s="36">
        <v>0.05</v>
      </c>
      <c r="AA9" s="14">
        <v>0.95</v>
      </c>
      <c r="AB9" s="28">
        <v>100</v>
      </c>
      <c r="AC9" s="53">
        <v>0.99</v>
      </c>
      <c r="AD9" s="28" t="s">
        <v>57</v>
      </c>
      <c r="AE9" s="28"/>
    </row>
    <row r="10" spans="1:31" s="2" customFormat="1" ht="153" x14ac:dyDescent="0.25">
      <c r="A10" s="37" t="s">
        <v>58</v>
      </c>
      <c r="B10" s="38" t="s">
        <v>50</v>
      </c>
      <c r="C10" s="38" t="s">
        <v>51</v>
      </c>
      <c r="D10" s="38" t="s">
        <v>59</v>
      </c>
      <c r="E10" s="38" t="s">
        <v>60</v>
      </c>
      <c r="F10" s="38" t="s">
        <v>61</v>
      </c>
      <c r="G10" s="38" t="s">
        <v>38</v>
      </c>
      <c r="H10" s="38" t="s">
        <v>39</v>
      </c>
      <c r="I10" s="38" t="s">
        <v>41</v>
      </c>
      <c r="J10" s="38" t="s">
        <v>41</v>
      </c>
      <c r="K10" s="38" t="s">
        <v>42</v>
      </c>
      <c r="L10" s="38" t="s">
        <v>62</v>
      </c>
      <c r="M10" s="38" t="s">
        <v>63</v>
      </c>
      <c r="N10" s="39" t="s">
        <v>64</v>
      </c>
      <c r="O10" s="39" t="s">
        <v>65</v>
      </c>
      <c r="P10" s="16" t="s">
        <v>41</v>
      </c>
      <c r="Q10" s="17">
        <v>2</v>
      </c>
      <c r="R10" s="17">
        <v>1</v>
      </c>
      <c r="S10" s="17">
        <v>1</v>
      </c>
      <c r="T10" s="17">
        <v>0</v>
      </c>
      <c r="U10" s="17">
        <v>4</v>
      </c>
      <c r="V10" s="39" t="s">
        <v>66</v>
      </c>
      <c r="W10" s="40" t="s">
        <v>48</v>
      </c>
      <c r="X10" s="18"/>
      <c r="Y10" s="19" t="s">
        <v>67</v>
      </c>
      <c r="Z10" s="41">
        <v>1</v>
      </c>
      <c r="AA10" s="20">
        <v>0</v>
      </c>
      <c r="AB10" s="29">
        <v>0</v>
      </c>
      <c r="AC10" s="56">
        <v>0</v>
      </c>
      <c r="AD10" s="29" t="s">
        <v>68</v>
      </c>
      <c r="AE10" s="29" t="s">
        <v>69</v>
      </c>
    </row>
    <row r="11" spans="1:31" s="2" customFormat="1" ht="153" x14ac:dyDescent="0.25">
      <c r="A11" s="30" t="s">
        <v>70</v>
      </c>
      <c r="B11" s="31" t="s">
        <v>50</v>
      </c>
      <c r="C11" s="31" t="s">
        <v>51</v>
      </c>
      <c r="D11" s="31" t="s">
        <v>71</v>
      </c>
      <c r="E11" s="42" t="s">
        <v>60</v>
      </c>
      <c r="F11" s="42" t="s">
        <v>61</v>
      </c>
      <c r="G11" s="31" t="s">
        <v>38</v>
      </c>
      <c r="H11" s="42" t="s">
        <v>39</v>
      </c>
      <c r="I11" s="31" t="s">
        <v>41</v>
      </c>
      <c r="J11" s="31" t="s">
        <v>41</v>
      </c>
      <c r="K11" s="31" t="s">
        <v>72</v>
      </c>
      <c r="L11" s="31" t="s">
        <v>72</v>
      </c>
      <c r="M11" s="31" t="s">
        <v>73</v>
      </c>
      <c r="N11" s="31" t="s">
        <v>74</v>
      </c>
      <c r="O11" s="31" t="s">
        <v>75</v>
      </c>
      <c r="P11" s="32" t="s">
        <v>46</v>
      </c>
      <c r="Q11" s="12" t="s">
        <v>76</v>
      </c>
      <c r="R11" s="12" t="s">
        <v>76</v>
      </c>
      <c r="S11" s="12" t="s">
        <v>76</v>
      </c>
      <c r="T11" s="12" t="s">
        <v>76</v>
      </c>
      <c r="U11" s="31" t="s">
        <v>77</v>
      </c>
      <c r="V11" s="31" t="s">
        <v>78</v>
      </c>
      <c r="W11" s="33" t="s">
        <v>48</v>
      </c>
      <c r="X11" s="31"/>
      <c r="Y11" s="13" t="s">
        <v>79</v>
      </c>
      <c r="Z11" s="12" t="s">
        <v>76</v>
      </c>
      <c r="AA11" s="27">
        <v>0.5</v>
      </c>
      <c r="AB11" s="28">
        <v>1.6</v>
      </c>
      <c r="AC11" s="53">
        <v>0.8</v>
      </c>
      <c r="AD11" s="28" t="s">
        <v>80</v>
      </c>
      <c r="AE11" s="28" t="s">
        <v>81</v>
      </c>
    </row>
    <row r="12" spans="1:31" s="2" customFormat="1" ht="191.25" x14ac:dyDescent="0.25">
      <c r="A12" s="30" t="s">
        <v>70</v>
      </c>
      <c r="B12" s="31" t="s">
        <v>82</v>
      </c>
      <c r="C12" s="31" t="s">
        <v>83</v>
      </c>
      <c r="D12" s="31" t="s">
        <v>84</v>
      </c>
      <c r="E12" s="42" t="s">
        <v>41</v>
      </c>
      <c r="F12" s="42" t="s">
        <v>41</v>
      </c>
      <c r="G12" s="31" t="s">
        <v>38</v>
      </c>
      <c r="H12" s="42" t="s">
        <v>85</v>
      </c>
      <c r="I12" s="31" t="s">
        <v>41</v>
      </c>
      <c r="J12" s="31" t="s">
        <v>41</v>
      </c>
      <c r="K12" s="31" t="s">
        <v>42</v>
      </c>
      <c r="L12" s="31" t="s">
        <v>86</v>
      </c>
      <c r="M12" s="31" t="s">
        <v>87</v>
      </c>
      <c r="N12" s="31" t="s">
        <v>88</v>
      </c>
      <c r="O12" s="31" t="s">
        <v>89</v>
      </c>
      <c r="P12" s="32" t="s">
        <v>46</v>
      </c>
      <c r="Q12" s="13">
        <v>1</v>
      </c>
      <c r="R12" s="13">
        <v>1</v>
      </c>
      <c r="S12" s="13">
        <v>1</v>
      </c>
      <c r="T12" s="13">
        <v>1</v>
      </c>
      <c r="U12" s="35">
        <v>1</v>
      </c>
      <c r="V12" s="31" t="s">
        <v>90</v>
      </c>
      <c r="W12" s="33" t="s">
        <v>48</v>
      </c>
      <c r="X12" s="31"/>
      <c r="Y12" s="13" t="s">
        <v>91</v>
      </c>
      <c r="Z12" s="36">
        <v>0.09</v>
      </c>
      <c r="AA12" s="27">
        <v>0.91</v>
      </c>
      <c r="AB12" s="53">
        <v>0.08</v>
      </c>
      <c r="AC12" s="53">
        <v>0.89</v>
      </c>
      <c r="AD12" s="28" t="s">
        <v>92</v>
      </c>
      <c r="AE12" s="28" t="s">
        <v>93</v>
      </c>
    </row>
    <row r="13" spans="1:31" s="2" customFormat="1" ht="344.25" x14ac:dyDescent="0.25">
      <c r="A13" s="30" t="s">
        <v>94</v>
      </c>
      <c r="B13" s="31" t="s">
        <v>50</v>
      </c>
      <c r="C13" s="31" t="s">
        <v>51</v>
      </c>
      <c r="D13" s="31" t="s">
        <v>71</v>
      </c>
      <c r="E13" s="31" t="s">
        <v>60</v>
      </c>
      <c r="F13" s="31" t="s">
        <v>61</v>
      </c>
      <c r="G13" s="31" t="s">
        <v>38</v>
      </c>
      <c r="H13" s="31" t="s">
        <v>95</v>
      </c>
      <c r="I13" s="31" t="s">
        <v>96</v>
      </c>
      <c r="J13" s="43" t="s">
        <v>97</v>
      </c>
      <c r="K13" s="31" t="s">
        <v>42</v>
      </c>
      <c r="L13" s="44" t="s">
        <v>98</v>
      </c>
      <c r="M13" s="31" t="s">
        <v>73</v>
      </c>
      <c r="N13" s="31" t="s">
        <v>99</v>
      </c>
      <c r="O13" s="31" t="s">
        <v>100</v>
      </c>
      <c r="P13" s="21">
        <v>2097</v>
      </c>
      <c r="Q13" s="21">
        <v>1810</v>
      </c>
      <c r="R13" s="21">
        <v>1767</v>
      </c>
      <c r="S13" s="21">
        <v>824</v>
      </c>
      <c r="T13" s="21">
        <v>1762</v>
      </c>
      <c r="U13" s="45">
        <f>+T13+S13+R13+Q13</f>
        <v>6163</v>
      </c>
      <c r="V13" s="31" t="s">
        <v>101</v>
      </c>
      <c r="W13" s="33" t="s">
        <v>48</v>
      </c>
      <c r="X13" s="31"/>
      <c r="Y13" s="13" t="s">
        <v>102</v>
      </c>
      <c r="Z13" s="46">
        <v>104</v>
      </c>
      <c r="AA13" s="22">
        <v>0.93859999999999999</v>
      </c>
      <c r="AB13" s="28">
        <v>104</v>
      </c>
      <c r="AC13" s="54" t="s">
        <v>103</v>
      </c>
      <c r="AD13" s="28" t="s">
        <v>104</v>
      </c>
      <c r="AE13" s="28"/>
    </row>
    <row r="14" spans="1:31" s="2" customFormat="1" ht="204" x14ac:dyDescent="0.25">
      <c r="A14" s="30" t="s">
        <v>94</v>
      </c>
      <c r="B14" s="31" t="s">
        <v>50</v>
      </c>
      <c r="C14" s="31" t="s">
        <v>51</v>
      </c>
      <c r="D14" s="31" t="s">
        <v>71</v>
      </c>
      <c r="E14" s="31" t="s">
        <v>60</v>
      </c>
      <c r="F14" s="31" t="s">
        <v>61</v>
      </c>
      <c r="G14" s="31" t="s">
        <v>38</v>
      </c>
      <c r="H14" s="31" t="s">
        <v>95</v>
      </c>
      <c r="I14" s="31" t="s">
        <v>96</v>
      </c>
      <c r="J14" s="43" t="s">
        <v>97</v>
      </c>
      <c r="K14" s="31" t="s">
        <v>42</v>
      </c>
      <c r="L14" s="44" t="s">
        <v>98</v>
      </c>
      <c r="M14" s="31" t="s">
        <v>73</v>
      </c>
      <c r="N14" s="31" t="s">
        <v>99</v>
      </c>
      <c r="O14" s="31" t="s">
        <v>105</v>
      </c>
      <c r="P14" s="21">
        <v>46834.014770036971</v>
      </c>
      <c r="Q14" s="21">
        <v>43659</v>
      </c>
      <c r="R14" s="21">
        <v>54780</v>
      </c>
      <c r="S14" s="21">
        <v>86669</v>
      </c>
      <c r="T14" s="21">
        <v>86302</v>
      </c>
      <c r="U14" s="45">
        <f>+Q14+R14+S14+T14</f>
        <v>271410</v>
      </c>
      <c r="V14" s="31" t="s">
        <v>106</v>
      </c>
      <c r="W14" s="33" t="s">
        <v>48</v>
      </c>
      <c r="X14" s="31"/>
      <c r="Y14" s="13" t="s">
        <v>107</v>
      </c>
      <c r="Z14" s="47">
        <f>86302-81407</f>
        <v>4895</v>
      </c>
      <c r="AA14" s="22">
        <v>0.94189999999999996</v>
      </c>
      <c r="AB14" s="54">
        <v>4895</v>
      </c>
      <c r="AC14" s="55" t="s">
        <v>108</v>
      </c>
      <c r="AD14" s="55" t="s">
        <v>109</v>
      </c>
      <c r="AE14" s="28"/>
    </row>
    <row r="15" spans="1:31" s="2" customFormat="1" ht="409.5" x14ac:dyDescent="0.25">
      <c r="A15" s="30" t="s">
        <v>94</v>
      </c>
      <c r="B15" s="31" t="s">
        <v>33</v>
      </c>
      <c r="C15" s="31" t="s">
        <v>34</v>
      </c>
      <c r="D15" s="31" t="s">
        <v>110</v>
      </c>
      <c r="E15" s="31" t="s">
        <v>36</v>
      </c>
      <c r="F15" s="31" t="s">
        <v>111</v>
      </c>
      <c r="G15" s="31" t="s">
        <v>38</v>
      </c>
      <c r="H15" s="31" t="s">
        <v>112</v>
      </c>
      <c r="I15" s="31" t="s">
        <v>41</v>
      </c>
      <c r="J15" s="43" t="s">
        <v>97</v>
      </c>
      <c r="K15" s="31" t="s">
        <v>113</v>
      </c>
      <c r="L15" s="44" t="s">
        <v>114</v>
      </c>
      <c r="M15" s="44" t="s">
        <v>87</v>
      </c>
      <c r="N15" s="31" t="s">
        <v>115</v>
      </c>
      <c r="O15" s="31" t="s">
        <v>116</v>
      </c>
      <c r="P15" s="23">
        <v>872</v>
      </c>
      <c r="Q15" s="12">
        <v>899</v>
      </c>
      <c r="R15" s="12">
        <v>899</v>
      </c>
      <c r="S15" s="12">
        <v>770</v>
      </c>
      <c r="T15" s="12">
        <v>681</v>
      </c>
      <c r="U15" s="24">
        <f>SUBTOTAL(9,Q15:T15)</f>
        <v>3249</v>
      </c>
      <c r="V15" s="31" t="s">
        <v>117</v>
      </c>
      <c r="W15" s="33" t="s">
        <v>48</v>
      </c>
      <c r="X15" s="31"/>
      <c r="Y15" s="13" t="s">
        <v>118</v>
      </c>
      <c r="Z15" s="47">
        <f>681-103</f>
        <v>578</v>
      </c>
      <c r="AA15" s="22">
        <v>0.1719</v>
      </c>
      <c r="AB15" s="54">
        <v>0</v>
      </c>
      <c r="AC15" s="55">
        <v>0</v>
      </c>
      <c r="AD15" s="55" t="s">
        <v>119</v>
      </c>
      <c r="AE15" s="28"/>
    </row>
    <row r="16" spans="1:31" s="2" customFormat="1" ht="409.5" x14ac:dyDescent="0.25">
      <c r="A16" s="48" t="s">
        <v>120</v>
      </c>
      <c r="B16" s="38" t="s">
        <v>50</v>
      </c>
      <c r="C16" s="38" t="s">
        <v>51</v>
      </c>
      <c r="D16" s="38" t="s">
        <v>59</v>
      </c>
      <c r="E16" s="38" t="s">
        <v>121</v>
      </c>
      <c r="F16" s="38" t="s">
        <v>111</v>
      </c>
      <c r="G16" s="38" t="s">
        <v>38</v>
      </c>
      <c r="H16" s="38" t="s">
        <v>39</v>
      </c>
      <c r="I16" s="38" t="s">
        <v>41</v>
      </c>
      <c r="J16" s="38" t="s">
        <v>122</v>
      </c>
      <c r="K16" s="38" t="s">
        <v>42</v>
      </c>
      <c r="L16" s="38" t="s">
        <v>123</v>
      </c>
      <c r="M16" s="38" t="s">
        <v>63</v>
      </c>
      <c r="N16" s="38" t="s">
        <v>124</v>
      </c>
      <c r="O16" s="38" t="s">
        <v>125</v>
      </c>
      <c r="P16" s="16" t="s">
        <v>126</v>
      </c>
      <c r="Q16" s="17">
        <v>1.28</v>
      </c>
      <c r="R16" s="17" t="s">
        <v>127</v>
      </c>
      <c r="S16" s="17" t="s">
        <v>127</v>
      </c>
      <c r="T16" s="17" t="s">
        <v>127</v>
      </c>
      <c r="U16" s="17" t="s">
        <v>127</v>
      </c>
      <c r="V16" s="38" t="s">
        <v>128</v>
      </c>
      <c r="W16" s="40" t="s">
        <v>48</v>
      </c>
      <c r="X16" s="39"/>
      <c r="Y16" s="16" t="s">
        <v>129</v>
      </c>
      <c r="Z16" s="17" t="str">
        <f>+S16</f>
        <v>&lt;=3</v>
      </c>
      <c r="AA16" s="22">
        <v>0.83330000000000004</v>
      </c>
      <c r="AB16" s="29">
        <v>3.39</v>
      </c>
      <c r="AC16" s="56">
        <v>0.87</v>
      </c>
      <c r="AD16" s="29" t="s">
        <v>130</v>
      </c>
      <c r="AE16" s="29" t="s">
        <v>131</v>
      </c>
    </row>
    <row r="17" spans="1:31" s="2" customFormat="1" ht="114.75" x14ac:dyDescent="0.25">
      <c r="A17" s="30" t="s">
        <v>132</v>
      </c>
      <c r="B17" s="31" t="s">
        <v>50</v>
      </c>
      <c r="C17" s="31" t="s">
        <v>51</v>
      </c>
      <c r="D17" s="31" t="s">
        <v>71</v>
      </c>
      <c r="E17" s="31" t="s">
        <v>60</v>
      </c>
      <c r="F17" s="31" t="s">
        <v>61</v>
      </c>
      <c r="G17" s="31" t="s">
        <v>38</v>
      </c>
      <c r="H17" s="31" t="s">
        <v>39</v>
      </c>
      <c r="I17" s="31" t="s">
        <v>133</v>
      </c>
      <c r="J17" s="31" t="s">
        <v>134</v>
      </c>
      <c r="K17" s="31" t="s">
        <v>42</v>
      </c>
      <c r="L17" s="31" t="s">
        <v>135</v>
      </c>
      <c r="M17" s="31" t="s">
        <v>73</v>
      </c>
      <c r="N17" s="32" t="s">
        <v>136</v>
      </c>
      <c r="O17" s="32" t="s">
        <v>136</v>
      </c>
      <c r="P17" s="32">
        <v>30</v>
      </c>
      <c r="Q17" s="35">
        <v>0.35</v>
      </c>
      <c r="R17" s="35">
        <v>0.7</v>
      </c>
      <c r="S17" s="35">
        <v>0.7</v>
      </c>
      <c r="T17" s="35">
        <v>0.7</v>
      </c>
      <c r="U17" s="35">
        <v>0.7</v>
      </c>
      <c r="V17" s="32" t="s">
        <v>137</v>
      </c>
      <c r="W17" s="33" t="s">
        <v>48</v>
      </c>
      <c r="X17" s="32"/>
      <c r="Y17" s="31" t="s">
        <v>138</v>
      </c>
      <c r="Z17" s="36">
        <v>0.06</v>
      </c>
      <c r="AA17" s="27">
        <v>0.94</v>
      </c>
      <c r="AB17" s="28"/>
      <c r="AC17" s="28"/>
      <c r="AD17" s="28"/>
      <c r="AE17" s="28"/>
    </row>
    <row r="18" spans="1:31" s="2" customFormat="1" ht="114.75" x14ac:dyDescent="0.25">
      <c r="A18" s="30" t="s">
        <v>132</v>
      </c>
      <c r="B18" s="31" t="s">
        <v>50</v>
      </c>
      <c r="C18" s="31" t="s">
        <v>51</v>
      </c>
      <c r="D18" s="31" t="s">
        <v>71</v>
      </c>
      <c r="E18" s="31" t="s">
        <v>36</v>
      </c>
      <c r="F18" s="31" t="s">
        <v>37</v>
      </c>
      <c r="G18" s="31" t="s">
        <v>38</v>
      </c>
      <c r="H18" s="31" t="s">
        <v>39</v>
      </c>
      <c r="I18" s="31" t="s">
        <v>41</v>
      </c>
      <c r="J18" s="31" t="s">
        <v>134</v>
      </c>
      <c r="K18" s="31" t="s">
        <v>139</v>
      </c>
      <c r="L18" s="31" t="s">
        <v>140</v>
      </c>
      <c r="M18" s="31" t="s">
        <v>73</v>
      </c>
      <c r="N18" s="32" t="s">
        <v>141</v>
      </c>
      <c r="O18" s="32" t="s">
        <v>141</v>
      </c>
      <c r="P18" s="32">
        <v>100</v>
      </c>
      <c r="Q18" s="35">
        <v>1</v>
      </c>
      <c r="R18" s="35">
        <v>1</v>
      </c>
      <c r="S18" s="35">
        <v>1</v>
      </c>
      <c r="T18" s="35">
        <v>1</v>
      </c>
      <c r="U18" s="35">
        <v>1</v>
      </c>
      <c r="V18" s="32" t="s">
        <v>142</v>
      </c>
      <c r="W18" s="33" t="s">
        <v>48</v>
      </c>
      <c r="X18" s="32"/>
      <c r="Y18" s="31" t="s">
        <v>138</v>
      </c>
      <c r="Z18" s="36">
        <v>0.5</v>
      </c>
      <c r="AA18" s="27">
        <v>0.5</v>
      </c>
      <c r="AB18" s="28"/>
      <c r="AC18" s="28"/>
      <c r="AD18" s="28"/>
      <c r="AE18" s="28"/>
    </row>
    <row r="19" spans="1:31" s="2" customFormat="1" ht="114.75" x14ac:dyDescent="0.25">
      <c r="A19" s="30" t="s">
        <v>132</v>
      </c>
      <c r="B19" s="31" t="s">
        <v>50</v>
      </c>
      <c r="C19" s="31" t="s">
        <v>51</v>
      </c>
      <c r="D19" s="31" t="s">
        <v>59</v>
      </c>
      <c r="E19" s="31" t="s">
        <v>60</v>
      </c>
      <c r="F19" s="31" t="s">
        <v>111</v>
      </c>
      <c r="G19" s="31" t="s">
        <v>38</v>
      </c>
      <c r="H19" s="31" t="s">
        <v>39</v>
      </c>
      <c r="I19" s="31" t="s">
        <v>133</v>
      </c>
      <c r="J19" s="31" t="s">
        <v>134</v>
      </c>
      <c r="K19" s="31" t="s">
        <v>139</v>
      </c>
      <c r="L19" s="31" t="s">
        <v>143</v>
      </c>
      <c r="M19" s="31" t="s">
        <v>63</v>
      </c>
      <c r="N19" s="32" t="s">
        <v>144</v>
      </c>
      <c r="O19" s="32" t="s">
        <v>144</v>
      </c>
      <c r="P19" s="32">
        <v>0</v>
      </c>
      <c r="Q19" s="31">
        <v>4</v>
      </c>
      <c r="R19" s="31">
        <v>4</v>
      </c>
      <c r="S19" s="31">
        <v>4</v>
      </c>
      <c r="T19" s="31">
        <v>4</v>
      </c>
      <c r="U19" s="31">
        <v>16</v>
      </c>
      <c r="V19" s="32" t="s">
        <v>145</v>
      </c>
      <c r="W19" s="33" t="s">
        <v>48</v>
      </c>
      <c r="X19" s="32"/>
      <c r="Y19" s="31" t="s">
        <v>146</v>
      </c>
      <c r="Z19" s="47">
        <v>2</v>
      </c>
      <c r="AA19" s="27">
        <v>0.5</v>
      </c>
      <c r="AB19" s="28"/>
      <c r="AC19" s="28"/>
      <c r="AD19" s="28"/>
      <c r="AE19" s="28"/>
    </row>
    <row r="20" spans="1:31" s="2" customFormat="1" ht="114.75" x14ac:dyDescent="0.25">
      <c r="A20" s="30" t="s">
        <v>132</v>
      </c>
      <c r="B20" s="31" t="s">
        <v>50</v>
      </c>
      <c r="C20" s="31" t="s">
        <v>51</v>
      </c>
      <c r="D20" s="31" t="s">
        <v>59</v>
      </c>
      <c r="E20" s="31" t="s">
        <v>60</v>
      </c>
      <c r="F20" s="31" t="s">
        <v>111</v>
      </c>
      <c r="G20" s="31" t="s">
        <v>38</v>
      </c>
      <c r="H20" s="31" t="s">
        <v>39</v>
      </c>
      <c r="I20" s="31" t="s">
        <v>41</v>
      </c>
      <c r="J20" s="31" t="s">
        <v>134</v>
      </c>
      <c r="K20" s="31" t="s">
        <v>139</v>
      </c>
      <c r="L20" s="31" t="s">
        <v>143</v>
      </c>
      <c r="M20" s="31" t="s">
        <v>63</v>
      </c>
      <c r="N20" s="32" t="s">
        <v>147</v>
      </c>
      <c r="O20" s="32" t="s">
        <v>147</v>
      </c>
      <c r="P20" s="32" t="s">
        <v>46</v>
      </c>
      <c r="Q20" s="49" t="s">
        <v>148</v>
      </c>
      <c r="R20" s="49" t="s">
        <v>148</v>
      </c>
      <c r="S20" s="49" t="s">
        <v>148</v>
      </c>
      <c r="T20" s="49" t="s">
        <v>148</v>
      </c>
      <c r="U20" s="49" t="s">
        <v>148</v>
      </c>
      <c r="V20" s="32" t="s">
        <v>149</v>
      </c>
      <c r="W20" s="33" t="s">
        <v>48</v>
      </c>
      <c r="X20" s="32"/>
      <c r="Y20" s="31" t="s">
        <v>150</v>
      </c>
      <c r="Z20" s="49" t="s">
        <v>148</v>
      </c>
      <c r="AA20" s="27">
        <v>0.98</v>
      </c>
      <c r="AB20" s="28"/>
      <c r="AC20" s="28"/>
      <c r="AD20" s="28"/>
      <c r="AE20" s="28"/>
    </row>
    <row r="21" spans="1:31" s="2" customFormat="1" ht="191.25" x14ac:dyDescent="0.25">
      <c r="A21" s="30" t="s">
        <v>132</v>
      </c>
      <c r="B21" s="31" t="s">
        <v>33</v>
      </c>
      <c r="C21" s="31" t="s">
        <v>34</v>
      </c>
      <c r="D21" s="31" t="s">
        <v>151</v>
      </c>
      <c r="E21" s="31" t="s">
        <v>121</v>
      </c>
      <c r="F21" s="31" t="s">
        <v>152</v>
      </c>
      <c r="G21" s="31" t="s">
        <v>38</v>
      </c>
      <c r="H21" s="31" t="s">
        <v>39</v>
      </c>
      <c r="I21" s="31" t="s">
        <v>41</v>
      </c>
      <c r="J21" s="31" t="s">
        <v>134</v>
      </c>
      <c r="K21" s="31" t="s">
        <v>139</v>
      </c>
      <c r="L21" s="31" t="s">
        <v>114</v>
      </c>
      <c r="M21" s="31" t="s">
        <v>87</v>
      </c>
      <c r="N21" s="32" t="s">
        <v>153</v>
      </c>
      <c r="O21" s="32" t="s">
        <v>153</v>
      </c>
      <c r="P21" s="32">
        <v>0</v>
      </c>
      <c r="Q21" s="35">
        <v>0.8</v>
      </c>
      <c r="R21" s="35">
        <v>0.8</v>
      </c>
      <c r="S21" s="35">
        <v>0.8</v>
      </c>
      <c r="T21" s="35">
        <v>0.8</v>
      </c>
      <c r="U21" s="35">
        <v>0.8</v>
      </c>
      <c r="V21" s="32" t="s">
        <v>154</v>
      </c>
      <c r="W21" s="33" t="s">
        <v>48</v>
      </c>
      <c r="X21" s="32"/>
      <c r="Y21" s="31" t="s">
        <v>155</v>
      </c>
      <c r="Z21" s="50">
        <v>0.04</v>
      </c>
      <c r="AA21" s="27">
        <v>0.76</v>
      </c>
      <c r="AB21" s="28"/>
      <c r="AC21" s="28"/>
      <c r="AD21" s="28"/>
      <c r="AE21" s="28"/>
    </row>
    <row r="22" spans="1:31" s="2" customFormat="1" ht="382.5" x14ac:dyDescent="0.25">
      <c r="A22" s="48" t="s">
        <v>156</v>
      </c>
      <c r="B22" s="38" t="s">
        <v>50</v>
      </c>
      <c r="C22" s="38" t="s">
        <v>51</v>
      </c>
      <c r="D22" s="38" t="s">
        <v>157</v>
      </c>
      <c r="E22" s="51" t="s">
        <v>36</v>
      </c>
      <c r="F22" s="51" t="s">
        <v>37</v>
      </c>
      <c r="G22" s="51" t="s">
        <v>38</v>
      </c>
      <c r="H22" s="51" t="s">
        <v>158</v>
      </c>
      <c r="I22" s="38" t="s">
        <v>41</v>
      </c>
      <c r="J22" s="38" t="s">
        <v>41</v>
      </c>
      <c r="K22" s="38" t="s">
        <v>159</v>
      </c>
      <c r="L22" s="51" t="s">
        <v>160</v>
      </c>
      <c r="M22" s="51" t="s">
        <v>161</v>
      </c>
      <c r="N22" s="38" t="s">
        <v>162</v>
      </c>
      <c r="O22" s="38" t="s">
        <v>163</v>
      </c>
      <c r="P22" s="18">
        <v>0</v>
      </c>
      <c r="Q22" s="17">
        <v>1</v>
      </c>
      <c r="R22" s="17">
        <v>2</v>
      </c>
      <c r="S22" s="17">
        <v>2</v>
      </c>
      <c r="T22" s="17">
        <v>2</v>
      </c>
      <c r="U22" s="38">
        <v>7</v>
      </c>
      <c r="V22" s="52" t="s">
        <v>164</v>
      </c>
      <c r="W22" s="40" t="s">
        <v>48</v>
      </c>
      <c r="X22" s="38"/>
      <c r="Y22" s="38" t="s">
        <v>165</v>
      </c>
      <c r="Z22" s="41">
        <v>0.2</v>
      </c>
      <c r="AA22" s="14">
        <v>0.9</v>
      </c>
      <c r="AB22" s="29">
        <v>0.2</v>
      </c>
      <c r="AC22" s="56">
        <v>1</v>
      </c>
      <c r="AD22" s="29" t="s">
        <v>166</v>
      </c>
      <c r="AE22" s="29"/>
    </row>
    <row r="23" spans="1:31" x14ac:dyDescent="0.25">
      <c r="S23" s="2"/>
    </row>
    <row r="24" spans="1:31" x14ac:dyDescent="0.25">
      <c r="S24" s="2"/>
    </row>
    <row r="25" spans="1:31" x14ac:dyDescent="0.25">
      <c r="S25" s="2"/>
    </row>
    <row r="26" spans="1:31" x14ac:dyDescent="0.25">
      <c r="S26" s="2"/>
    </row>
    <row r="27" spans="1:31" x14ac:dyDescent="0.25">
      <c r="S27" s="2"/>
    </row>
    <row r="28" spans="1:31" x14ac:dyDescent="0.25">
      <c r="S28" s="2"/>
    </row>
    <row r="29" spans="1:31" x14ac:dyDescent="0.25">
      <c r="S29" s="2"/>
    </row>
    <row r="30" spans="1:31" x14ac:dyDescent="0.25">
      <c r="S30" s="2"/>
    </row>
    <row r="31" spans="1:31" x14ac:dyDescent="0.25">
      <c r="S31" s="2"/>
    </row>
    <row r="32" spans="1:31" x14ac:dyDescent="0.25">
      <c r="S32" s="2"/>
    </row>
    <row r="33" spans="19:19" x14ac:dyDescent="0.25">
      <c r="S33" s="2"/>
    </row>
    <row r="34" spans="19:19" x14ac:dyDescent="0.25">
      <c r="S34" s="2"/>
    </row>
    <row r="35" spans="19:19" x14ac:dyDescent="0.25">
      <c r="S35" s="2"/>
    </row>
    <row r="36" spans="19:19" x14ac:dyDescent="0.25">
      <c r="S36" s="2"/>
    </row>
    <row r="37" spans="19:19" x14ac:dyDescent="0.25">
      <c r="S37" s="2"/>
    </row>
    <row r="38" spans="19:19" x14ac:dyDescent="0.25">
      <c r="S38" s="2"/>
    </row>
    <row r="39" spans="19:19" x14ac:dyDescent="0.25">
      <c r="S39" s="2"/>
    </row>
    <row r="40" spans="19:19" x14ac:dyDescent="0.25">
      <c r="S40" s="2"/>
    </row>
    <row r="41" spans="19:19" x14ac:dyDescent="0.25">
      <c r="S41" s="2"/>
    </row>
    <row r="42" spans="19:19" x14ac:dyDescent="0.25">
      <c r="S42" s="2"/>
    </row>
    <row r="43" spans="19:19" x14ac:dyDescent="0.25">
      <c r="S43" s="2"/>
    </row>
    <row r="44" spans="19:19" x14ac:dyDescent="0.25">
      <c r="S44" s="2"/>
    </row>
    <row r="45" spans="19:19" x14ac:dyDescent="0.25">
      <c r="S45" s="2"/>
    </row>
    <row r="46" spans="19:19" x14ac:dyDescent="0.25">
      <c r="S46" s="2"/>
    </row>
    <row r="47" spans="19:19" x14ac:dyDescent="0.25">
      <c r="S47" s="2"/>
    </row>
    <row r="48" spans="19:19" x14ac:dyDescent="0.25">
      <c r="S48" s="2"/>
    </row>
    <row r="49" spans="19:19" x14ac:dyDescent="0.25">
      <c r="S49" s="2"/>
    </row>
    <row r="50" spans="19:19" x14ac:dyDescent="0.25">
      <c r="S50" s="2"/>
    </row>
    <row r="51" spans="19:19" x14ac:dyDescent="0.25">
      <c r="S51" s="2"/>
    </row>
    <row r="52" spans="19:19" x14ac:dyDescent="0.25">
      <c r="S52" s="2"/>
    </row>
    <row r="53" spans="19:19" x14ac:dyDescent="0.25">
      <c r="S53" s="2"/>
    </row>
    <row r="54" spans="19:19" x14ac:dyDescent="0.25">
      <c r="S54" s="2"/>
    </row>
    <row r="55" spans="19:19" x14ac:dyDescent="0.25">
      <c r="S55" s="2"/>
    </row>
    <row r="56" spans="19:19" x14ac:dyDescent="0.25">
      <c r="S56" s="2"/>
    </row>
    <row r="57" spans="19:19" x14ac:dyDescent="0.25">
      <c r="S57" s="2"/>
    </row>
    <row r="58" spans="19:19" x14ac:dyDescent="0.25">
      <c r="S58" s="2"/>
    </row>
    <row r="59" spans="19:19" x14ac:dyDescent="0.25">
      <c r="S59" s="2"/>
    </row>
    <row r="60" spans="19:19" x14ac:dyDescent="0.25">
      <c r="S60" s="2"/>
    </row>
    <row r="61" spans="19:19" x14ac:dyDescent="0.25">
      <c r="S61" s="2"/>
    </row>
    <row r="62" spans="19:19" x14ac:dyDescent="0.25">
      <c r="S62" s="2"/>
    </row>
    <row r="63" spans="19:19" x14ac:dyDescent="0.25">
      <c r="S63" s="2"/>
    </row>
    <row r="64" spans="19:19" x14ac:dyDescent="0.25">
      <c r="S64" s="2"/>
    </row>
    <row r="65" spans="19:19" x14ac:dyDescent="0.25">
      <c r="S65" s="2"/>
    </row>
    <row r="66" spans="19:19" x14ac:dyDescent="0.25">
      <c r="S66" s="2"/>
    </row>
    <row r="67" spans="19:19" x14ac:dyDescent="0.25">
      <c r="S67" s="2"/>
    </row>
    <row r="68" spans="19:19" x14ac:dyDescent="0.25">
      <c r="S68" s="2"/>
    </row>
    <row r="69" spans="19:19" x14ac:dyDescent="0.25">
      <c r="S69" s="2"/>
    </row>
    <row r="70" spans="19:19" x14ac:dyDescent="0.25">
      <c r="S70" s="2"/>
    </row>
    <row r="71" spans="19:19" x14ac:dyDescent="0.25">
      <c r="S71" s="2"/>
    </row>
    <row r="72" spans="19:19" x14ac:dyDescent="0.25">
      <c r="S72" s="2"/>
    </row>
    <row r="73" spans="19:19" x14ac:dyDescent="0.25">
      <c r="S73" s="2"/>
    </row>
    <row r="74" spans="19:19" x14ac:dyDescent="0.25">
      <c r="S74" s="2"/>
    </row>
  </sheetData>
  <sheetProtection algorithmName="SHA-512" hashValue="0E5D+IoXjluSUgoueT2nYA0aiK22oQ5NzQOa/FLewvxT2SnoG+4aTAFhGrvEkWmr+csg0zSqhi9vGtpIxNEtuA==" saltValue="Ze/BT5AsXkbdEhDwT7Lv+Q==" spinCount="100000" sheet="1" objects="1" scenarios="1"/>
  <autoFilter ref="A7:AA22" xr:uid="{92010FA3-5B0B-42F9-A642-BB196C658E22}"/>
  <mergeCells count="22">
    <mergeCell ref="AB6:AE6"/>
    <mergeCell ref="O6:O7"/>
    <mergeCell ref="P6:P7"/>
    <mergeCell ref="Q6:U6"/>
    <mergeCell ref="V6:Y6"/>
    <mergeCell ref="Z6:Z7"/>
    <mergeCell ref="N6:N7"/>
    <mergeCell ref="A2:Z2"/>
    <mergeCell ref="A5:Z5"/>
    <mergeCell ref="A6:A7"/>
    <mergeCell ref="B6:B7"/>
    <mergeCell ref="C6:C7"/>
    <mergeCell ref="D6:D7"/>
    <mergeCell ref="E6:E7"/>
    <mergeCell ref="F6:F7"/>
    <mergeCell ref="G6:G7"/>
    <mergeCell ref="H6:H7"/>
    <mergeCell ref="I6:I7"/>
    <mergeCell ref="J6:J7"/>
    <mergeCell ref="K6:K7"/>
    <mergeCell ref="L6:L7"/>
    <mergeCell ref="M6:M7"/>
  </mergeCells>
  <dataValidations count="1">
    <dataValidation type="list" allowBlank="1" showInputMessage="1" showErrorMessage="1" sqref="B11 C8:D22" xr:uid="{E8C7DA30-89E8-463A-9D7F-41D4A7625175}">
      <formula1>INDIRECT(A8)</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2F0B-0024-4EA6-8DEF-6C01026500F4}">
  <dimension ref="A1:AF57"/>
  <sheetViews>
    <sheetView tabSelected="1" zoomScale="90" zoomScaleNormal="90" workbookViewId="0">
      <pane xSplit="1" ySplit="7" topLeftCell="Z8" activePane="bottomRight" state="frozen"/>
      <selection pane="topRight"/>
      <selection pane="bottomLeft"/>
      <selection pane="bottomRight" activeCell="AF20" sqref="AF20"/>
    </sheetView>
  </sheetViews>
  <sheetFormatPr baseColWidth="10" defaultColWidth="11.42578125" defaultRowHeight="12.75" x14ac:dyDescent="0.25"/>
  <cols>
    <col min="1" max="1" width="14.7109375" style="1" customWidth="1"/>
    <col min="2" max="2" width="17.28515625" style="1" customWidth="1"/>
    <col min="3" max="3" width="12.5703125" style="1" customWidth="1"/>
    <col min="4" max="4" width="25.42578125" style="1" customWidth="1"/>
    <col min="5" max="5" width="19.140625" style="1" customWidth="1"/>
    <col min="6" max="6" width="14.28515625" style="1" customWidth="1"/>
    <col min="7" max="7" width="19" style="1" customWidth="1"/>
    <col min="8" max="8" width="13.140625" style="1" customWidth="1"/>
    <col min="9" max="9" width="19.5703125" style="1" customWidth="1"/>
    <col min="10" max="10" width="22.42578125" style="1" customWidth="1"/>
    <col min="11" max="13" width="18.7109375" style="1" customWidth="1"/>
    <col min="14" max="14" width="33.42578125" style="1" customWidth="1"/>
    <col min="15" max="15" width="21.7109375" style="1" customWidth="1"/>
    <col min="16" max="16" width="18.42578125" style="1" hidden="1" customWidth="1"/>
    <col min="17" max="17" width="14.42578125" style="1" hidden="1" customWidth="1"/>
    <col min="18" max="18" width="15.5703125" style="1" hidden="1" customWidth="1"/>
    <col min="19" max="19" width="18" style="25" hidden="1" customWidth="1"/>
    <col min="20" max="20" width="15.28515625" style="1" hidden="1" customWidth="1"/>
    <col min="21" max="21" width="19.5703125" style="1" hidden="1" customWidth="1"/>
    <col min="22" max="22" width="20.28515625" style="2" customWidth="1"/>
    <col min="23" max="23" width="5.7109375" style="2" customWidth="1"/>
    <col min="24" max="24" width="6.140625" style="2" customWidth="1"/>
    <col min="25" max="25" width="35.7109375" style="2" customWidth="1"/>
    <col min="26" max="26" width="15.42578125" style="1" customWidth="1"/>
    <col min="27" max="27" width="0" style="1" hidden="1" customWidth="1"/>
    <col min="28" max="28" width="17.42578125" style="1" customWidth="1"/>
    <col min="29" max="29" width="14" style="1" customWidth="1"/>
    <col min="30" max="30" width="43.7109375" style="1" customWidth="1"/>
    <col min="31" max="31" width="27.42578125" style="1" customWidth="1"/>
    <col min="32" max="32" width="71.5703125" style="1" customWidth="1"/>
    <col min="33" max="16340" width="11.42578125" style="1"/>
    <col min="16341" max="16384" width="21.140625" style="1" customWidth="1"/>
  </cols>
  <sheetData>
    <row r="1" spans="1:32" x14ac:dyDescent="0.25">
      <c r="S1" s="2"/>
    </row>
    <row r="2" spans="1:32" s="3" customFormat="1" ht="31.5" x14ac:dyDescent="0.25">
      <c r="A2" s="86" t="s">
        <v>0</v>
      </c>
      <c r="B2" s="86"/>
      <c r="C2" s="86"/>
      <c r="D2" s="86"/>
      <c r="E2" s="86"/>
      <c r="F2" s="86"/>
      <c r="G2" s="86"/>
      <c r="H2" s="86"/>
      <c r="I2" s="86"/>
      <c r="J2" s="86"/>
      <c r="K2" s="86"/>
      <c r="L2" s="86"/>
      <c r="M2" s="86"/>
      <c r="N2" s="86"/>
      <c r="O2" s="86"/>
      <c r="P2" s="86"/>
      <c r="Q2" s="86"/>
      <c r="R2" s="86"/>
      <c r="S2" s="86"/>
      <c r="T2" s="86"/>
      <c r="U2" s="86"/>
      <c r="V2" s="86"/>
      <c r="W2" s="86"/>
      <c r="X2" s="86"/>
      <c r="Y2" s="86"/>
      <c r="Z2" s="86"/>
    </row>
    <row r="3" spans="1:32" ht="19.5" x14ac:dyDescent="0.25">
      <c r="D3" s="4"/>
      <c r="E3"/>
      <c r="F3" s="4"/>
      <c r="G3" s="4"/>
      <c r="H3" s="4"/>
      <c r="I3" s="4"/>
      <c r="J3" s="4"/>
      <c r="K3" s="4"/>
      <c r="L3" s="4"/>
      <c r="M3" s="4"/>
      <c r="N3" s="4"/>
      <c r="O3" s="4"/>
      <c r="P3" s="4"/>
      <c r="Q3" s="4"/>
      <c r="R3" s="4"/>
      <c r="S3" s="5"/>
      <c r="T3" s="4"/>
      <c r="U3" s="4"/>
      <c r="V3" s="5"/>
      <c r="W3" s="5"/>
      <c r="X3" s="5"/>
      <c r="Y3" s="5"/>
    </row>
    <row r="4" spans="1:32" ht="15" x14ac:dyDescent="0.25">
      <c r="D4"/>
      <c r="E4" s="6"/>
      <c r="F4" s="6"/>
      <c r="G4" s="6"/>
      <c r="H4" s="6"/>
      <c r="I4" s="6"/>
      <c r="J4" s="6"/>
      <c r="K4" s="6"/>
      <c r="L4" s="6"/>
      <c r="M4" s="6"/>
      <c r="N4" s="7"/>
      <c r="S4" s="2"/>
    </row>
    <row r="5" spans="1:32" ht="18.75" x14ac:dyDescent="0.25">
      <c r="A5" s="87" t="s">
        <v>1</v>
      </c>
      <c r="B5" s="87"/>
      <c r="C5" s="87"/>
      <c r="D5" s="87"/>
      <c r="E5" s="87"/>
      <c r="F5" s="87"/>
      <c r="G5" s="87"/>
      <c r="H5" s="87"/>
      <c r="I5" s="87"/>
      <c r="J5" s="87"/>
      <c r="K5" s="87"/>
      <c r="L5" s="87"/>
      <c r="M5" s="87"/>
      <c r="N5" s="87"/>
      <c r="O5" s="87"/>
      <c r="P5" s="87"/>
      <c r="Q5" s="87"/>
      <c r="R5" s="87"/>
      <c r="S5" s="87"/>
      <c r="T5" s="87"/>
      <c r="U5" s="87"/>
      <c r="V5" s="87"/>
      <c r="W5" s="87"/>
      <c r="X5" s="87"/>
      <c r="Y5" s="87"/>
      <c r="Z5" s="87"/>
    </row>
    <row r="6" spans="1:32" s="9" customFormat="1" ht="36" customHeight="1" x14ac:dyDescent="0.25">
      <c r="A6" s="85" t="s">
        <v>2</v>
      </c>
      <c r="B6" s="85" t="s">
        <v>3</v>
      </c>
      <c r="C6" s="85" t="s">
        <v>4</v>
      </c>
      <c r="D6" s="85" t="s">
        <v>5</v>
      </c>
      <c r="E6" s="85" t="s">
        <v>6</v>
      </c>
      <c r="F6" s="85" t="s">
        <v>7</v>
      </c>
      <c r="G6" s="85" t="s">
        <v>8</v>
      </c>
      <c r="H6" s="85" t="s">
        <v>9</v>
      </c>
      <c r="I6" s="85" t="s">
        <v>10</v>
      </c>
      <c r="J6" s="85" t="s">
        <v>11</v>
      </c>
      <c r="K6" s="85" t="s">
        <v>12</v>
      </c>
      <c r="L6" s="88" t="s">
        <v>13</v>
      </c>
      <c r="M6" s="85" t="s">
        <v>14</v>
      </c>
      <c r="N6" s="85" t="s">
        <v>15</v>
      </c>
      <c r="O6" s="85" t="s">
        <v>16</v>
      </c>
      <c r="P6" s="85" t="s">
        <v>17</v>
      </c>
      <c r="Q6" s="85" t="s">
        <v>18</v>
      </c>
      <c r="R6" s="85"/>
      <c r="S6" s="89"/>
      <c r="T6" s="85"/>
      <c r="U6" s="85"/>
      <c r="V6" s="90" t="s">
        <v>19</v>
      </c>
      <c r="W6" s="90"/>
      <c r="X6" s="90"/>
      <c r="Y6" s="90"/>
      <c r="Z6" s="85" t="s">
        <v>20</v>
      </c>
      <c r="AB6" s="85" t="s">
        <v>21</v>
      </c>
      <c r="AC6" s="85"/>
      <c r="AD6" s="85"/>
      <c r="AE6" s="85"/>
      <c r="AF6" s="91" t="s">
        <v>167</v>
      </c>
    </row>
    <row r="7" spans="1:32" s="9" customFormat="1" ht="60" x14ac:dyDescent="0.25">
      <c r="A7" s="85"/>
      <c r="B7" s="85"/>
      <c r="C7" s="85"/>
      <c r="D7" s="85"/>
      <c r="E7" s="85"/>
      <c r="F7" s="85"/>
      <c r="G7" s="85"/>
      <c r="H7" s="85"/>
      <c r="I7" s="85"/>
      <c r="J7" s="85"/>
      <c r="K7" s="85"/>
      <c r="L7" s="88"/>
      <c r="M7" s="85"/>
      <c r="N7" s="85"/>
      <c r="O7" s="85"/>
      <c r="P7" s="85"/>
      <c r="Q7" s="8">
        <v>2019</v>
      </c>
      <c r="R7" s="8">
        <v>2020</v>
      </c>
      <c r="S7" s="8">
        <v>2021</v>
      </c>
      <c r="T7" s="8">
        <v>2022</v>
      </c>
      <c r="U7" s="10" t="s">
        <v>22</v>
      </c>
      <c r="V7" s="11" t="s">
        <v>23</v>
      </c>
      <c r="W7" s="11" t="s">
        <v>24</v>
      </c>
      <c r="X7" s="11" t="s">
        <v>25</v>
      </c>
      <c r="Y7" s="11" t="s">
        <v>26</v>
      </c>
      <c r="Z7" s="85"/>
      <c r="AA7" s="26" t="s">
        <v>27</v>
      </c>
      <c r="AB7" s="8" t="s">
        <v>28</v>
      </c>
      <c r="AC7" s="8" t="s">
        <v>29</v>
      </c>
      <c r="AD7" s="8" t="s">
        <v>30</v>
      </c>
      <c r="AE7" s="8" t="s">
        <v>31</v>
      </c>
      <c r="AF7" s="91"/>
    </row>
    <row r="8" spans="1:32" s="2" customFormat="1" ht="216.75" x14ac:dyDescent="0.25">
      <c r="A8" s="30" t="s">
        <v>94</v>
      </c>
      <c r="B8" s="31" t="s">
        <v>50</v>
      </c>
      <c r="C8" s="31" t="s">
        <v>51</v>
      </c>
      <c r="D8" s="31" t="s">
        <v>71</v>
      </c>
      <c r="E8" s="31" t="s">
        <v>60</v>
      </c>
      <c r="F8" s="31" t="s">
        <v>61</v>
      </c>
      <c r="G8" s="31" t="s">
        <v>38</v>
      </c>
      <c r="H8" s="31" t="s">
        <v>95</v>
      </c>
      <c r="I8" s="31" t="s">
        <v>96</v>
      </c>
      <c r="J8" s="43" t="s">
        <v>97</v>
      </c>
      <c r="K8" s="31" t="s">
        <v>42</v>
      </c>
      <c r="L8" s="44" t="s">
        <v>98</v>
      </c>
      <c r="M8" s="31" t="s">
        <v>73</v>
      </c>
      <c r="N8" s="31" t="s">
        <v>99</v>
      </c>
      <c r="O8" s="31" t="s">
        <v>100</v>
      </c>
      <c r="P8" s="21">
        <v>2097</v>
      </c>
      <c r="Q8" s="21">
        <v>1810</v>
      </c>
      <c r="R8" s="21">
        <v>1767</v>
      </c>
      <c r="S8" s="21">
        <v>824</v>
      </c>
      <c r="T8" s="21">
        <v>1762</v>
      </c>
      <c r="U8" s="45">
        <f>+T8+S8+R8+Q8</f>
        <v>6163</v>
      </c>
      <c r="V8" s="31" t="s">
        <v>101</v>
      </c>
      <c r="W8" s="33" t="s">
        <v>48</v>
      </c>
      <c r="X8" s="31"/>
      <c r="Y8" s="13" t="s">
        <v>102</v>
      </c>
      <c r="Z8" s="46">
        <v>104</v>
      </c>
      <c r="AA8" s="22">
        <v>0.93859999999999999</v>
      </c>
      <c r="AB8" s="28">
        <v>104</v>
      </c>
      <c r="AC8" s="57">
        <v>1</v>
      </c>
      <c r="AD8" s="28" t="s">
        <v>104</v>
      </c>
      <c r="AE8" s="28" t="s">
        <v>168</v>
      </c>
      <c r="AF8" s="84" t="s">
        <v>169</v>
      </c>
    </row>
    <row r="9" spans="1:32" s="2" customFormat="1" ht="191.25" x14ac:dyDescent="0.25">
      <c r="A9" s="30" t="s">
        <v>94</v>
      </c>
      <c r="B9" s="31" t="s">
        <v>50</v>
      </c>
      <c r="C9" s="31" t="s">
        <v>51</v>
      </c>
      <c r="D9" s="31" t="s">
        <v>71</v>
      </c>
      <c r="E9" s="31" t="s">
        <v>60</v>
      </c>
      <c r="F9" s="31" t="s">
        <v>61</v>
      </c>
      <c r="G9" s="31" t="s">
        <v>38</v>
      </c>
      <c r="H9" s="31" t="s">
        <v>95</v>
      </c>
      <c r="I9" s="31" t="s">
        <v>96</v>
      </c>
      <c r="J9" s="43" t="s">
        <v>97</v>
      </c>
      <c r="K9" s="31" t="s">
        <v>42</v>
      </c>
      <c r="L9" s="44" t="s">
        <v>98</v>
      </c>
      <c r="M9" s="31" t="s">
        <v>73</v>
      </c>
      <c r="N9" s="31" t="s">
        <v>99</v>
      </c>
      <c r="O9" s="31" t="s">
        <v>105</v>
      </c>
      <c r="P9" s="21">
        <v>46834.014770036971</v>
      </c>
      <c r="Q9" s="21">
        <v>43659</v>
      </c>
      <c r="R9" s="21">
        <v>54780</v>
      </c>
      <c r="S9" s="21">
        <v>86669</v>
      </c>
      <c r="T9" s="21">
        <v>86302</v>
      </c>
      <c r="U9" s="45">
        <f>+Q9+R9+S9+T9</f>
        <v>271410</v>
      </c>
      <c r="V9" s="31" t="s">
        <v>106</v>
      </c>
      <c r="W9" s="33" t="s">
        <v>48</v>
      </c>
      <c r="X9" s="31"/>
      <c r="Y9" s="13" t="s">
        <v>107</v>
      </c>
      <c r="Z9" s="47">
        <f>86302-81407</f>
        <v>4895</v>
      </c>
      <c r="AA9" s="22">
        <v>0.94189999999999996</v>
      </c>
      <c r="AB9" s="54">
        <v>4895</v>
      </c>
      <c r="AC9" s="58">
        <v>1</v>
      </c>
      <c r="AD9" s="55" t="s">
        <v>109</v>
      </c>
      <c r="AE9" s="28" t="s">
        <v>168</v>
      </c>
      <c r="AF9" s="84" t="s">
        <v>170</v>
      </c>
    </row>
    <row r="10" spans="1:32" s="2" customFormat="1" ht="331.5" x14ac:dyDescent="0.25">
      <c r="A10" s="30" t="s">
        <v>94</v>
      </c>
      <c r="B10" s="31" t="s">
        <v>33</v>
      </c>
      <c r="C10" s="31" t="s">
        <v>34</v>
      </c>
      <c r="D10" s="31" t="s">
        <v>110</v>
      </c>
      <c r="E10" s="31" t="s">
        <v>36</v>
      </c>
      <c r="F10" s="31" t="s">
        <v>111</v>
      </c>
      <c r="G10" s="31" t="s">
        <v>38</v>
      </c>
      <c r="H10" s="31" t="s">
        <v>112</v>
      </c>
      <c r="I10" s="31" t="s">
        <v>41</v>
      </c>
      <c r="J10" s="43" t="s">
        <v>97</v>
      </c>
      <c r="K10" s="31" t="s">
        <v>113</v>
      </c>
      <c r="L10" s="44" t="s">
        <v>114</v>
      </c>
      <c r="M10" s="44" t="s">
        <v>87</v>
      </c>
      <c r="N10" s="31" t="s">
        <v>115</v>
      </c>
      <c r="O10" s="31" t="s">
        <v>116</v>
      </c>
      <c r="P10" s="23">
        <v>872</v>
      </c>
      <c r="Q10" s="12">
        <v>899</v>
      </c>
      <c r="R10" s="12">
        <v>899</v>
      </c>
      <c r="S10" s="12">
        <v>770</v>
      </c>
      <c r="T10" s="12">
        <v>681</v>
      </c>
      <c r="U10" s="24">
        <f>SUBTOTAL(9,Q10:T10)</f>
        <v>3249</v>
      </c>
      <c r="V10" s="31" t="s">
        <v>117</v>
      </c>
      <c r="W10" s="33" t="s">
        <v>48</v>
      </c>
      <c r="X10" s="31"/>
      <c r="Y10" s="13" t="s">
        <v>118</v>
      </c>
      <c r="Z10" s="47">
        <f>681-103</f>
        <v>578</v>
      </c>
      <c r="AA10" s="22">
        <v>0.1719</v>
      </c>
      <c r="AB10" s="54">
        <v>0</v>
      </c>
      <c r="AC10" s="55">
        <v>0</v>
      </c>
      <c r="AD10" s="55" t="s">
        <v>119</v>
      </c>
      <c r="AE10" s="28" t="s">
        <v>171</v>
      </c>
      <c r="AF10" s="84" t="s">
        <v>172</v>
      </c>
    </row>
    <row r="11" spans="1:32" x14ac:dyDescent="0.25">
      <c r="S11" s="2"/>
    </row>
    <row r="12" spans="1:32" x14ac:dyDescent="0.25">
      <c r="S12" s="2"/>
    </row>
    <row r="13" spans="1:32" x14ac:dyDescent="0.25">
      <c r="S13" s="2"/>
    </row>
    <row r="14" spans="1:32" x14ac:dyDescent="0.25">
      <c r="S14" s="2"/>
    </row>
    <row r="15" spans="1:32" x14ac:dyDescent="0.25">
      <c r="S15" s="2"/>
    </row>
    <row r="16" spans="1:32" x14ac:dyDescent="0.25">
      <c r="S16" s="2"/>
    </row>
    <row r="17" spans="19:19" x14ac:dyDescent="0.25">
      <c r="S17" s="2"/>
    </row>
    <row r="18" spans="19:19" x14ac:dyDescent="0.25">
      <c r="S18" s="2"/>
    </row>
    <row r="19" spans="19:19" x14ac:dyDescent="0.25">
      <c r="S19" s="2"/>
    </row>
    <row r="20" spans="19:19" x14ac:dyDescent="0.25">
      <c r="S20" s="2"/>
    </row>
    <row r="21" spans="19:19" x14ac:dyDescent="0.25">
      <c r="S21" s="2"/>
    </row>
    <row r="22" spans="19:19" x14ac:dyDescent="0.25">
      <c r="S22" s="2"/>
    </row>
    <row r="23" spans="19:19" x14ac:dyDescent="0.25">
      <c r="S23" s="2"/>
    </row>
    <row r="24" spans="19:19" x14ac:dyDescent="0.25">
      <c r="S24" s="2"/>
    </row>
    <row r="25" spans="19:19" x14ac:dyDescent="0.25">
      <c r="S25" s="2"/>
    </row>
    <row r="26" spans="19:19" x14ac:dyDescent="0.25">
      <c r="S26" s="2"/>
    </row>
    <row r="27" spans="19:19" x14ac:dyDescent="0.25">
      <c r="S27" s="2"/>
    </row>
    <row r="28" spans="19:19" x14ac:dyDescent="0.25">
      <c r="S28" s="2"/>
    </row>
    <row r="29" spans="19:19" x14ac:dyDescent="0.25">
      <c r="S29" s="2"/>
    </row>
    <row r="30" spans="19:19" x14ac:dyDescent="0.25">
      <c r="S30" s="2"/>
    </row>
    <row r="31" spans="19:19" x14ac:dyDescent="0.25">
      <c r="S31" s="2"/>
    </row>
    <row r="32" spans="19:19" x14ac:dyDescent="0.25">
      <c r="S32" s="2"/>
    </row>
    <row r="33" spans="19:19" x14ac:dyDescent="0.25">
      <c r="S33" s="2"/>
    </row>
    <row r="34" spans="19:19" x14ac:dyDescent="0.25">
      <c r="S34" s="2"/>
    </row>
    <row r="35" spans="19:19" x14ac:dyDescent="0.25">
      <c r="S35" s="2"/>
    </row>
    <row r="36" spans="19:19" x14ac:dyDescent="0.25">
      <c r="S36" s="2"/>
    </row>
    <row r="37" spans="19:19" x14ac:dyDescent="0.25">
      <c r="S37" s="2"/>
    </row>
    <row r="38" spans="19:19" x14ac:dyDescent="0.25">
      <c r="S38" s="2"/>
    </row>
    <row r="39" spans="19:19" x14ac:dyDescent="0.25">
      <c r="S39" s="2"/>
    </row>
    <row r="40" spans="19:19" x14ac:dyDescent="0.25">
      <c r="S40" s="2"/>
    </row>
    <row r="41" spans="19:19" x14ac:dyDescent="0.25">
      <c r="S41" s="2"/>
    </row>
    <row r="42" spans="19:19" x14ac:dyDescent="0.25">
      <c r="S42" s="2"/>
    </row>
    <row r="43" spans="19:19" x14ac:dyDescent="0.25">
      <c r="S43" s="2"/>
    </row>
    <row r="44" spans="19:19" x14ac:dyDescent="0.25">
      <c r="S44" s="2"/>
    </row>
    <row r="45" spans="19:19" x14ac:dyDescent="0.25">
      <c r="S45" s="2"/>
    </row>
    <row r="46" spans="19:19" x14ac:dyDescent="0.25">
      <c r="S46" s="2"/>
    </row>
    <row r="47" spans="19:19" x14ac:dyDescent="0.25">
      <c r="S47" s="2"/>
    </row>
    <row r="48" spans="19:19" x14ac:dyDescent="0.25">
      <c r="S48" s="2"/>
    </row>
    <row r="49" spans="19:19" x14ac:dyDescent="0.25">
      <c r="S49" s="2"/>
    </row>
    <row r="50" spans="19:19" x14ac:dyDescent="0.25">
      <c r="S50" s="2"/>
    </row>
    <row r="51" spans="19:19" x14ac:dyDescent="0.25">
      <c r="S51" s="2"/>
    </row>
    <row r="52" spans="19:19" x14ac:dyDescent="0.25">
      <c r="S52" s="2"/>
    </row>
    <row r="53" spans="19:19" x14ac:dyDescent="0.25">
      <c r="S53" s="2"/>
    </row>
    <row r="54" spans="19:19" x14ac:dyDescent="0.25">
      <c r="S54" s="2"/>
    </row>
    <row r="55" spans="19:19" x14ac:dyDescent="0.25">
      <c r="S55" s="2"/>
    </row>
    <row r="56" spans="19:19" x14ac:dyDescent="0.25">
      <c r="S56" s="2"/>
    </row>
    <row r="57" spans="19:19" x14ac:dyDescent="0.25">
      <c r="S57" s="2"/>
    </row>
  </sheetData>
  <mergeCells count="23">
    <mergeCell ref="AF6:AF7"/>
    <mergeCell ref="A2:Z2"/>
    <mergeCell ref="A5:Z5"/>
    <mergeCell ref="A6:A7"/>
    <mergeCell ref="B6:B7"/>
    <mergeCell ref="C6:C7"/>
    <mergeCell ref="D6:D7"/>
    <mergeCell ref="E6:E7"/>
    <mergeCell ref="F6:F7"/>
    <mergeCell ref="G6:G7"/>
    <mergeCell ref="H6:H7"/>
    <mergeCell ref="AB6:AE6"/>
    <mergeCell ref="I6:I7"/>
    <mergeCell ref="J6:J7"/>
    <mergeCell ref="K6:K7"/>
    <mergeCell ref="L6:L7"/>
    <mergeCell ref="V6:Y6"/>
    <mergeCell ref="Z6:Z7"/>
    <mergeCell ref="M6:M7"/>
    <mergeCell ref="N6:N7"/>
    <mergeCell ref="O6:O7"/>
    <mergeCell ref="P6:P7"/>
    <mergeCell ref="Q6:U6"/>
  </mergeCells>
  <dataValidations count="1">
    <dataValidation type="list" allowBlank="1" showInputMessage="1" showErrorMessage="1" sqref="C8:D10" xr:uid="{D3399084-608A-4E85-B45E-C3088A8AEEA1}">
      <formula1>INDIRECT(B8)</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3F08-70AE-4196-97C3-7E7A0C411153}">
  <dimension ref="A1:AE104"/>
  <sheetViews>
    <sheetView workbookViewId="0">
      <selection activeCell="D59" sqref="D59"/>
    </sheetView>
  </sheetViews>
  <sheetFormatPr baseColWidth="10" defaultColWidth="11.42578125" defaultRowHeight="12.75" x14ac:dyDescent="0.25"/>
  <cols>
    <col min="1" max="1" width="14.7109375" style="1" customWidth="1"/>
    <col min="2" max="2" width="17.28515625" style="1" customWidth="1"/>
    <col min="3" max="3" width="12.5703125" style="1" customWidth="1"/>
    <col min="4" max="4" width="25.42578125" style="1" customWidth="1"/>
    <col min="5" max="5" width="19.140625" style="1" customWidth="1"/>
    <col min="6" max="6" width="14.28515625" style="1" customWidth="1"/>
    <col min="7" max="7" width="19" style="1" customWidth="1"/>
    <col min="8" max="8" width="13.140625" style="1" customWidth="1"/>
    <col min="9" max="9" width="19.5703125" style="1" customWidth="1"/>
    <col min="10" max="10" width="22.42578125" style="1" customWidth="1"/>
    <col min="11" max="13" width="18.7109375" style="1" customWidth="1"/>
    <col min="14" max="14" width="33.42578125" style="1" customWidth="1"/>
    <col min="15" max="15" width="21.7109375" style="1" customWidth="1"/>
    <col min="16" max="16" width="18.42578125" style="1" hidden="1" customWidth="1"/>
    <col min="17" max="17" width="14.42578125" style="1" hidden="1" customWidth="1"/>
    <col min="18" max="18" width="15.5703125" style="1" hidden="1" customWidth="1"/>
    <col min="19" max="19" width="18" style="25" hidden="1" customWidth="1"/>
    <col min="20" max="20" width="15.28515625" style="1" hidden="1" customWidth="1"/>
    <col min="21" max="21" width="19.5703125" style="1" hidden="1" customWidth="1"/>
    <col min="22" max="22" width="20.28515625" style="2" customWidth="1"/>
    <col min="23" max="23" width="5.7109375" style="2" customWidth="1"/>
    <col min="24" max="24" width="6.140625" style="2" customWidth="1"/>
    <col min="25" max="25" width="35.7109375" style="2" customWidth="1"/>
    <col min="26" max="26" width="15.42578125" style="1" customWidth="1"/>
    <col min="27" max="27" width="0" style="1" hidden="1" customWidth="1"/>
    <col min="28" max="28" width="17.42578125" style="1" customWidth="1"/>
    <col min="29" max="29" width="14" style="1" customWidth="1"/>
    <col min="30" max="30" width="25.5703125" style="1" customWidth="1"/>
    <col min="31" max="31" width="27.42578125" style="1" customWidth="1"/>
    <col min="32" max="16340" width="11.42578125" style="1"/>
    <col min="16341" max="16384" width="21.140625" style="1" customWidth="1"/>
  </cols>
  <sheetData>
    <row r="1" spans="1:31" x14ac:dyDescent="0.25">
      <c r="S1" s="2"/>
    </row>
    <row r="2" spans="1:31" s="3" customFormat="1" ht="31.5" x14ac:dyDescent="0.25">
      <c r="A2" s="86" t="s">
        <v>173</v>
      </c>
      <c r="B2" s="86"/>
      <c r="C2" s="86"/>
      <c r="D2" s="86"/>
      <c r="E2" s="86"/>
      <c r="F2" s="86"/>
      <c r="G2" s="86"/>
      <c r="H2" s="86"/>
      <c r="I2" s="86"/>
      <c r="J2" s="86"/>
      <c r="K2" s="86"/>
      <c r="L2" s="86"/>
      <c r="M2" s="86"/>
      <c r="N2" s="86"/>
      <c r="O2" s="86"/>
      <c r="P2" s="86"/>
      <c r="Q2" s="86"/>
      <c r="R2" s="86"/>
      <c r="S2" s="86"/>
      <c r="T2" s="86"/>
      <c r="U2" s="86"/>
      <c r="V2" s="86"/>
      <c r="W2" s="86"/>
      <c r="X2" s="86"/>
      <c r="Y2" s="86"/>
      <c r="Z2" s="86"/>
    </row>
    <row r="3" spans="1:31" ht="19.5" x14ac:dyDescent="0.25">
      <c r="D3" s="4"/>
      <c r="E3"/>
      <c r="F3" s="4"/>
      <c r="G3" s="4"/>
      <c r="H3" s="4"/>
      <c r="I3" s="4"/>
      <c r="J3" s="4"/>
      <c r="K3" s="4"/>
      <c r="L3" s="4"/>
      <c r="M3" s="4"/>
      <c r="N3" s="4"/>
      <c r="O3" s="4"/>
      <c r="P3" s="4"/>
      <c r="Q3" s="4"/>
      <c r="R3" s="4"/>
      <c r="S3" s="5"/>
      <c r="T3" s="4"/>
      <c r="U3" s="4"/>
      <c r="V3" s="5"/>
      <c r="W3" s="5"/>
      <c r="X3" s="5"/>
      <c r="Y3" s="5"/>
    </row>
    <row r="4" spans="1:31" ht="15" x14ac:dyDescent="0.25">
      <c r="D4" s="6"/>
      <c r="E4" s="6"/>
      <c r="F4" s="6"/>
      <c r="G4" s="6"/>
      <c r="H4" s="6"/>
      <c r="I4" s="6"/>
      <c r="J4" s="6"/>
      <c r="K4" s="6"/>
      <c r="L4" s="6"/>
      <c r="M4" s="6"/>
      <c r="N4" s="7"/>
      <c r="S4" s="2"/>
    </row>
    <row r="5" spans="1:31" ht="18.75" x14ac:dyDescent="0.25">
      <c r="A5" s="87" t="s">
        <v>1</v>
      </c>
      <c r="B5" s="87"/>
      <c r="C5" s="87"/>
      <c r="D5" s="87"/>
      <c r="E5" s="87"/>
      <c r="F5" s="87"/>
      <c r="G5" s="87"/>
      <c r="H5" s="87"/>
      <c r="I5" s="87"/>
      <c r="J5" s="87"/>
      <c r="K5" s="87"/>
      <c r="L5" s="87"/>
      <c r="M5" s="87"/>
      <c r="N5" s="87"/>
      <c r="O5" s="87"/>
      <c r="P5" s="87"/>
      <c r="Q5" s="87"/>
      <c r="R5" s="87"/>
      <c r="S5" s="87"/>
      <c r="T5" s="87"/>
      <c r="U5" s="87"/>
      <c r="V5" s="87"/>
      <c r="W5" s="87"/>
      <c r="X5" s="87"/>
      <c r="Y5" s="87"/>
      <c r="Z5" s="87"/>
    </row>
    <row r="6" spans="1:31" s="9" customFormat="1" ht="15" x14ac:dyDescent="0.25">
      <c r="A6" s="85" t="s">
        <v>2</v>
      </c>
      <c r="B6" s="85" t="s">
        <v>3</v>
      </c>
      <c r="C6" s="85" t="s">
        <v>4</v>
      </c>
      <c r="D6" s="85" t="s">
        <v>5</v>
      </c>
      <c r="E6" s="85" t="s">
        <v>6</v>
      </c>
      <c r="F6" s="85" t="s">
        <v>7</v>
      </c>
      <c r="G6" s="85" t="s">
        <v>8</v>
      </c>
      <c r="H6" s="85" t="s">
        <v>9</v>
      </c>
      <c r="I6" s="85" t="s">
        <v>10</v>
      </c>
      <c r="J6" s="85" t="s">
        <v>11</v>
      </c>
      <c r="K6" s="85" t="s">
        <v>12</v>
      </c>
      <c r="L6" s="88" t="s">
        <v>13</v>
      </c>
      <c r="M6" s="85" t="s">
        <v>14</v>
      </c>
      <c r="N6" s="85" t="s">
        <v>15</v>
      </c>
      <c r="O6" s="85" t="s">
        <v>16</v>
      </c>
      <c r="P6" s="85" t="s">
        <v>17</v>
      </c>
      <c r="Q6" s="85" t="s">
        <v>18</v>
      </c>
      <c r="R6" s="85"/>
      <c r="S6" s="89"/>
      <c r="T6" s="85"/>
      <c r="U6" s="85"/>
      <c r="V6" s="90" t="s">
        <v>19</v>
      </c>
      <c r="W6" s="90"/>
      <c r="X6" s="90"/>
      <c r="Y6" s="90"/>
      <c r="Z6" s="85" t="s">
        <v>20</v>
      </c>
      <c r="AB6" s="85" t="s">
        <v>21</v>
      </c>
      <c r="AC6" s="85"/>
      <c r="AD6" s="85"/>
      <c r="AE6" s="85"/>
    </row>
    <row r="7" spans="1:31" s="9" customFormat="1" ht="60" x14ac:dyDescent="0.25">
      <c r="A7" s="85"/>
      <c r="B7" s="85"/>
      <c r="C7" s="85"/>
      <c r="D7" s="85"/>
      <c r="E7" s="85"/>
      <c r="F7" s="85"/>
      <c r="G7" s="85"/>
      <c r="H7" s="85"/>
      <c r="I7" s="85"/>
      <c r="J7" s="85"/>
      <c r="K7" s="85"/>
      <c r="L7" s="88"/>
      <c r="M7" s="85"/>
      <c r="N7" s="85"/>
      <c r="O7" s="85"/>
      <c r="P7" s="85"/>
      <c r="Q7" s="8">
        <v>2019</v>
      </c>
      <c r="R7" s="8">
        <v>2020</v>
      </c>
      <c r="S7" s="8">
        <v>2021</v>
      </c>
      <c r="T7" s="8">
        <v>2022</v>
      </c>
      <c r="U7" s="10" t="s">
        <v>22</v>
      </c>
      <c r="V7" s="11" t="s">
        <v>23</v>
      </c>
      <c r="W7" s="11" t="s">
        <v>24</v>
      </c>
      <c r="X7" s="11" t="s">
        <v>25</v>
      </c>
      <c r="Y7" s="11" t="s">
        <v>26</v>
      </c>
      <c r="Z7" s="85"/>
      <c r="AA7" s="26" t="s">
        <v>27</v>
      </c>
      <c r="AB7" s="8" t="s">
        <v>28</v>
      </c>
      <c r="AC7" s="8" t="s">
        <v>29</v>
      </c>
      <c r="AD7" s="8" t="s">
        <v>30</v>
      </c>
      <c r="AE7" s="8" t="s">
        <v>31</v>
      </c>
    </row>
    <row r="8" spans="1:31" ht="63.75" x14ac:dyDescent="0.25">
      <c r="A8" s="59" t="s">
        <v>174</v>
      </c>
      <c r="B8" s="59" t="s">
        <v>175</v>
      </c>
      <c r="C8" s="59" t="s">
        <v>176</v>
      </c>
      <c r="D8" s="59" t="s">
        <v>177</v>
      </c>
      <c r="E8" s="59" t="s">
        <v>41</v>
      </c>
      <c r="F8" s="59" t="s">
        <v>41</v>
      </c>
      <c r="G8" s="59" t="s">
        <v>38</v>
      </c>
      <c r="H8" s="59" t="s">
        <v>95</v>
      </c>
      <c r="I8" s="59" t="s">
        <v>41</v>
      </c>
      <c r="J8" s="59" t="s">
        <v>41</v>
      </c>
      <c r="K8" s="59" t="s">
        <v>41</v>
      </c>
      <c r="L8" s="59" t="s">
        <v>41</v>
      </c>
      <c r="M8" s="59" t="s">
        <v>63</v>
      </c>
      <c r="N8" s="59" t="s">
        <v>178</v>
      </c>
      <c r="O8" s="59" t="s">
        <v>179</v>
      </c>
      <c r="P8" s="59">
        <v>0</v>
      </c>
      <c r="Q8" s="60">
        <v>0.32</v>
      </c>
      <c r="R8" s="60">
        <v>0.7</v>
      </c>
      <c r="S8" s="36">
        <v>0.82</v>
      </c>
      <c r="T8" s="60">
        <v>1</v>
      </c>
      <c r="U8" s="60">
        <v>1</v>
      </c>
      <c r="V8" s="47" t="s">
        <v>180</v>
      </c>
      <c r="W8" s="33" t="s">
        <v>48</v>
      </c>
      <c r="X8" s="47"/>
      <c r="Y8" s="47" t="s">
        <v>181</v>
      </c>
      <c r="Z8" s="61">
        <v>2.76E-2</v>
      </c>
      <c r="AA8" s="22">
        <v>0.97240000000000004</v>
      </c>
      <c r="AB8" s="62">
        <v>2.76E-2</v>
      </c>
      <c r="AC8" s="63">
        <v>1</v>
      </c>
      <c r="AD8" s="64" t="s">
        <v>182</v>
      </c>
      <c r="AE8" s="64" t="s">
        <v>183</v>
      </c>
    </row>
    <row r="9" spans="1:31" ht="178.5" x14ac:dyDescent="0.25">
      <c r="A9" s="59" t="s">
        <v>174</v>
      </c>
      <c r="B9" s="59" t="s">
        <v>50</v>
      </c>
      <c r="C9" s="59" t="s">
        <v>51</v>
      </c>
      <c r="D9" s="59" t="s">
        <v>71</v>
      </c>
      <c r="E9" s="59" t="s">
        <v>41</v>
      </c>
      <c r="F9" s="59" t="s">
        <v>41</v>
      </c>
      <c r="G9" s="59" t="s">
        <v>184</v>
      </c>
      <c r="H9" s="59" t="s">
        <v>39</v>
      </c>
      <c r="I9" s="59" t="s">
        <v>41</v>
      </c>
      <c r="J9" s="59" t="s">
        <v>41</v>
      </c>
      <c r="K9" s="59" t="s">
        <v>41</v>
      </c>
      <c r="L9" s="59" t="s">
        <v>41</v>
      </c>
      <c r="M9" s="59" t="s">
        <v>73</v>
      </c>
      <c r="N9" s="59" t="s">
        <v>185</v>
      </c>
      <c r="O9" s="59" t="s">
        <v>186</v>
      </c>
      <c r="P9" s="59">
        <v>81.11</v>
      </c>
      <c r="Q9" s="59"/>
      <c r="R9" s="59" t="s">
        <v>187</v>
      </c>
      <c r="S9" s="47">
        <v>78.64</v>
      </c>
      <c r="T9" s="59">
        <v>70.5</v>
      </c>
      <c r="U9" s="59" t="s">
        <v>188</v>
      </c>
      <c r="V9" s="47" t="s">
        <v>189</v>
      </c>
      <c r="W9" s="33" t="s">
        <v>48</v>
      </c>
      <c r="X9" s="47"/>
      <c r="Y9" s="47" t="s">
        <v>190</v>
      </c>
      <c r="Z9" s="59">
        <v>70.5</v>
      </c>
      <c r="AA9" s="20"/>
      <c r="AB9" s="64"/>
      <c r="AC9" s="64"/>
      <c r="AD9" s="64"/>
      <c r="AE9" s="64" t="s">
        <v>191</v>
      </c>
    </row>
    <row r="10" spans="1:31" ht="76.5" x14ac:dyDescent="0.25">
      <c r="A10" s="59" t="s">
        <v>174</v>
      </c>
      <c r="B10" s="59" t="s">
        <v>50</v>
      </c>
      <c r="C10" s="59" t="s">
        <v>51</v>
      </c>
      <c r="D10" s="59" t="s">
        <v>157</v>
      </c>
      <c r="E10" s="59" t="s">
        <v>41</v>
      </c>
      <c r="F10" s="59" t="s">
        <v>41</v>
      </c>
      <c r="G10" s="59" t="s">
        <v>184</v>
      </c>
      <c r="H10" s="59" t="s">
        <v>39</v>
      </c>
      <c r="I10" s="59" t="s">
        <v>41</v>
      </c>
      <c r="J10" s="59" t="s">
        <v>41</v>
      </c>
      <c r="K10" s="59" t="s">
        <v>41</v>
      </c>
      <c r="L10" s="59" t="s">
        <v>41</v>
      </c>
      <c r="M10" s="59" t="s">
        <v>161</v>
      </c>
      <c r="N10" s="59" t="s">
        <v>185</v>
      </c>
      <c r="O10" s="59" t="s">
        <v>186</v>
      </c>
      <c r="P10" s="60">
        <v>0.47</v>
      </c>
      <c r="Q10" s="60">
        <v>0.63</v>
      </c>
      <c r="R10" s="59" t="s">
        <v>192</v>
      </c>
      <c r="S10" s="65">
        <v>0.83940000000000003</v>
      </c>
      <c r="T10" s="66">
        <v>0.87280000000000002</v>
      </c>
      <c r="U10" s="66">
        <v>0.87280000000000002</v>
      </c>
      <c r="V10" s="47" t="s">
        <v>193</v>
      </c>
      <c r="W10" s="33" t="s">
        <v>48</v>
      </c>
      <c r="X10" s="47"/>
      <c r="Y10" s="47" t="s">
        <v>194</v>
      </c>
      <c r="Z10" s="66">
        <v>0.1706</v>
      </c>
      <c r="AA10" s="22">
        <v>0.82940000000000003</v>
      </c>
      <c r="AB10" s="64"/>
      <c r="AC10" s="64"/>
      <c r="AD10" s="64"/>
      <c r="AE10" s="64" t="s">
        <v>195</v>
      </c>
    </row>
    <row r="11" spans="1:31" ht="102" x14ac:dyDescent="0.25">
      <c r="A11" s="59" t="s">
        <v>174</v>
      </c>
      <c r="B11" s="59" t="s">
        <v>50</v>
      </c>
      <c r="C11" s="59" t="s">
        <v>51</v>
      </c>
      <c r="D11" s="59" t="s">
        <v>71</v>
      </c>
      <c r="E11" s="59" t="s">
        <v>41</v>
      </c>
      <c r="F11" s="59" t="s">
        <v>41</v>
      </c>
      <c r="G11" s="59" t="s">
        <v>184</v>
      </c>
      <c r="H11" s="59" t="s">
        <v>39</v>
      </c>
      <c r="I11" s="59" t="s">
        <v>41</v>
      </c>
      <c r="J11" s="59" t="s">
        <v>41</v>
      </c>
      <c r="K11" s="59" t="s">
        <v>41</v>
      </c>
      <c r="L11" s="59" t="s">
        <v>41</v>
      </c>
      <c r="M11" s="59" t="s">
        <v>73</v>
      </c>
      <c r="N11" s="59" t="s">
        <v>196</v>
      </c>
      <c r="O11" s="59" t="s">
        <v>197</v>
      </c>
      <c r="P11" s="59" t="s">
        <v>198</v>
      </c>
      <c r="Q11" s="66">
        <v>0.55700000000000005</v>
      </c>
      <c r="R11" s="66">
        <v>0.60199999999999998</v>
      </c>
      <c r="S11" s="65">
        <v>0.64600000000000002</v>
      </c>
      <c r="T11" s="60">
        <v>0.69</v>
      </c>
      <c r="U11" s="60">
        <v>0.69</v>
      </c>
      <c r="V11" s="47" t="s">
        <v>199</v>
      </c>
      <c r="W11" s="33" t="s">
        <v>48</v>
      </c>
      <c r="X11" s="47"/>
      <c r="Y11" s="47" t="s">
        <v>200</v>
      </c>
      <c r="Z11" s="60">
        <v>0.69</v>
      </c>
      <c r="AA11" s="20"/>
      <c r="AB11" s="64"/>
      <c r="AC11" s="64"/>
      <c r="AD11" s="64"/>
      <c r="AE11" s="64" t="s">
        <v>201</v>
      </c>
    </row>
    <row r="12" spans="1:31" ht="102" x14ac:dyDescent="0.25">
      <c r="A12" s="59" t="s">
        <v>174</v>
      </c>
      <c r="B12" s="59" t="s">
        <v>50</v>
      </c>
      <c r="C12" s="59" t="s">
        <v>51</v>
      </c>
      <c r="D12" s="59" t="s">
        <v>71</v>
      </c>
      <c r="E12" s="59" t="s">
        <v>41</v>
      </c>
      <c r="F12" s="59" t="s">
        <v>41</v>
      </c>
      <c r="G12" s="59" t="s">
        <v>184</v>
      </c>
      <c r="H12" s="59" t="s">
        <v>39</v>
      </c>
      <c r="I12" s="59" t="s">
        <v>41</v>
      </c>
      <c r="J12" s="59" t="s">
        <v>41</v>
      </c>
      <c r="K12" s="59" t="s">
        <v>41</v>
      </c>
      <c r="L12" s="59" t="s">
        <v>41</v>
      </c>
      <c r="M12" s="59" t="s">
        <v>73</v>
      </c>
      <c r="N12" s="59" t="s">
        <v>196</v>
      </c>
      <c r="O12" s="59" t="s">
        <v>197</v>
      </c>
      <c r="P12" s="67">
        <v>0.72</v>
      </c>
      <c r="Q12" s="67">
        <v>0.75800000000000001</v>
      </c>
      <c r="R12" s="67">
        <v>0.77200000000000002</v>
      </c>
      <c r="S12" s="68">
        <v>0.78600000000000003</v>
      </c>
      <c r="T12" s="67">
        <v>0.8</v>
      </c>
      <c r="U12" s="67">
        <v>0.8</v>
      </c>
      <c r="V12" s="47" t="s">
        <v>202</v>
      </c>
      <c r="W12" s="33" t="s">
        <v>48</v>
      </c>
      <c r="X12" s="47"/>
      <c r="Y12" s="47" t="s">
        <v>203</v>
      </c>
      <c r="Z12" s="67">
        <v>0.8</v>
      </c>
      <c r="AA12" s="20"/>
      <c r="AB12" s="64"/>
      <c r="AC12" s="64"/>
      <c r="AD12" s="64"/>
      <c r="AE12" s="64" t="s">
        <v>201</v>
      </c>
    </row>
    <row r="13" spans="1:31" ht="102" x14ac:dyDescent="0.25">
      <c r="A13" s="59" t="s">
        <v>174</v>
      </c>
      <c r="B13" s="59" t="s">
        <v>50</v>
      </c>
      <c r="C13" s="59" t="s">
        <v>51</v>
      </c>
      <c r="D13" s="59" t="s">
        <v>71</v>
      </c>
      <c r="E13" s="59" t="s">
        <v>41</v>
      </c>
      <c r="F13" s="59" t="s">
        <v>41</v>
      </c>
      <c r="G13" s="59" t="s">
        <v>184</v>
      </c>
      <c r="H13" s="59" t="s">
        <v>39</v>
      </c>
      <c r="I13" s="59" t="s">
        <v>41</v>
      </c>
      <c r="J13" s="59" t="s">
        <v>41</v>
      </c>
      <c r="K13" s="59" t="s">
        <v>41</v>
      </c>
      <c r="L13" s="59" t="s">
        <v>41</v>
      </c>
      <c r="M13" s="59" t="s">
        <v>73</v>
      </c>
      <c r="N13" s="59" t="s">
        <v>196</v>
      </c>
      <c r="O13" s="59" t="s">
        <v>197</v>
      </c>
      <c r="P13" s="59" t="s">
        <v>204</v>
      </c>
      <c r="Q13" s="67">
        <v>0.32400000000000001</v>
      </c>
      <c r="R13" s="67">
        <v>0.41599999999999998</v>
      </c>
      <c r="S13" s="68">
        <v>0.50800000000000001</v>
      </c>
      <c r="T13" s="67">
        <v>0.6</v>
      </c>
      <c r="U13" s="67">
        <v>0.6</v>
      </c>
      <c r="V13" s="47" t="s">
        <v>205</v>
      </c>
      <c r="W13" s="33" t="s">
        <v>48</v>
      </c>
      <c r="X13" s="47"/>
      <c r="Y13" s="47" t="s">
        <v>206</v>
      </c>
      <c r="Z13" s="66">
        <v>0.6</v>
      </c>
      <c r="AA13" s="20"/>
      <c r="AB13" s="64"/>
      <c r="AC13" s="64"/>
      <c r="AD13" s="64"/>
      <c r="AE13" s="64" t="s">
        <v>201</v>
      </c>
    </row>
    <row r="14" spans="1:31" ht="102" x14ac:dyDescent="0.25">
      <c r="A14" s="59" t="s">
        <v>174</v>
      </c>
      <c r="B14" s="59" t="s">
        <v>50</v>
      </c>
      <c r="C14" s="59" t="s">
        <v>51</v>
      </c>
      <c r="D14" s="59" t="s">
        <v>71</v>
      </c>
      <c r="E14" s="59" t="s">
        <v>41</v>
      </c>
      <c r="F14" s="59" t="s">
        <v>41</v>
      </c>
      <c r="G14" s="59" t="s">
        <v>184</v>
      </c>
      <c r="H14" s="59" t="s">
        <v>39</v>
      </c>
      <c r="I14" s="59" t="s">
        <v>41</v>
      </c>
      <c r="J14" s="59" t="s">
        <v>41</v>
      </c>
      <c r="K14" s="59" t="s">
        <v>41</v>
      </c>
      <c r="L14" s="59" t="s">
        <v>41</v>
      </c>
      <c r="M14" s="59" t="s">
        <v>73</v>
      </c>
      <c r="N14" s="59" t="s">
        <v>196</v>
      </c>
      <c r="O14" s="59" t="s">
        <v>197</v>
      </c>
      <c r="P14" s="59" t="s">
        <v>207</v>
      </c>
      <c r="Q14" s="67">
        <v>0.69099999999999995</v>
      </c>
      <c r="R14" s="67">
        <v>0.69399999999999995</v>
      </c>
      <c r="S14" s="68">
        <v>0.69699999999999995</v>
      </c>
      <c r="T14" s="67">
        <v>0.7</v>
      </c>
      <c r="U14" s="67">
        <v>0.7</v>
      </c>
      <c r="V14" s="47" t="s">
        <v>208</v>
      </c>
      <c r="W14" s="33" t="s">
        <v>48</v>
      </c>
      <c r="X14" s="47"/>
      <c r="Y14" s="47" t="s">
        <v>209</v>
      </c>
      <c r="Z14" s="69">
        <v>0.7</v>
      </c>
      <c r="AA14" s="20"/>
      <c r="AB14" s="64"/>
      <c r="AC14" s="64"/>
      <c r="AD14" s="64"/>
      <c r="AE14" s="64" t="s">
        <v>201</v>
      </c>
    </row>
    <row r="15" spans="1:31" ht="102" x14ac:dyDescent="0.25">
      <c r="A15" s="59" t="s">
        <v>174</v>
      </c>
      <c r="B15" s="59" t="s">
        <v>50</v>
      </c>
      <c r="C15" s="59" t="s">
        <v>51</v>
      </c>
      <c r="D15" s="59" t="s">
        <v>71</v>
      </c>
      <c r="E15" s="59" t="s">
        <v>41</v>
      </c>
      <c r="F15" s="59" t="s">
        <v>41</v>
      </c>
      <c r="G15" s="59" t="s">
        <v>184</v>
      </c>
      <c r="H15" s="59" t="s">
        <v>39</v>
      </c>
      <c r="I15" s="59" t="s">
        <v>41</v>
      </c>
      <c r="J15" s="59" t="s">
        <v>41</v>
      </c>
      <c r="K15" s="59" t="s">
        <v>41</v>
      </c>
      <c r="L15" s="59" t="s">
        <v>41</v>
      </c>
      <c r="M15" s="59" t="s">
        <v>73</v>
      </c>
      <c r="N15" s="59" t="s">
        <v>196</v>
      </c>
      <c r="O15" s="59" t="s">
        <v>197</v>
      </c>
      <c r="P15" s="59" t="s">
        <v>210</v>
      </c>
      <c r="Q15" s="59">
        <v>15.7</v>
      </c>
      <c r="R15" s="59">
        <v>12.1</v>
      </c>
      <c r="S15" s="47">
        <v>8.5</v>
      </c>
      <c r="T15" s="59">
        <v>5</v>
      </c>
      <c r="U15" s="59" t="s">
        <v>211</v>
      </c>
      <c r="V15" s="47" t="s">
        <v>212</v>
      </c>
      <c r="W15" s="33" t="s">
        <v>48</v>
      </c>
      <c r="X15" s="47"/>
      <c r="Y15" s="47" t="s">
        <v>213</v>
      </c>
      <c r="Z15" s="59">
        <v>5</v>
      </c>
      <c r="AA15" s="20"/>
      <c r="AB15" s="64"/>
      <c r="AC15" s="64"/>
      <c r="AD15" s="64"/>
      <c r="AE15" s="64" t="s">
        <v>201</v>
      </c>
    </row>
    <row r="16" spans="1:31" ht="76.5" x14ac:dyDescent="0.25">
      <c r="A16" s="59" t="s">
        <v>174</v>
      </c>
      <c r="B16" s="59" t="s">
        <v>50</v>
      </c>
      <c r="C16" s="59" t="s">
        <v>51</v>
      </c>
      <c r="D16" s="59" t="s">
        <v>59</v>
      </c>
      <c r="E16" s="59" t="s">
        <v>41</v>
      </c>
      <c r="F16" s="59" t="s">
        <v>41</v>
      </c>
      <c r="G16" s="59" t="s">
        <v>38</v>
      </c>
      <c r="H16" s="59" t="s">
        <v>39</v>
      </c>
      <c r="I16" s="59" t="s">
        <v>41</v>
      </c>
      <c r="J16" s="59" t="s">
        <v>41</v>
      </c>
      <c r="K16" s="59" t="s">
        <v>41</v>
      </c>
      <c r="L16" s="59" t="s">
        <v>41</v>
      </c>
      <c r="M16" s="59" t="s">
        <v>63</v>
      </c>
      <c r="N16" s="59" t="s">
        <v>185</v>
      </c>
      <c r="O16" s="59" t="s">
        <v>186</v>
      </c>
      <c r="P16" s="59">
        <v>0.8</v>
      </c>
      <c r="Q16" s="59">
        <v>0.55000000000000004</v>
      </c>
      <c r="R16" s="59">
        <v>0.6</v>
      </c>
      <c r="S16" s="47">
        <v>0.65</v>
      </c>
      <c r="T16" s="59">
        <v>1</v>
      </c>
      <c r="U16" s="59">
        <v>1</v>
      </c>
      <c r="V16" s="47" t="s">
        <v>214</v>
      </c>
      <c r="W16" s="33" t="s">
        <v>48</v>
      </c>
      <c r="X16" s="47"/>
      <c r="Y16" s="47" t="s">
        <v>215</v>
      </c>
      <c r="Z16" s="59">
        <v>1</v>
      </c>
      <c r="AA16" s="20"/>
      <c r="AB16" s="64"/>
      <c r="AC16" s="64"/>
      <c r="AD16" s="64"/>
      <c r="AE16" s="64" t="s">
        <v>201</v>
      </c>
    </row>
    <row r="17" spans="1:31" ht="165.75" x14ac:dyDescent="0.25">
      <c r="A17" s="59" t="s">
        <v>174</v>
      </c>
      <c r="B17" s="59" t="s">
        <v>50</v>
      </c>
      <c r="C17" s="59" t="s">
        <v>51</v>
      </c>
      <c r="D17" s="59" t="s">
        <v>71</v>
      </c>
      <c r="E17" s="59" t="s">
        <v>41</v>
      </c>
      <c r="F17" s="59" t="s">
        <v>41</v>
      </c>
      <c r="G17" s="59" t="s">
        <v>38</v>
      </c>
      <c r="H17" s="59" t="s">
        <v>39</v>
      </c>
      <c r="I17" s="59" t="s">
        <v>41</v>
      </c>
      <c r="J17" s="59" t="s">
        <v>41</v>
      </c>
      <c r="K17" s="59" t="s">
        <v>41</v>
      </c>
      <c r="L17" s="59" t="s">
        <v>41</v>
      </c>
      <c r="M17" s="59" t="s">
        <v>73</v>
      </c>
      <c r="N17" s="59" t="s">
        <v>185</v>
      </c>
      <c r="O17" s="59" t="s">
        <v>186</v>
      </c>
      <c r="P17" s="59">
        <v>51.27</v>
      </c>
      <c r="Q17" s="59">
        <v>49.31</v>
      </c>
      <c r="R17" s="59">
        <v>48.12</v>
      </c>
      <c r="S17" s="47">
        <v>46.93</v>
      </c>
      <c r="T17" s="59">
        <v>45</v>
      </c>
      <c r="U17" s="59">
        <v>45</v>
      </c>
      <c r="V17" s="47" t="s">
        <v>216</v>
      </c>
      <c r="W17" s="33" t="s">
        <v>48</v>
      </c>
      <c r="X17" s="47"/>
      <c r="Y17" s="47" t="s">
        <v>217</v>
      </c>
      <c r="Z17" s="59">
        <v>45</v>
      </c>
      <c r="AA17" s="20"/>
      <c r="AB17" s="64"/>
      <c r="AC17" s="64"/>
      <c r="AD17" s="64"/>
      <c r="AE17" s="64" t="s">
        <v>201</v>
      </c>
    </row>
    <row r="18" spans="1:31" ht="89.25" x14ac:dyDescent="0.25">
      <c r="A18" s="59" t="s">
        <v>174</v>
      </c>
      <c r="B18" s="59" t="s">
        <v>50</v>
      </c>
      <c r="C18" s="59" t="s">
        <v>51</v>
      </c>
      <c r="D18" s="59" t="s">
        <v>71</v>
      </c>
      <c r="E18" s="59" t="s">
        <v>41</v>
      </c>
      <c r="F18" s="59" t="s">
        <v>41</v>
      </c>
      <c r="G18" s="59" t="s">
        <v>38</v>
      </c>
      <c r="H18" s="59" t="s">
        <v>39</v>
      </c>
      <c r="I18" s="59" t="s">
        <v>41</v>
      </c>
      <c r="J18" s="59" t="s">
        <v>41</v>
      </c>
      <c r="K18" s="59" t="s">
        <v>41</v>
      </c>
      <c r="L18" s="59" t="s">
        <v>41</v>
      </c>
      <c r="M18" s="59" t="s">
        <v>73</v>
      </c>
      <c r="N18" s="59" t="s">
        <v>185</v>
      </c>
      <c r="O18" s="59" t="s">
        <v>186</v>
      </c>
      <c r="P18" s="59">
        <v>17.420000000000002</v>
      </c>
      <c r="Q18" s="59">
        <v>16.420000000000002</v>
      </c>
      <c r="R18" s="59">
        <v>15.9</v>
      </c>
      <c r="S18" s="47">
        <v>15.42</v>
      </c>
      <c r="T18" s="59">
        <v>14.92</v>
      </c>
      <c r="U18" s="59">
        <v>14.9</v>
      </c>
      <c r="V18" s="47" t="s">
        <v>218</v>
      </c>
      <c r="W18" s="33" t="s">
        <v>48</v>
      </c>
      <c r="X18" s="47"/>
      <c r="Y18" s="47" t="s">
        <v>219</v>
      </c>
      <c r="Z18" s="59">
        <v>14.92</v>
      </c>
      <c r="AA18" s="20"/>
      <c r="AB18" s="64"/>
      <c r="AC18" s="64"/>
      <c r="AD18" s="64"/>
      <c r="AE18" s="64" t="s">
        <v>201</v>
      </c>
    </row>
    <row r="19" spans="1:31" ht="89.25" x14ac:dyDescent="0.25">
      <c r="A19" s="59" t="s">
        <v>174</v>
      </c>
      <c r="B19" s="59" t="s">
        <v>50</v>
      </c>
      <c r="C19" s="59" t="s">
        <v>51</v>
      </c>
      <c r="D19" s="59" t="s">
        <v>71</v>
      </c>
      <c r="E19" s="59" t="s">
        <v>41</v>
      </c>
      <c r="F19" s="59" t="s">
        <v>41</v>
      </c>
      <c r="G19" s="59" t="s">
        <v>38</v>
      </c>
      <c r="H19" s="59" t="s">
        <v>39</v>
      </c>
      <c r="I19" s="59" t="s">
        <v>41</v>
      </c>
      <c r="J19" s="59" t="s">
        <v>41</v>
      </c>
      <c r="K19" s="59" t="s">
        <v>41</v>
      </c>
      <c r="L19" s="59" t="s">
        <v>41</v>
      </c>
      <c r="M19" s="59" t="s">
        <v>73</v>
      </c>
      <c r="N19" s="59" t="s">
        <v>178</v>
      </c>
      <c r="O19" s="59" t="s">
        <v>220</v>
      </c>
      <c r="P19" s="59">
        <v>1</v>
      </c>
      <c r="Q19" s="59">
        <v>1</v>
      </c>
      <c r="R19" s="59">
        <v>2</v>
      </c>
      <c r="S19" s="47">
        <v>3</v>
      </c>
      <c r="T19" s="59">
        <v>4</v>
      </c>
      <c r="U19" s="59">
        <v>4</v>
      </c>
      <c r="V19" s="47" t="s">
        <v>221</v>
      </c>
      <c r="W19" s="33" t="s">
        <v>48</v>
      </c>
      <c r="X19" s="47"/>
      <c r="Y19" s="47" t="s">
        <v>222</v>
      </c>
      <c r="Z19" s="70">
        <v>1</v>
      </c>
      <c r="AA19" s="14">
        <v>0.75</v>
      </c>
      <c r="AB19" s="64"/>
      <c r="AC19" s="64"/>
      <c r="AD19" s="64"/>
      <c r="AE19" s="64" t="s">
        <v>201</v>
      </c>
    </row>
    <row r="20" spans="1:31" ht="89.25" x14ac:dyDescent="0.25">
      <c r="A20" s="59" t="s">
        <v>174</v>
      </c>
      <c r="B20" s="59" t="s">
        <v>50</v>
      </c>
      <c r="C20" s="59" t="s">
        <v>51</v>
      </c>
      <c r="D20" s="59" t="s">
        <v>71</v>
      </c>
      <c r="E20" s="59" t="s">
        <v>60</v>
      </c>
      <c r="F20" s="59" t="s">
        <v>61</v>
      </c>
      <c r="G20" s="59" t="s">
        <v>38</v>
      </c>
      <c r="H20" s="59" t="s">
        <v>39</v>
      </c>
      <c r="I20" s="59" t="s">
        <v>41</v>
      </c>
      <c r="J20" s="59" t="s">
        <v>41</v>
      </c>
      <c r="K20" s="59" t="s">
        <v>41</v>
      </c>
      <c r="L20" s="59" t="s">
        <v>41</v>
      </c>
      <c r="M20" s="59" t="s">
        <v>73</v>
      </c>
      <c r="N20" s="59" t="s">
        <v>185</v>
      </c>
      <c r="O20" s="59" t="s">
        <v>186</v>
      </c>
      <c r="P20" s="59">
        <v>13.73</v>
      </c>
      <c r="Q20" s="59">
        <v>13.58</v>
      </c>
      <c r="R20" s="59">
        <v>13.41</v>
      </c>
      <c r="S20" s="47">
        <v>13.25</v>
      </c>
      <c r="T20" s="59">
        <v>13.08</v>
      </c>
      <c r="U20" s="59">
        <v>13.08</v>
      </c>
      <c r="V20" s="47" t="s">
        <v>223</v>
      </c>
      <c r="W20" s="33" t="s">
        <v>48</v>
      </c>
      <c r="X20" s="47"/>
      <c r="Y20" s="47" t="s">
        <v>224</v>
      </c>
      <c r="Z20" s="59">
        <v>13.08</v>
      </c>
      <c r="AA20" s="20"/>
      <c r="AB20" s="64"/>
      <c r="AC20" s="64"/>
      <c r="AD20" s="64"/>
      <c r="AE20" s="64" t="s">
        <v>201</v>
      </c>
    </row>
    <row r="21" spans="1:31" ht="89.25" x14ac:dyDescent="0.25">
      <c r="A21" s="59" t="s">
        <v>174</v>
      </c>
      <c r="B21" s="59" t="s">
        <v>50</v>
      </c>
      <c r="C21" s="59" t="s">
        <v>51</v>
      </c>
      <c r="D21" s="59" t="s">
        <v>71</v>
      </c>
      <c r="E21" s="59" t="s">
        <v>60</v>
      </c>
      <c r="F21" s="59" t="s">
        <v>41</v>
      </c>
      <c r="G21" s="59" t="s">
        <v>38</v>
      </c>
      <c r="H21" s="59" t="s">
        <v>39</v>
      </c>
      <c r="I21" s="59" t="s">
        <v>41</v>
      </c>
      <c r="J21" s="59" t="s">
        <v>41</v>
      </c>
      <c r="K21" s="59" t="s">
        <v>41</v>
      </c>
      <c r="L21" s="59" t="s">
        <v>41</v>
      </c>
      <c r="M21" s="59" t="s">
        <v>73</v>
      </c>
      <c r="N21" s="59" t="s">
        <v>185</v>
      </c>
      <c r="O21" s="59" t="s">
        <v>186</v>
      </c>
      <c r="P21" s="59" t="s">
        <v>225</v>
      </c>
      <c r="Q21" s="59">
        <v>3.56</v>
      </c>
      <c r="R21" s="59">
        <v>3.44</v>
      </c>
      <c r="S21" s="47">
        <v>3.33</v>
      </c>
      <c r="T21" s="59">
        <v>3.21</v>
      </c>
      <c r="U21" s="59">
        <v>3.21</v>
      </c>
      <c r="V21" s="47" t="s">
        <v>226</v>
      </c>
      <c r="W21" s="33" t="s">
        <v>48</v>
      </c>
      <c r="X21" s="47"/>
      <c r="Y21" s="47" t="s">
        <v>227</v>
      </c>
      <c r="Z21" s="59">
        <v>3.21</v>
      </c>
      <c r="AA21" s="20"/>
      <c r="AB21" s="64"/>
      <c r="AC21" s="64"/>
      <c r="AD21" s="64"/>
      <c r="AE21" s="64" t="s">
        <v>201</v>
      </c>
    </row>
    <row r="22" spans="1:31" ht="114.75" x14ac:dyDescent="0.25">
      <c r="A22" s="59" t="s">
        <v>174</v>
      </c>
      <c r="B22" s="59" t="s">
        <v>50</v>
      </c>
      <c r="C22" s="59" t="s">
        <v>51</v>
      </c>
      <c r="D22" s="59" t="s">
        <v>71</v>
      </c>
      <c r="E22" s="59" t="s">
        <v>60</v>
      </c>
      <c r="F22" s="59" t="s">
        <v>41</v>
      </c>
      <c r="G22" s="59" t="s">
        <v>38</v>
      </c>
      <c r="H22" s="59" t="s">
        <v>39</v>
      </c>
      <c r="I22" s="59" t="s">
        <v>41</v>
      </c>
      <c r="J22" s="59" t="s">
        <v>41</v>
      </c>
      <c r="K22" s="59" t="s">
        <v>41</v>
      </c>
      <c r="L22" s="59" t="s">
        <v>41</v>
      </c>
      <c r="M22" s="59" t="s">
        <v>73</v>
      </c>
      <c r="N22" s="59" t="s">
        <v>185</v>
      </c>
      <c r="O22" s="59" t="s">
        <v>186</v>
      </c>
      <c r="P22" s="59">
        <v>8.1300000000000008</v>
      </c>
      <c r="Q22" s="59">
        <v>5.62</v>
      </c>
      <c r="R22" s="59">
        <v>5.46</v>
      </c>
      <c r="S22" s="47">
        <v>5.3</v>
      </c>
      <c r="T22" s="59">
        <v>5.15</v>
      </c>
      <c r="U22" s="59" t="s">
        <v>228</v>
      </c>
      <c r="V22" s="47" t="s">
        <v>229</v>
      </c>
      <c r="W22" s="33" t="s">
        <v>48</v>
      </c>
      <c r="X22" s="47"/>
      <c r="Y22" s="47" t="s">
        <v>230</v>
      </c>
      <c r="Z22" s="59">
        <v>5.15</v>
      </c>
      <c r="AA22" s="20"/>
      <c r="AB22" s="64"/>
      <c r="AC22" s="64"/>
      <c r="AD22" s="64"/>
      <c r="AE22" s="64" t="s">
        <v>201</v>
      </c>
    </row>
    <row r="23" spans="1:31" ht="89.25" x14ac:dyDescent="0.25">
      <c r="A23" s="59" t="s">
        <v>174</v>
      </c>
      <c r="B23" s="59" t="s">
        <v>50</v>
      </c>
      <c r="C23" s="59" t="s">
        <v>51</v>
      </c>
      <c r="D23" s="59" t="s">
        <v>71</v>
      </c>
      <c r="E23" s="59" t="s">
        <v>60</v>
      </c>
      <c r="F23" s="59" t="s">
        <v>41</v>
      </c>
      <c r="G23" s="59" t="s">
        <v>38</v>
      </c>
      <c r="H23" s="59" t="s">
        <v>39</v>
      </c>
      <c r="I23" s="59" t="s">
        <v>41</v>
      </c>
      <c r="J23" s="59" t="s">
        <v>41</v>
      </c>
      <c r="K23" s="59" t="s">
        <v>41</v>
      </c>
      <c r="L23" s="59" t="s">
        <v>41</v>
      </c>
      <c r="M23" s="59" t="s">
        <v>73</v>
      </c>
      <c r="N23" s="59" t="s">
        <v>185</v>
      </c>
      <c r="O23" s="59" t="s">
        <v>186</v>
      </c>
      <c r="P23" s="59" t="s">
        <v>231</v>
      </c>
      <c r="Q23" s="69">
        <v>0.88739999999999997</v>
      </c>
      <c r="R23" s="59">
        <v>89.05</v>
      </c>
      <c r="S23" s="71">
        <v>0.89370000000000005</v>
      </c>
      <c r="T23" s="67">
        <v>0.9</v>
      </c>
      <c r="U23" s="67">
        <v>0.9</v>
      </c>
      <c r="V23" s="47" t="s">
        <v>232</v>
      </c>
      <c r="W23" s="33" t="s">
        <v>48</v>
      </c>
      <c r="X23" s="47"/>
      <c r="Y23" s="47" t="s">
        <v>233</v>
      </c>
      <c r="Z23" s="60">
        <v>0.9</v>
      </c>
      <c r="AA23" s="20"/>
      <c r="AB23" s="64"/>
      <c r="AC23" s="64"/>
      <c r="AD23" s="64"/>
      <c r="AE23" s="64" t="s">
        <v>201</v>
      </c>
    </row>
    <row r="24" spans="1:31" ht="89.25" x14ac:dyDescent="0.25">
      <c r="A24" s="59" t="s">
        <v>174</v>
      </c>
      <c r="B24" s="59" t="s">
        <v>50</v>
      </c>
      <c r="C24" s="59" t="s">
        <v>51</v>
      </c>
      <c r="D24" s="59" t="s">
        <v>71</v>
      </c>
      <c r="E24" s="59" t="s">
        <v>60</v>
      </c>
      <c r="F24" s="59" t="s">
        <v>41</v>
      </c>
      <c r="G24" s="59" t="s">
        <v>38</v>
      </c>
      <c r="H24" s="59" t="s">
        <v>39</v>
      </c>
      <c r="I24" s="59" t="s">
        <v>41</v>
      </c>
      <c r="J24" s="59" t="s">
        <v>41</v>
      </c>
      <c r="K24" s="59" t="s">
        <v>41</v>
      </c>
      <c r="L24" s="59" t="s">
        <v>41</v>
      </c>
      <c r="M24" s="59" t="s">
        <v>73</v>
      </c>
      <c r="N24" s="59" t="s">
        <v>185</v>
      </c>
      <c r="O24" s="59" t="s">
        <v>234</v>
      </c>
      <c r="P24" s="67">
        <v>0.22800000000000001</v>
      </c>
      <c r="Q24" s="67">
        <v>0.25</v>
      </c>
      <c r="R24" s="67">
        <v>0.26</v>
      </c>
      <c r="S24" s="68">
        <v>0.27</v>
      </c>
      <c r="T24" s="67">
        <v>0.28000000000000003</v>
      </c>
      <c r="U24" s="67">
        <v>0.28000000000000003</v>
      </c>
      <c r="V24" s="47" t="s">
        <v>235</v>
      </c>
      <c r="W24" s="33" t="s">
        <v>48</v>
      </c>
      <c r="X24" s="47"/>
      <c r="Y24" s="47" t="s">
        <v>236</v>
      </c>
      <c r="Z24" s="60">
        <v>0.28000000000000003</v>
      </c>
      <c r="AA24" s="20"/>
      <c r="AB24" s="64"/>
      <c r="AC24" s="64"/>
      <c r="AD24" s="64"/>
      <c r="AE24" s="64" t="s">
        <v>201</v>
      </c>
    </row>
    <row r="25" spans="1:31" ht="102" x14ac:dyDescent="0.25">
      <c r="A25" s="59" t="s">
        <v>174</v>
      </c>
      <c r="B25" s="59" t="s">
        <v>50</v>
      </c>
      <c r="C25" s="59" t="s">
        <v>237</v>
      </c>
      <c r="D25" s="59" t="s">
        <v>238</v>
      </c>
      <c r="E25" s="59" t="s">
        <v>60</v>
      </c>
      <c r="F25" s="59" t="s">
        <v>61</v>
      </c>
      <c r="G25" s="59" t="s">
        <v>38</v>
      </c>
      <c r="H25" s="59" t="s">
        <v>239</v>
      </c>
      <c r="I25" s="59" t="s">
        <v>41</v>
      </c>
      <c r="J25" s="59" t="s">
        <v>41</v>
      </c>
      <c r="K25" s="59" t="s">
        <v>41</v>
      </c>
      <c r="L25" s="59" t="s">
        <v>41</v>
      </c>
      <c r="M25" s="59" t="s">
        <v>73</v>
      </c>
      <c r="N25" s="59" t="s">
        <v>185</v>
      </c>
      <c r="O25" s="59" t="s">
        <v>186</v>
      </c>
      <c r="P25" s="59">
        <v>68.53</v>
      </c>
      <c r="Q25" s="59">
        <v>65.099999999999994</v>
      </c>
      <c r="R25" s="59">
        <v>61.85</v>
      </c>
      <c r="S25" s="47">
        <v>58.78</v>
      </c>
      <c r="T25" s="59">
        <v>54.82</v>
      </c>
      <c r="U25" s="59" t="s">
        <v>240</v>
      </c>
      <c r="V25" s="47" t="s">
        <v>241</v>
      </c>
      <c r="W25" s="33" t="s">
        <v>48</v>
      </c>
      <c r="X25" s="47"/>
      <c r="Y25" s="47" t="s">
        <v>242</v>
      </c>
      <c r="Z25" s="59">
        <v>54.82</v>
      </c>
      <c r="AA25" s="20"/>
      <c r="AB25" s="64"/>
      <c r="AC25" s="64"/>
      <c r="AD25" s="64"/>
      <c r="AE25" s="64" t="s">
        <v>201</v>
      </c>
    </row>
    <row r="26" spans="1:31" ht="140.25" x14ac:dyDescent="0.25">
      <c r="A26" s="59" t="s">
        <v>174</v>
      </c>
      <c r="B26" s="59" t="s">
        <v>50</v>
      </c>
      <c r="C26" s="59" t="s">
        <v>237</v>
      </c>
      <c r="D26" s="59" t="s">
        <v>238</v>
      </c>
      <c r="E26" s="59" t="s">
        <v>60</v>
      </c>
      <c r="F26" s="59" t="s">
        <v>61</v>
      </c>
      <c r="G26" s="59" t="s">
        <v>38</v>
      </c>
      <c r="H26" s="59" t="s">
        <v>239</v>
      </c>
      <c r="I26" s="59" t="s">
        <v>41</v>
      </c>
      <c r="J26" s="59" t="s">
        <v>41</v>
      </c>
      <c r="K26" s="59" t="s">
        <v>41</v>
      </c>
      <c r="L26" s="59" t="s">
        <v>41</v>
      </c>
      <c r="M26" s="59" t="s">
        <v>73</v>
      </c>
      <c r="N26" s="59" t="s">
        <v>185</v>
      </c>
      <c r="O26" s="59" t="s">
        <v>186</v>
      </c>
      <c r="P26" s="59" t="s">
        <v>243</v>
      </c>
      <c r="Q26" s="66">
        <v>6.5000000000000002E-2</v>
      </c>
      <c r="R26" s="66">
        <v>6.2E-2</v>
      </c>
      <c r="S26" s="65">
        <v>5.8999999999999997E-2</v>
      </c>
      <c r="T26" s="66">
        <v>5.5E-2</v>
      </c>
      <c r="U26" s="69">
        <v>5.5E-2</v>
      </c>
      <c r="V26" s="47" t="s">
        <v>244</v>
      </c>
      <c r="W26" s="33" t="s">
        <v>48</v>
      </c>
      <c r="X26" s="47"/>
      <c r="Y26" s="47" t="s">
        <v>245</v>
      </c>
      <c r="Z26" s="66">
        <v>5.5E-2</v>
      </c>
      <c r="AA26" s="20"/>
      <c r="AB26" s="64"/>
      <c r="AC26" s="64"/>
      <c r="AD26" s="64"/>
      <c r="AE26" s="64" t="s">
        <v>201</v>
      </c>
    </row>
    <row r="27" spans="1:31" ht="153" x14ac:dyDescent="0.25">
      <c r="A27" s="59" t="s">
        <v>174</v>
      </c>
      <c r="B27" s="59" t="s">
        <v>50</v>
      </c>
      <c r="C27" s="59" t="s">
        <v>237</v>
      </c>
      <c r="D27" s="59" t="s">
        <v>238</v>
      </c>
      <c r="E27" s="59" t="s">
        <v>60</v>
      </c>
      <c r="F27" s="59" t="s">
        <v>61</v>
      </c>
      <c r="G27" s="59" t="s">
        <v>38</v>
      </c>
      <c r="H27" s="59" t="s">
        <v>239</v>
      </c>
      <c r="I27" s="59" t="s">
        <v>41</v>
      </c>
      <c r="J27" s="59" t="s">
        <v>41</v>
      </c>
      <c r="K27" s="59" t="s">
        <v>41</v>
      </c>
      <c r="L27" s="59" t="s">
        <v>41</v>
      </c>
      <c r="M27" s="59" t="s">
        <v>73</v>
      </c>
      <c r="N27" s="59" t="s">
        <v>185</v>
      </c>
      <c r="O27" s="59" t="s">
        <v>186</v>
      </c>
      <c r="P27" s="59" t="s">
        <v>246</v>
      </c>
      <c r="Q27" s="72">
        <v>3200000</v>
      </c>
      <c r="R27" s="72">
        <v>2800000</v>
      </c>
      <c r="S27" s="73">
        <v>2400000</v>
      </c>
      <c r="T27" s="72">
        <v>2000000</v>
      </c>
      <c r="U27" s="72">
        <v>2000000</v>
      </c>
      <c r="V27" s="47" t="s">
        <v>247</v>
      </c>
      <c r="W27" s="33" t="s">
        <v>48</v>
      </c>
      <c r="X27" s="47"/>
      <c r="Y27" s="47" t="s">
        <v>248</v>
      </c>
      <c r="Z27" s="74">
        <v>2000000</v>
      </c>
      <c r="AA27" s="20"/>
      <c r="AB27" s="64"/>
      <c r="AC27" s="64"/>
      <c r="AD27" s="64"/>
      <c r="AE27" s="64" t="s">
        <v>201</v>
      </c>
    </row>
    <row r="28" spans="1:31" ht="165.75" x14ac:dyDescent="0.25">
      <c r="A28" s="59" t="s">
        <v>174</v>
      </c>
      <c r="B28" s="59" t="s">
        <v>50</v>
      </c>
      <c r="C28" s="59" t="s">
        <v>237</v>
      </c>
      <c r="D28" s="59" t="s">
        <v>238</v>
      </c>
      <c r="E28" s="59" t="s">
        <v>60</v>
      </c>
      <c r="F28" s="59" t="s">
        <v>61</v>
      </c>
      <c r="G28" s="59" t="s">
        <v>38</v>
      </c>
      <c r="H28" s="59" t="s">
        <v>239</v>
      </c>
      <c r="I28" s="59" t="s">
        <v>41</v>
      </c>
      <c r="J28" s="59" t="s">
        <v>41</v>
      </c>
      <c r="K28" s="59" t="s">
        <v>41</v>
      </c>
      <c r="L28" s="59" t="s">
        <v>41</v>
      </c>
      <c r="M28" s="59" t="s">
        <v>73</v>
      </c>
      <c r="N28" s="59" t="s">
        <v>196</v>
      </c>
      <c r="O28" s="59" t="s">
        <v>197</v>
      </c>
      <c r="P28" s="59" t="s">
        <v>249</v>
      </c>
      <c r="Q28" s="59"/>
      <c r="R28" s="75">
        <v>0.125</v>
      </c>
      <c r="S28" s="47"/>
      <c r="T28" s="59"/>
      <c r="U28" s="59" t="s">
        <v>250</v>
      </c>
      <c r="V28" s="47" t="s">
        <v>251</v>
      </c>
      <c r="W28" s="33" t="s">
        <v>48</v>
      </c>
      <c r="X28" s="47"/>
      <c r="Y28" s="47" t="s">
        <v>252</v>
      </c>
      <c r="Z28" s="66" t="str">
        <f>+U28</f>
        <v>12,5%
Meta quinquenal</v>
      </c>
      <c r="AA28" s="20"/>
      <c r="AB28" s="64"/>
      <c r="AC28" s="64"/>
      <c r="AD28" s="64"/>
      <c r="AE28" s="64" t="s">
        <v>201</v>
      </c>
    </row>
    <row r="29" spans="1:31" ht="165.75" x14ac:dyDescent="0.25">
      <c r="A29" s="59" t="s">
        <v>174</v>
      </c>
      <c r="B29" s="59" t="s">
        <v>50</v>
      </c>
      <c r="C29" s="59" t="s">
        <v>237</v>
      </c>
      <c r="D29" s="59" t="s">
        <v>238</v>
      </c>
      <c r="E29" s="59" t="s">
        <v>60</v>
      </c>
      <c r="F29" s="59" t="s">
        <v>61</v>
      </c>
      <c r="G29" s="59" t="s">
        <v>38</v>
      </c>
      <c r="H29" s="59" t="s">
        <v>239</v>
      </c>
      <c r="I29" s="59" t="s">
        <v>41</v>
      </c>
      <c r="J29" s="59" t="s">
        <v>41</v>
      </c>
      <c r="K29" s="59" t="s">
        <v>41</v>
      </c>
      <c r="L29" s="59" t="s">
        <v>41</v>
      </c>
      <c r="M29" s="59" t="s">
        <v>73</v>
      </c>
      <c r="N29" s="59" t="s">
        <v>196</v>
      </c>
      <c r="O29" s="59" t="s">
        <v>197</v>
      </c>
      <c r="P29" s="59" t="s">
        <v>253</v>
      </c>
      <c r="Q29" s="59"/>
      <c r="R29" s="67">
        <v>7.0000000000000007E-2</v>
      </c>
      <c r="S29" s="47"/>
      <c r="T29" s="59"/>
      <c r="U29" s="59" t="s">
        <v>254</v>
      </c>
      <c r="V29" s="47" t="s">
        <v>255</v>
      </c>
      <c r="W29" s="33" t="s">
        <v>48</v>
      </c>
      <c r="X29" s="47"/>
      <c r="Y29" s="47" t="s">
        <v>256</v>
      </c>
      <c r="Z29" s="60" t="s">
        <v>254</v>
      </c>
      <c r="AA29" s="20"/>
      <c r="AB29" s="64"/>
      <c r="AC29" s="64"/>
      <c r="AD29" s="64"/>
      <c r="AE29" s="64" t="s">
        <v>201</v>
      </c>
    </row>
    <row r="30" spans="1:31" ht="102" x14ac:dyDescent="0.25">
      <c r="A30" s="59" t="s">
        <v>174</v>
      </c>
      <c r="B30" s="59" t="s">
        <v>50</v>
      </c>
      <c r="C30" s="59" t="s">
        <v>237</v>
      </c>
      <c r="D30" s="59" t="s">
        <v>238</v>
      </c>
      <c r="E30" s="59" t="s">
        <v>60</v>
      </c>
      <c r="F30" s="59" t="s">
        <v>61</v>
      </c>
      <c r="G30" s="59" t="s">
        <v>38</v>
      </c>
      <c r="H30" s="59" t="s">
        <v>39</v>
      </c>
      <c r="I30" s="59" t="s">
        <v>41</v>
      </c>
      <c r="J30" s="59" t="s">
        <v>41</v>
      </c>
      <c r="K30" s="59" t="s">
        <v>41</v>
      </c>
      <c r="L30" s="59" t="s">
        <v>41</v>
      </c>
      <c r="M30" s="59" t="s">
        <v>73</v>
      </c>
      <c r="N30" s="59" t="s">
        <v>196</v>
      </c>
      <c r="O30" s="59" t="s">
        <v>197</v>
      </c>
      <c r="P30" s="59" t="s">
        <v>257</v>
      </c>
      <c r="Q30" s="69">
        <v>8.6599999999999996E-2</v>
      </c>
      <c r="R30" s="69">
        <v>8.4400000000000003E-2</v>
      </c>
      <c r="S30" s="71">
        <v>8.2199999999999995E-2</v>
      </c>
      <c r="T30" s="69">
        <v>0.08</v>
      </c>
      <c r="U30" s="69">
        <v>0.08</v>
      </c>
      <c r="V30" s="47" t="s">
        <v>258</v>
      </c>
      <c r="W30" s="33" t="s">
        <v>48</v>
      </c>
      <c r="X30" s="47"/>
      <c r="Y30" s="47" t="s">
        <v>259</v>
      </c>
      <c r="Z30" s="60">
        <v>0.08</v>
      </c>
      <c r="AA30" s="20"/>
      <c r="AB30" s="64"/>
      <c r="AC30" s="64"/>
      <c r="AD30" s="64"/>
      <c r="AE30" s="64" t="s">
        <v>201</v>
      </c>
    </row>
    <row r="31" spans="1:31" ht="102" x14ac:dyDescent="0.25">
      <c r="A31" s="59" t="s">
        <v>174</v>
      </c>
      <c r="B31" s="59" t="s">
        <v>50</v>
      </c>
      <c r="C31" s="59" t="s">
        <v>237</v>
      </c>
      <c r="D31" s="59" t="s">
        <v>238</v>
      </c>
      <c r="E31" s="59" t="s">
        <v>60</v>
      </c>
      <c r="F31" s="59" t="s">
        <v>61</v>
      </c>
      <c r="G31" s="59" t="s">
        <v>38</v>
      </c>
      <c r="H31" s="59" t="s">
        <v>39</v>
      </c>
      <c r="I31" s="59" t="s">
        <v>41</v>
      </c>
      <c r="J31" s="59" t="s">
        <v>41</v>
      </c>
      <c r="K31" s="59" t="s">
        <v>41</v>
      </c>
      <c r="L31" s="59" t="s">
        <v>41</v>
      </c>
      <c r="M31" s="59" t="s">
        <v>73</v>
      </c>
      <c r="N31" s="59" t="s">
        <v>196</v>
      </c>
      <c r="O31" s="59" t="s">
        <v>197</v>
      </c>
      <c r="P31" s="59" t="s">
        <v>260</v>
      </c>
      <c r="Q31" s="69">
        <v>8.6800000000000002E-2</v>
      </c>
      <c r="R31" s="69">
        <v>8.4500000000000006E-2</v>
      </c>
      <c r="S31" s="71">
        <v>8.2199999999999995E-2</v>
      </c>
      <c r="T31" s="69">
        <v>0.08</v>
      </c>
      <c r="U31" s="69">
        <v>0.08</v>
      </c>
      <c r="V31" s="47" t="s">
        <v>261</v>
      </c>
      <c r="W31" s="33" t="s">
        <v>48</v>
      </c>
      <c r="X31" s="47"/>
      <c r="Y31" s="47" t="s">
        <v>262</v>
      </c>
      <c r="Z31" s="60">
        <v>0.08</v>
      </c>
      <c r="AA31" s="20"/>
      <c r="AB31" s="64"/>
      <c r="AC31" s="64"/>
      <c r="AD31" s="64"/>
      <c r="AE31" s="64" t="s">
        <v>201</v>
      </c>
    </row>
    <row r="32" spans="1:31" ht="89.25" x14ac:dyDescent="0.25">
      <c r="A32" s="59" t="s">
        <v>174</v>
      </c>
      <c r="B32" s="59" t="s">
        <v>50</v>
      </c>
      <c r="C32" s="59" t="s">
        <v>237</v>
      </c>
      <c r="D32" s="59" t="s">
        <v>238</v>
      </c>
      <c r="E32" s="59" t="s">
        <v>60</v>
      </c>
      <c r="F32" s="59" t="s">
        <v>61</v>
      </c>
      <c r="G32" s="59" t="s">
        <v>38</v>
      </c>
      <c r="H32" s="59" t="s">
        <v>39</v>
      </c>
      <c r="I32" s="59" t="s">
        <v>41</v>
      </c>
      <c r="J32" s="59" t="s">
        <v>41</v>
      </c>
      <c r="K32" s="59" t="s">
        <v>41</v>
      </c>
      <c r="L32" s="59" t="s">
        <v>41</v>
      </c>
      <c r="M32" s="59" t="s">
        <v>73</v>
      </c>
      <c r="N32" s="59" t="s">
        <v>196</v>
      </c>
      <c r="O32" s="59" t="s">
        <v>263</v>
      </c>
      <c r="P32" s="59" t="s">
        <v>264</v>
      </c>
      <c r="Q32" s="59"/>
      <c r="R32" s="67">
        <v>0.01</v>
      </c>
      <c r="S32" s="47"/>
      <c r="T32" s="59"/>
      <c r="U32" s="59" t="s">
        <v>265</v>
      </c>
      <c r="V32" s="47" t="s">
        <v>266</v>
      </c>
      <c r="W32" s="33" t="s">
        <v>48</v>
      </c>
      <c r="X32" s="47"/>
      <c r="Y32" s="47" t="s">
        <v>267</v>
      </c>
      <c r="Z32" s="60" t="s">
        <v>268</v>
      </c>
      <c r="AA32" s="20"/>
      <c r="AB32" s="64"/>
      <c r="AC32" s="64"/>
      <c r="AD32" s="64"/>
      <c r="AE32" s="64" t="s">
        <v>201</v>
      </c>
    </row>
    <row r="33" spans="1:31" ht="89.25" x14ac:dyDescent="0.25">
      <c r="A33" s="59" t="s">
        <v>174</v>
      </c>
      <c r="B33" s="59" t="s">
        <v>50</v>
      </c>
      <c r="C33" s="59" t="s">
        <v>237</v>
      </c>
      <c r="D33" s="59" t="s">
        <v>238</v>
      </c>
      <c r="E33" s="59" t="s">
        <v>60</v>
      </c>
      <c r="F33" s="59" t="s">
        <v>61</v>
      </c>
      <c r="G33" s="59" t="s">
        <v>38</v>
      </c>
      <c r="H33" s="59" t="s">
        <v>39</v>
      </c>
      <c r="I33" s="59" t="s">
        <v>41</v>
      </c>
      <c r="J33" s="59" t="s">
        <v>41</v>
      </c>
      <c r="K33" s="59" t="s">
        <v>41</v>
      </c>
      <c r="L33" s="59" t="s">
        <v>41</v>
      </c>
      <c r="M33" s="59" t="s">
        <v>73</v>
      </c>
      <c r="N33" s="59" t="s">
        <v>196</v>
      </c>
      <c r="O33" s="59" t="s">
        <v>263</v>
      </c>
      <c r="P33" s="59" t="s">
        <v>269</v>
      </c>
      <c r="Q33" s="59"/>
      <c r="R33" s="67">
        <v>0.08</v>
      </c>
      <c r="S33" s="47"/>
      <c r="T33" s="59"/>
      <c r="U33" s="59" t="s">
        <v>270</v>
      </c>
      <c r="V33" s="47" t="s">
        <v>271</v>
      </c>
      <c r="W33" s="33" t="s">
        <v>48</v>
      </c>
      <c r="X33" s="47"/>
      <c r="Y33" s="47" t="s">
        <v>272</v>
      </c>
      <c r="Z33" s="60" t="s">
        <v>273</v>
      </c>
      <c r="AA33" s="76"/>
      <c r="AB33" s="64"/>
      <c r="AC33" s="64"/>
      <c r="AD33" s="64"/>
      <c r="AE33" s="64" t="s">
        <v>201</v>
      </c>
    </row>
    <row r="34" spans="1:31" ht="102" x14ac:dyDescent="0.25">
      <c r="A34" s="59" t="s">
        <v>174</v>
      </c>
      <c r="B34" s="59" t="s">
        <v>50</v>
      </c>
      <c r="C34" s="59" t="s">
        <v>237</v>
      </c>
      <c r="D34" s="59" t="s">
        <v>238</v>
      </c>
      <c r="E34" s="59" t="s">
        <v>60</v>
      </c>
      <c r="F34" s="59" t="s">
        <v>61</v>
      </c>
      <c r="G34" s="59" t="s">
        <v>38</v>
      </c>
      <c r="H34" s="59" t="s">
        <v>239</v>
      </c>
      <c r="I34" s="59" t="s">
        <v>41</v>
      </c>
      <c r="J34" s="59" t="s">
        <v>41</v>
      </c>
      <c r="K34" s="59" t="s">
        <v>41</v>
      </c>
      <c r="L34" s="59" t="s">
        <v>41</v>
      </c>
      <c r="M34" s="59" t="s">
        <v>73</v>
      </c>
      <c r="N34" s="59" t="s">
        <v>196</v>
      </c>
      <c r="O34" s="59" t="s">
        <v>197</v>
      </c>
      <c r="P34" s="59" t="s">
        <v>274</v>
      </c>
      <c r="Q34" s="59"/>
      <c r="R34" s="67">
        <v>0.06</v>
      </c>
      <c r="S34" s="47"/>
      <c r="T34" s="59"/>
      <c r="U34" s="59" t="s">
        <v>275</v>
      </c>
      <c r="V34" s="47" t="s">
        <v>276</v>
      </c>
      <c r="W34" s="33" t="s">
        <v>48</v>
      </c>
      <c r="X34" s="47"/>
      <c r="Y34" s="47" t="s">
        <v>277</v>
      </c>
      <c r="Z34" s="60" t="s">
        <v>278</v>
      </c>
      <c r="AA34" s="76"/>
      <c r="AB34" s="64"/>
      <c r="AC34" s="64"/>
      <c r="AD34" s="64"/>
      <c r="AE34" s="64" t="s">
        <v>201</v>
      </c>
    </row>
    <row r="35" spans="1:31" ht="102" x14ac:dyDescent="0.25">
      <c r="A35" s="59" t="s">
        <v>174</v>
      </c>
      <c r="B35" s="59" t="s">
        <v>50</v>
      </c>
      <c r="C35" s="59" t="s">
        <v>237</v>
      </c>
      <c r="D35" s="59" t="s">
        <v>238</v>
      </c>
      <c r="E35" s="59" t="s">
        <v>60</v>
      </c>
      <c r="F35" s="59" t="s">
        <v>61</v>
      </c>
      <c r="G35" s="59" t="s">
        <v>38</v>
      </c>
      <c r="H35" s="59" t="s">
        <v>239</v>
      </c>
      <c r="I35" s="59" t="s">
        <v>41</v>
      </c>
      <c r="J35" s="59" t="s">
        <v>41</v>
      </c>
      <c r="K35" s="59" t="s">
        <v>41</v>
      </c>
      <c r="L35" s="59" t="s">
        <v>41</v>
      </c>
      <c r="M35" s="59" t="s">
        <v>73</v>
      </c>
      <c r="N35" s="59" t="s">
        <v>196</v>
      </c>
      <c r="O35" s="59" t="s">
        <v>197</v>
      </c>
      <c r="P35" s="59" t="s">
        <v>279</v>
      </c>
      <c r="Q35" s="59"/>
      <c r="R35" s="59"/>
      <c r="S35" s="47"/>
      <c r="T35" s="59"/>
      <c r="U35" s="59" t="s">
        <v>280</v>
      </c>
      <c r="V35" s="47" t="s">
        <v>281</v>
      </c>
      <c r="W35" s="33" t="s">
        <v>48</v>
      </c>
      <c r="X35" s="47"/>
      <c r="Y35" s="47" t="s">
        <v>282</v>
      </c>
      <c r="Z35" s="60" t="str">
        <f>+U35</f>
        <v>42,8%
Meta quinquenal</v>
      </c>
      <c r="AA35" s="76"/>
      <c r="AB35" s="64"/>
      <c r="AC35" s="64"/>
      <c r="AD35" s="64"/>
      <c r="AE35" s="64" t="s">
        <v>201</v>
      </c>
    </row>
    <row r="36" spans="1:31" ht="102" x14ac:dyDescent="0.25">
      <c r="A36" s="59" t="s">
        <v>174</v>
      </c>
      <c r="B36" s="59" t="s">
        <v>50</v>
      </c>
      <c r="C36" s="59" t="s">
        <v>237</v>
      </c>
      <c r="D36" s="59" t="s">
        <v>238</v>
      </c>
      <c r="E36" s="59" t="s">
        <v>60</v>
      </c>
      <c r="F36" s="59" t="s">
        <v>61</v>
      </c>
      <c r="G36" s="59" t="s">
        <v>38</v>
      </c>
      <c r="H36" s="59" t="s">
        <v>239</v>
      </c>
      <c r="I36" s="59" t="s">
        <v>41</v>
      </c>
      <c r="J36" s="59" t="s">
        <v>41</v>
      </c>
      <c r="K36" s="59" t="s">
        <v>41</v>
      </c>
      <c r="L36" s="59" t="s">
        <v>41</v>
      </c>
      <c r="M36" s="59" t="s">
        <v>73</v>
      </c>
      <c r="N36" s="59" t="s">
        <v>196</v>
      </c>
      <c r="O36" s="59" t="s">
        <v>197</v>
      </c>
      <c r="P36" s="59" t="s">
        <v>283</v>
      </c>
      <c r="Q36" s="59"/>
      <c r="R36" s="75">
        <v>0.24399999999999999</v>
      </c>
      <c r="S36" s="47"/>
      <c r="T36" s="59"/>
      <c r="U36" s="59" t="s">
        <v>284</v>
      </c>
      <c r="V36" s="47" t="s">
        <v>285</v>
      </c>
      <c r="W36" s="33" t="s">
        <v>48</v>
      </c>
      <c r="X36" s="47"/>
      <c r="Y36" s="47" t="s">
        <v>286</v>
      </c>
      <c r="Z36" s="60" t="s">
        <v>287</v>
      </c>
      <c r="AA36" s="76"/>
      <c r="AB36" s="64"/>
      <c r="AC36" s="64"/>
      <c r="AD36" s="64"/>
      <c r="AE36" s="64" t="s">
        <v>201</v>
      </c>
    </row>
    <row r="37" spans="1:31" ht="89.25" x14ac:dyDescent="0.25">
      <c r="A37" s="59" t="s">
        <v>174</v>
      </c>
      <c r="B37" s="59" t="s">
        <v>50</v>
      </c>
      <c r="C37" s="59" t="s">
        <v>288</v>
      </c>
      <c r="D37" s="59" t="s">
        <v>289</v>
      </c>
      <c r="E37" s="59" t="s">
        <v>121</v>
      </c>
      <c r="F37" s="59" t="s">
        <v>61</v>
      </c>
      <c r="G37" s="59" t="s">
        <v>38</v>
      </c>
      <c r="H37" s="59" t="s">
        <v>39</v>
      </c>
      <c r="I37" s="59" t="s">
        <v>41</v>
      </c>
      <c r="J37" s="59" t="s">
        <v>41</v>
      </c>
      <c r="K37" s="59" t="s">
        <v>41</v>
      </c>
      <c r="L37" s="59" t="s">
        <v>41</v>
      </c>
      <c r="M37" s="59" t="s">
        <v>73</v>
      </c>
      <c r="N37" s="59" t="s">
        <v>196</v>
      </c>
      <c r="O37" s="59" t="s">
        <v>290</v>
      </c>
      <c r="P37" s="69">
        <v>0.10970000000000001</v>
      </c>
      <c r="Q37" s="59"/>
      <c r="R37" s="59"/>
      <c r="S37" s="47"/>
      <c r="T37" s="59"/>
      <c r="U37" s="59" t="s">
        <v>291</v>
      </c>
      <c r="V37" s="47" t="s">
        <v>292</v>
      </c>
      <c r="W37" s="33" t="s">
        <v>48</v>
      </c>
      <c r="X37" s="47"/>
      <c r="Y37" s="47" t="s">
        <v>293</v>
      </c>
      <c r="Z37" s="60" t="str">
        <f>+U37</f>
        <v>9,8%
Quinquenal</v>
      </c>
      <c r="AA37" s="76"/>
      <c r="AB37" s="64"/>
      <c r="AC37" s="64"/>
      <c r="AD37" s="64"/>
      <c r="AE37" s="64" t="s">
        <v>201</v>
      </c>
    </row>
    <row r="38" spans="1:31" ht="102" x14ac:dyDescent="0.25">
      <c r="A38" s="59" t="s">
        <v>174</v>
      </c>
      <c r="B38" s="59" t="s">
        <v>50</v>
      </c>
      <c r="C38" s="59" t="s">
        <v>294</v>
      </c>
      <c r="D38" s="59" t="s">
        <v>295</v>
      </c>
      <c r="E38" s="59" t="s">
        <v>60</v>
      </c>
      <c r="F38" s="59" t="s">
        <v>61</v>
      </c>
      <c r="G38" s="59" t="s">
        <v>38</v>
      </c>
      <c r="H38" s="59" t="s">
        <v>39</v>
      </c>
      <c r="I38" s="59" t="s">
        <v>41</v>
      </c>
      <c r="J38" s="59" t="s">
        <v>41</v>
      </c>
      <c r="K38" s="59" t="s">
        <v>41</v>
      </c>
      <c r="L38" s="59" t="s">
        <v>41</v>
      </c>
      <c r="M38" s="59" t="s">
        <v>73</v>
      </c>
      <c r="N38" s="59" t="s">
        <v>196</v>
      </c>
      <c r="O38" s="59" t="s">
        <v>197</v>
      </c>
      <c r="P38" s="69">
        <v>0.7</v>
      </c>
      <c r="Q38" s="69">
        <v>0.72</v>
      </c>
      <c r="R38" s="69">
        <v>0.74</v>
      </c>
      <c r="S38" s="71">
        <v>0.77</v>
      </c>
      <c r="T38" s="69">
        <v>0.8</v>
      </c>
      <c r="U38" s="69">
        <v>0.8</v>
      </c>
      <c r="V38" s="47" t="s">
        <v>296</v>
      </c>
      <c r="W38" s="33" t="s">
        <v>48</v>
      </c>
      <c r="X38" s="47"/>
      <c r="Y38" s="47" t="s">
        <v>297</v>
      </c>
      <c r="Z38" s="60">
        <v>0.8</v>
      </c>
      <c r="AA38" s="20"/>
      <c r="AB38" s="64"/>
      <c r="AC38" s="64"/>
      <c r="AD38" s="64"/>
      <c r="AE38" s="64" t="s">
        <v>201</v>
      </c>
    </row>
    <row r="39" spans="1:31" ht="89.25" x14ac:dyDescent="0.25">
      <c r="A39" s="59" t="s">
        <v>174</v>
      </c>
      <c r="B39" s="59" t="s">
        <v>298</v>
      </c>
      <c r="C39" s="59" t="s">
        <v>299</v>
      </c>
      <c r="D39" s="59" t="s">
        <v>300</v>
      </c>
      <c r="E39" s="59" t="s">
        <v>121</v>
      </c>
      <c r="F39" s="59" t="s">
        <v>61</v>
      </c>
      <c r="G39" s="59" t="s">
        <v>184</v>
      </c>
      <c r="H39" s="59" t="s">
        <v>158</v>
      </c>
      <c r="I39" s="59" t="s">
        <v>41</v>
      </c>
      <c r="J39" s="59" t="s">
        <v>41</v>
      </c>
      <c r="K39" s="59" t="s">
        <v>41</v>
      </c>
      <c r="L39" s="59" t="s">
        <v>41</v>
      </c>
      <c r="M39" s="59" t="s">
        <v>73</v>
      </c>
      <c r="N39" s="59" t="s">
        <v>178</v>
      </c>
      <c r="O39" s="59" t="s">
        <v>179</v>
      </c>
      <c r="P39" s="72" t="s">
        <v>301</v>
      </c>
      <c r="Q39" s="72">
        <v>792999</v>
      </c>
      <c r="R39" s="72">
        <v>912999</v>
      </c>
      <c r="S39" s="73">
        <v>1032999</v>
      </c>
      <c r="T39" s="72">
        <v>1152999</v>
      </c>
      <c r="U39" s="72">
        <v>1152999</v>
      </c>
      <c r="V39" s="47" t="s">
        <v>302</v>
      </c>
      <c r="W39" s="33" t="s">
        <v>48</v>
      </c>
      <c r="X39" s="47"/>
      <c r="Y39" s="47" t="s">
        <v>303</v>
      </c>
      <c r="Z39" s="74">
        <v>1152999</v>
      </c>
      <c r="AA39" s="20"/>
      <c r="AB39" s="64"/>
      <c r="AC39" s="64"/>
      <c r="AD39" s="64"/>
      <c r="AE39" s="64" t="s">
        <v>201</v>
      </c>
    </row>
    <row r="40" spans="1:31" ht="102" x14ac:dyDescent="0.25">
      <c r="A40" s="59" t="s">
        <v>174</v>
      </c>
      <c r="B40" s="59" t="s">
        <v>304</v>
      </c>
      <c r="C40" s="59" t="s">
        <v>305</v>
      </c>
      <c r="D40" s="59" t="s">
        <v>306</v>
      </c>
      <c r="E40" s="59" t="s">
        <v>60</v>
      </c>
      <c r="F40" s="59" t="s">
        <v>61</v>
      </c>
      <c r="G40" s="59" t="s">
        <v>38</v>
      </c>
      <c r="H40" s="59" t="s">
        <v>112</v>
      </c>
      <c r="I40" s="59" t="s">
        <v>41</v>
      </c>
      <c r="J40" s="59" t="s">
        <v>41</v>
      </c>
      <c r="K40" s="59" t="s">
        <v>41</v>
      </c>
      <c r="L40" s="59" t="s">
        <v>41</v>
      </c>
      <c r="M40" s="59" t="s">
        <v>73</v>
      </c>
      <c r="N40" s="59" t="s">
        <v>196</v>
      </c>
      <c r="O40" s="59" t="s">
        <v>197</v>
      </c>
      <c r="P40" s="59" t="s">
        <v>307</v>
      </c>
      <c r="Q40" s="69">
        <v>0.17399999999999999</v>
      </c>
      <c r="R40" s="69">
        <v>0.152</v>
      </c>
      <c r="S40" s="71">
        <v>0.152</v>
      </c>
      <c r="T40" s="69">
        <v>0.152</v>
      </c>
      <c r="U40" s="59" t="s">
        <v>308</v>
      </c>
      <c r="V40" s="47" t="s">
        <v>309</v>
      </c>
      <c r="W40" s="33" t="s">
        <v>48</v>
      </c>
      <c r="X40" s="47"/>
      <c r="Y40" s="47" t="s">
        <v>310</v>
      </c>
      <c r="Z40" s="60" t="s">
        <v>311</v>
      </c>
      <c r="AA40" s="20"/>
      <c r="AB40" s="64"/>
      <c r="AC40" s="64"/>
      <c r="AD40" s="64"/>
      <c r="AE40" s="64" t="s">
        <v>201</v>
      </c>
    </row>
    <row r="41" spans="1:31" ht="102" x14ac:dyDescent="0.25">
      <c r="A41" s="59" t="s">
        <v>174</v>
      </c>
      <c r="B41" s="59" t="s">
        <v>304</v>
      </c>
      <c r="C41" s="59" t="s">
        <v>305</v>
      </c>
      <c r="D41" s="59" t="s">
        <v>306</v>
      </c>
      <c r="E41" s="59" t="s">
        <v>60</v>
      </c>
      <c r="F41" s="59" t="s">
        <v>61</v>
      </c>
      <c r="G41" s="59" t="s">
        <v>38</v>
      </c>
      <c r="H41" s="59" t="s">
        <v>112</v>
      </c>
      <c r="I41" s="59" t="s">
        <v>41</v>
      </c>
      <c r="J41" s="59" t="s">
        <v>41</v>
      </c>
      <c r="K41" s="59" t="s">
        <v>41</v>
      </c>
      <c r="L41" s="59" t="s">
        <v>41</v>
      </c>
      <c r="M41" s="59" t="s">
        <v>73</v>
      </c>
      <c r="N41" s="59" t="s">
        <v>196</v>
      </c>
      <c r="O41" s="59" t="s">
        <v>197</v>
      </c>
      <c r="P41" s="59">
        <v>2.82</v>
      </c>
      <c r="Q41" s="59">
        <v>2.7</v>
      </c>
      <c r="R41" s="59">
        <v>2.6</v>
      </c>
      <c r="S41" s="47">
        <v>2.4</v>
      </c>
      <c r="T41" s="59">
        <v>2.2000000000000002</v>
      </c>
      <c r="U41" s="59">
        <v>2.2000000000000002</v>
      </c>
      <c r="V41" s="47" t="s">
        <v>312</v>
      </c>
      <c r="W41" s="33" t="s">
        <v>48</v>
      </c>
      <c r="X41" s="47"/>
      <c r="Y41" s="47" t="s">
        <v>313</v>
      </c>
      <c r="Z41" s="77">
        <v>2.2000000000000002</v>
      </c>
      <c r="AA41" s="20"/>
      <c r="AB41" s="64"/>
      <c r="AC41" s="64"/>
      <c r="AD41" s="64"/>
      <c r="AE41" s="64" t="s">
        <v>201</v>
      </c>
    </row>
    <row r="42" spans="1:31" ht="102" x14ac:dyDescent="0.25">
      <c r="A42" s="59" t="s">
        <v>174</v>
      </c>
      <c r="B42" s="59" t="s">
        <v>304</v>
      </c>
      <c r="C42" s="59" t="s">
        <v>305</v>
      </c>
      <c r="D42" s="59" t="s">
        <v>306</v>
      </c>
      <c r="E42" s="59" t="s">
        <v>60</v>
      </c>
      <c r="F42" s="59" t="s">
        <v>61</v>
      </c>
      <c r="G42" s="59" t="s">
        <v>38</v>
      </c>
      <c r="H42" s="59" t="s">
        <v>112</v>
      </c>
      <c r="I42" s="59" t="s">
        <v>41</v>
      </c>
      <c r="J42" s="59" t="s">
        <v>41</v>
      </c>
      <c r="K42" s="59" t="s">
        <v>41</v>
      </c>
      <c r="L42" s="59" t="s">
        <v>41</v>
      </c>
      <c r="M42" s="59" t="s">
        <v>73</v>
      </c>
      <c r="N42" s="59" t="s">
        <v>196</v>
      </c>
      <c r="O42" s="59" t="s">
        <v>197</v>
      </c>
      <c r="P42" s="59" t="s">
        <v>314</v>
      </c>
      <c r="Q42" s="69">
        <v>0.17</v>
      </c>
      <c r="R42" s="69">
        <v>0.16</v>
      </c>
      <c r="S42" s="71">
        <v>0.15</v>
      </c>
      <c r="T42" s="69">
        <v>0.14000000000000001</v>
      </c>
      <c r="U42" s="69">
        <v>0.14000000000000001</v>
      </c>
      <c r="V42" s="47" t="s">
        <v>315</v>
      </c>
      <c r="W42" s="33" t="s">
        <v>48</v>
      </c>
      <c r="X42" s="47"/>
      <c r="Y42" s="47" t="s">
        <v>316</v>
      </c>
      <c r="Z42" s="60">
        <v>0.14000000000000001</v>
      </c>
      <c r="AA42" s="20"/>
      <c r="AB42" s="64"/>
      <c r="AC42" s="64"/>
      <c r="AD42" s="64"/>
      <c r="AE42" s="64" t="s">
        <v>201</v>
      </c>
    </row>
    <row r="43" spans="1:31" ht="102" x14ac:dyDescent="0.25">
      <c r="A43" s="59" t="s">
        <v>174</v>
      </c>
      <c r="B43" s="59" t="s">
        <v>304</v>
      </c>
      <c r="C43" s="59" t="s">
        <v>305</v>
      </c>
      <c r="D43" s="59" t="s">
        <v>306</v>
      </c>
      <c r="E43" s="59" t="s">
        <v>60</v>
      </c>
      <c r="F43" s="59" t="s">
        <v>61</v>
      </c>
      <c r="G43" s="59" t="s">
        <v>38</v>
      </c>
      <c r="H43" s="59" t="s">
        <v>112</v>
      </c>
      <c r="I43" s="59" t="s">
        <v>41</v>
      </c>
      <c r="J43" s="59" t="s">
        <v>41</v>
      </c>
      <c r="K43" s="59" t="s">
        <v>41</v>
      </c>
      <c r="L43" s="59" t="s">
        <v>41</v>
      </c>
      <c r="M43" s="59" t="s">
        <v>73</v>
      </c>
      <c r="N43" s="59" t="s">
        <v>196</v>
      </c>
      <c r="O43" s="59" t="s">
        <v>197</v>
      </c>
      <c r="P43" s="59" t="s">
        <v>317</v>
      </c>
      <c r="Q43" s="59"/>
      <c r="R43" s="69">
        <v>0.126</v>
      </c>
      <c r="S43" s="47"/>
      <c r="T43" s="59"/>
      <c r="U43" s="59" t="s">
        <v>318</v>
      </c>
      <c r="V43" s="47" t="s">
        <v>319</v>
      </c>
      <c r="W43" s="33" t="s">
        <v>48</v>
      </c>
      <c r="X43" s="47"/>
      <c r="Y43" s="47" t="s">
        <v>320</v>
      </c>
      <c r="Z43" s="60" t="str">
        <f>+U43</f>
        <v>12,6%
Meta quinquenal</v>
      </c>
      <c r="AA43" s="76"/>
      <c r="AB43" s="64"/>
      <c r="AC43" s="64"/>
      <c r="AD43" s="64"/>
      <c r="AE43" s="64" t="s">
        <v>201</v>
      </c>
    </row>
    <row r="44" spans="1:31" ht="102" x14ac:dyDescent="0.25">
      <c r="A44" s="59" t="s">
        <v>174</v>
      </c>
      <c r="B44" s="59" t="s">
        <v>304</v>
      </c>
      <c r="C44" s="59" t="s">
        <v>321</v>
      </c>
      <c r="D44" s="59" t="s">
        <v>322</v>
      </c>
      <c r="E44" s="59" t="s">
        <v>60</v>
      </c>
      <c r="F44" s="59" t="s">
        <v>61</v>
      </c>
      <c r="G44" s="59" t="s">
        <v>38</v>
      </c>
      <c r="H44" s="59" t="s">
        <v>112</v>
      </c>
      <c r="I44" s="59" t="s">
        <v>41</v>
      </c>
      <c r="J44" s="59" t="s">
        <v>41</v>
      </c>
      <c r="K44" s="59" t="s">
        <v>41</v>
      </c>
      <c r="L44" s="59" t="s">
        <v>41</v>
      </c>
      <c r="M44" s="59" t="s">
        <v>73</v>
      </c>
      <c r="N44" s="59" t="s">
        <v>178</v>
      </c>
      <c r="O44" s="59" t="s">
        <v>179</v>
      </c>
      <c r="P44" s="59">
        <v>75</v>
      </c>
      <c r="Q44" s="67">
        <v>0.8</v>
      </c>
      <c r="R44" s="67">
        <v>0.85</v>
      </c>
      <c r="S44" s="68">
        <v>0.9</v>
      </c>
      <c r="T44" s="67">
        <v>1</v>
      </c>
      <c r="U44" s="67">
        <v>1</v>
      </c>
      <c r="V44" s="47" t="s">
        <v>323</v>
      </c>
      <c r="W44" s="33" t="s">
        <v>48</v>
      </c>
      <c r="X44" s="47"/>
      <c r="Y44" s="47" t="s">
        <v>324</v>
      </c>
      <c r="Z44" s="60">
        <v>1</v>
      </c>
      <c r="AA44" s="20"/>
      <c r="AB44" s="64"/>
      <c r="AC44" s="64"/>
      <c r="AD44" s="64"/>
      <c r="AE44" s="64" t="s">
        <v>201</v>
      </c>
    </row>
    <row r="45" spans="1:31" ht="89.25" x14ac:dyDescent="0.25">
      <c r="A45" s="59" t="s">
        <v>174</v>
      </c>
      <c r="B45" s="59" t="s">
        <v>325</v>
      </c>
      <c r="C45" s="59" t="s">
        <v>326</v>
      </c>
      <c r="D45" s="59" t="s">
        <v>327</v>
      </c>
      <c r="E45" s="59" t="s">
        <v>121</v>
      </c>
      <c r="F45" s="59" t="s">
        <v>61</v>
      </c>
      <c r="G45" s="59" t="s">
        <v>38</v>
      </c>
      <c r="H45" s="59" t="s">
        <v>41</v>
      </c>
      <c r="I45" s="59" t="s">
        <v>41</v>
      </c>
      <c r="J45" s="59" t="s">
        <v>41</v>
      </c>
      <c r="K45" s="59" t="s">
        <v>41</v>
      </c>
      <c r="L45" s="59" t="s">
        <v>41</v>
      </c>
      <c r="M45" s="59" t="s">
        <v>73</v>
      </c>
      <c r="N45" s="59" t="s">
        <v>178</v>
      </c>
      <c r="O45" s="59" t="s">
        <v>179</v>
      </c>
      <c r="P45" s="59">
        <v>0</v>
      </c>
      <c r="Q45" s="59">
        <v>0.2</v>
      </c>
      <c r="R45" s="59">
        <v>0.4</v>
      </c>
      <c r="S45" s="47">
        <v>0.7</v>
      </c>
      <c r="T45" s="59">
        <v>1</v>
      </c>
      <c r="U45" s="59">
        <v>1</v>
      </c>
      <c r="V45" s="47" t="s">
        <v>328</v>
      </c>
      <c r="W45" s="33" t="s">
        <v>48</v>
      </c>
      <c r="X45" s="47"/>
      <c r="Y45" s="47" t="s">
        <v>329</v>
      </c>
      <c r="Z45" s="59">
        <v>1</v>
      </c>
      <c r="AA45" s="20"/>
      <c r="AB45" s="64"/>
      <c r="AC45" s="64"/>
      <c r="AD45" s="64"/>
      <c r="AE45" s="64" t="s">
        <v>201</v>
      </c>
    </row>
    <row r="46" spans="1:31" ht="89.25" x14ac:dyDescent="0.25">
      <c r="A46" s="59" t="s">
        <v>174</v>
      </c>
      <c r="B46" s="59" t="s">
        <v>325</v>
      </c>
      <c r="C46" s="59" t="s">
        <v>326</v>
      </c>
      <c r="D46" s="59" t="s">
        <v>330</v>
      </c>
      <c r="E46" s="59" t="s">
        <v>121</v>
      </c>
      <c r="F46" s="59" t="s">
        <v>61</v>
      </c>
      <c r="G46" s="59" t="s">
        <v>38</v>
      </c>
      <c r="H46" s="59" t="s">
        <v>41</v>
      </c>
      <c r="I46" s="59" t="s">
        <v>41</v>
      </c>
      <c r="J46" s="59" t="s">
        <v>41</v>
      </c>
      <c r="K46" s="59" t="s">
        <v>41</v>
      </c>
      <c r="L46" s="59" t="s">
        <v>41</v>
      </c>
      <c r="M46" s="59" t="s">
        <v>73</v>
      </c>
      <c r="N46" s="59" t="s">
        <v>178</v>
      </c>
      <c r="O46" s="59" t="s">
        <v>179</v>
      </c>
      <c r="P46" s="59">
        <v>0</v>
      </c>
      <c r="Q46" s="59">
        <v>11</v>
      </c>
      <c r="R46" s="59">
        <v>11</v>
      </c>
      <c r="S46" s="47">
        <v>11</v>
      </c>
      <c r="T46" s="59">
        <v>11</v>
      </c>
      <c r="U46" s="59">
        <v>44</v>
      </c>
      <c r="V46" s="47" t="s">
        <v>331</v>
      </c>
      <c r="W46" s="33" t="s">
        <v>48</v>
      </c>
      <c r="X46" s="47"/>
      <c r="Y46" s="47" t="s">
        <v>332</v>
      </c>
      <c r="Z46" s="59">
        <v>11</v>
      </c>
      <c r="AA46" s="20"/>
      <c r="AB46" s="64"/>
      <c r="AC46" s="64"/>
      <c r="AD46" s="64"/>
      <c r="AE46" s="64" t="s">
        <v>201</v>
      </c>
    </row>
    <row r="47" spans="1:31" ht="127.5" x14ac:dyDescent="0.25">
      <c r="A47" s="59" t="s">
        <v>174</v>
      </c>
      <c r="B47" s="59" t="s">
        <v>325</v>
      </c>
      <c r="C47" s="59" t="s">
        <v>326</v>
      </c>
      <c r="D47" s="59" t="s">
        <v>327</v>
      </c>
      <c r="E47" s="59" t="s">
        <v>121</v>
      </c>
      <c r="F47" s="59" t="s">
        <v>61</v>
      </c>
      <c r="G47" s="59" t="s">
        <v>38</v>
      </c>
      <c r="H47" s="59" t="s">
        <v>41</v>
      </c>
      <c r="I47" s="59" t="s">
        <v>41</v>
      </c>
      <c r="J47" s="59" t="s">
        <v>41</v>
      </c>
      <c r="K47" s="59" t="s">
        <v>41</v>
      </c>
      <c r="L47" s="59" t="s">
        <v>41</v>
      </c>
      <c r="M47" s="59" t="s">
        <v>73</v>
      </c>
      <c r="N47" s="59" t="s">
        <v>178</v>
      </c>
      <c r="O47" s="59" t="s">
        <v>179</v>
      </c>
      <c r="P47" s="59">
        <v>0</v>
      </c>
      <c r="Q47" s="59">
        <v>0</v>
      </c>
      <c r="R47" s="69">
        <v>0.27279999999999999</v>
      </c>
      <c r="S47" s="71">
        <v>0.36359999999999998</v>
      </c>
      <c r="T47" s="69">
        <v>0.36359999999999998</v>
      </c>
      <c r="U47" s="59">
        <v>1</v>
      </c>
      <c r="V47" s="47" t="s">
        <v>333</v>
      </c>
      <c r="W47" s="33" t="s">
        <v>48</v>
      </c>
      <c r="X47" s="47"/>
      <c r="Y47" s="47" t="s">
        <v>334</v>
      </c>
      <c r="Z47" s="66">
        <f>+T47</f>
        <v>0.36359999999999998</v>
      </c>
      <c r="AA47" s="20"/>
      <c r="AB47" s="64"/>
      <c r="AC47" s="64"/>
      <c r="AD47" s="64"/>
      <c r="AE47" s="64" t="s">
        <v>201</v>
      </c>
    </row>
    <row r="48" spans="1:31" ht="127.5" x14ac:dyDescent="0.25">
      <c r="A48" s="59" t="s">
        <v>174</v>
      </c>
      <c r="B48" s="59" t="s">
        <v>50</v>
      </c>
      <c r="C48" s="59" t="s">
        <v>51</v>
      </c>
      <c r="D48" s="59" t="s">
        <v>52</v>
      </c>
      <c r="E48" s="59" t="s">
        <v>41</v>
      </c>
      <c r="F48" s="59" t="s">
        <v>41</v>
      </c>
      <c r="G48" s="59" t="s">
        <v>184</v>
      </c>
      <c r="H48" s="59" t="s">
        <v>39</v>
      </c>
      <c r="I48" s="59" t="s">
        <v>41</v>
      </c>
      <c r="J48" s="59" t="s">
        <v>41</v>
      </c>
      <c r="K48" s="59" t="s">
        <v>41</v>
      </c>
      <c r="L48" s="59" t="s">
        <v>41</v>
      </c>
      <c r="M48" s="59" t="s">
        <v>43</v>
      </c>
      <c r="N48" s="59" t="s">
        <v>335</v>
      </c>
      <c r="O48" s="59" t="s">
        <v>336</v>
      </c>
      <c r="P48" s="59">
        <v>0</v>
      </c>
      <c r="Q48" s="59">
        <v>0</v>
      </c>
      <c r="R48" s="75">
        <v>0.8</v>
      </c>
      <c r="S48" s="78">
        <v>0.5</v>
      </c>
      <c r="T48" s="60">
        <v>1</v>
      </c>
      <c r="U48" s="60">
        <v>1</v>
      </c>
      <c r="V48" s="47" t="s">
        <v>337</v>
      </c>
      <c r="W48" s="33" t="s">
        <v>48</v>
      </c>
      <c r="X48" s="47"/>
      <c r="Y48" s="47" t="s">
        <v>338</v>
      </c>
      <c r="Z48" s="60">
        <v>1</v>
      </c>
      <c r="AA48" s="20"/>
      <c r="AB48" s="64"/>
      <c r="AC48" s="64"/>
      <c r="AD48" s="64"/>
      <c r="AE48" s="64" t="s">
        <v>201</v>
      </c>
    </row>
    <row r="49" spans="1:31" ht="165.75" x14ac:dyDescent="0.25">
      <c r="A49" s="59" t="s">
        <v>174</v>
      </c>
      <c r="B49" s="59" t="s">
        <v>50</v>
      </c>
      <c r="C49" s="59" t="s">
        <v>51</v>
      </c>
      <c r="D49" s="59" t="s">
        <v>52</v>
      </c>
      <c r="E49" s="59" t="s">
        <v>36</v>
      </c>
      <c r="F49" s="59" t="s">
        <v>37</v>
      </c>
      <c r="G49" s="59" t="s">
        <v>184</v>
      </c>
      <c r="H49" s="59" t="s">
        <v>39</v>
      </c>
      <c r="I49" s="59" t="s">
        <v>41</v>
      </c>
      <c r="J49" s="59" t="s">
        <v>41</v>
      </c>
      <c r="K49" s="59" t="s">
        <v>41</v>
      </c>
      <c r="L49" s="59" t="s">
        <v>41</v>
      </c>
      <c r="M49" s="59" t="s">
        <v>43</v>
      </c>
      <c r="N49" s="59" t="s">
        <v>335</v>
      </c>
      <c r="O49" s="59" t="s">
        <v>339</v>
      </c>
      <c r="P49" s="59">
        <v>0</v>
      </c>
      <c r="Q49" s="59">
        <v>0</v>
      </c>
      <c r="R49" s="59" t="s">
        <v>340</v>
      </c>
      <c r="S49" s="47" t="s">
        <v>341</v>
      </c>
      <c r="T49" s="59" t="s">
        <v>342</v>
      </c>
      <c r="U49" s="59" t="s">
        <v>342</v>
      </c>
      <c r="V49" s="47" t="s">
        <v>343</v>
      </c>
      <c r="W49" s="33" t="s">
        <v>48</v>
      </c>
      <c r="X49" s="47"/>
      <c r="Y49" s="47" t="s">
        <v>344</v>
      </c>
      <c r="Z49" s="60" t="s">
        <v>345</v>
      </c>
      <c r="AA49" s="20"/>
      <c r="AB49" s="79">
        <v>355.21</v>
      </c>
      <c r="AC49" s="80" t="s">
        <v>346</v>
      </c>
      <c r="AD49" s="81" t="s">
        <v>347</v>
      </c>
      <c r="AE49" s="83" t="s">
        <v>347</v>
      </c>
    </row>
    <row r="50" spans="1:31" ht="297" x14ac:dyDescent="0.25">
      <c r="A50" s="59" t="s">
        <v>174</v>
      </c>
      <c r="B50" s="59" t="s">
        <v>50</v>
      </c>
      <c r="C50" s="59" t="s">
        <v>51</v>
      </c>
      <c r="D50" s="59" t="s">
        <v>52</v>
      </c>
      <c r="E50" s="59" t="s">
        <v>36</v>
      </c>
      <c r="F50" s="59" t="s">
        <v>37</v>
      </c>
      <c r="G50" s="59" t="s">
        <v>184</v>
      </c>
      <c r="H50" s="59" t="s">
        <v>39</v>
      </c>
      <c r="I50" s="59" t="s">
        <v>41</v>
      </c>
      <c r="J50" s="59" t="s">
        <v>41</v>
      </c>
      <c r="K50" s="59" t="s">
        <v>41</v>
      </c>
      <c r="L50" s="59" t="s">
        <v>41</v>
      </c>
      <c r="M50" s="59" t="s">
        <v>43</v>
      </c>
      <c r="N50" s="59" t="s">
        <v>335</v>
      </c>
      <c r="O50" s="59" t="s">
        <v>348</v>
      </c>
      <c r="P50" s="59">
        <v>0</v>
      </c>
      <c r="Q50" s="59">
        <v>0</v>
      </c>
      <c r="R50" s="69">
        <v>1.2E-2</v>
      </c>
      <c r="S50" s="71">
        <v>1.7999999999999999E-2</v>
      </c>
      <c r="T50" s="69">
        <v>0.02</v>
      </c>
      <c r="U50" s="69">
        <v>0.05</v>
      </c>
      <c r="V50" s="47" t="s">
        <v>349</v>
      </c>
      <c r="W50" s="33" t="s">
        <v>48</v>
      </c>
      <c r="X50" s="47"/>
      <c r="Y50" s="47" t="s">
        <v>350</v>
      </c>
      <c r="Z50" s="67">
        <v>0.23</v>
      </c>
      <c r="AA50" s="20"/>
      <c r="AB50" s="82">
        <v>2.81E-2</v>
      </c>
      <c r="AC50" s="80">
        <v>0.56200000000000006</v>
      </c>
      <c r="AD50" s="81" t="s">
        <v>351</v>
      </c>
      <c r="AE50" s="64" t="s">
        <v>352</v>
      </c>
    </row>
    <row r="51" spans="1:31" ht="102" x14ac:dyDescent="0.25">
      <c r="A51" s="59" t="s">
        <v>174</v>
      </c>
      <c r="B51" s="59" t="s">
        <v>50</v>
      </c>
      <c r="C51" s="59" t="s">
        <v>51</v>
      </c>
      <c r="D51" s="59" t="s">
        <v>52</v>
      </c>
      <c r="E51" s="59" t="s">
        <v>36</v>
      </c>
      <c r="F51" s="59" t="s">
        <v>37</v>
      </c>
      <c r="G51" s="59" t="s">
        <v>184</v>
      </c>
      <c r="H51" s="59" t="s">
        <v>39</v>
      </c>
      <c r="I51" s="59" t="s">
        <v>41</v>
      </c>
      <c r="J51" s="59" t="s">
        <v>41</v>
      </c>
      <c r="K51" s="59" t="s">
        <v>41</v>
      </c>
      <c r="L51" s="59" t="s">
        <v>41</v>
      </c>
      <c r="M51" s="59" t="s">
        <v>43</v>
      </c>
      <c r="N51" s="59" t="s">
        <v>335</v>
      </c>
      <c r="O51" s="59" t="s">
        <v>353</v>
      </c>
      <c r="P51" s="59">
        <v>200</v>
      </c>
      <c r="Q51" s="59">
        <v>190</v>
      </c>
      <c r="R51" s="59">
        <v>180</v>
      </c>
      <c r="S51" s="47">
        <v>170</v>
      </c>
      <c r="T51" s="59">
        <v>160</v>
      </c>
      <c r="U51" s="59">
        <v>160</v>
      </c>
      <c r="V51" s="47" t="s">
        <v>354</v>
      </c>
      <c r="W51" s="33" t="s">
        <v>48</v>
      </c>
      <c r="X51" s="47"/>
      <c r="Y51" s="47" t="s">
        <v>355</v>
      </c>
      <c r="Z51" s="70">
        <v>160</v>
      </c>
      <c r="AA51" s="20"/>
      <c r="AB51" s="64"/>
      <c r="AC51" s="64"/>
      <c r="AD51" s="64"/>
      <c r="AE51" s="64" t="s">
        <v>201</v>
      </c>
    </row>
    <row r="52" spans="1:31" ht="409.5" x14ac:dyDescent="0.25">
      <c r="A52" s="59" t="s">
        <v>174</v>
      </c>
      <c r="B52" s="59" t="s">
        <v>33</v>
      </c>
      <c r="C52" s="59" t="s">
        <v>34</v>
      </c>
      <c r="D52" s="59" t="s">
        <v>35</v>
      </c>
      <c r="E52" s="59" t="s">
        <v>41</v>
      </c>
      <c r="F52" s="59" t="s">
        <v>41</v>
      </c>
      <c r="G52" s="59" t="s">
        <v>38</v>
      </c>
      <c r="H52" s="59" t="s">
        <v>41</v>
      </c>
      <c r="I52" s="59" t="s">
        <v>41</v>
      </c>
      <c r="J52" s="59" t="s">
        <v>41</v>
      </c>
      <c r="K52" s="59" t="s">
        <v>139</v>
      </c>
      <c r="L52" s="59" t="s">
        <v>356</v>
      </c>
      <c r="M52" s="59" t="s">
        <v>87</v>
      </c>
      <c r="N52" s="59" t="s">
        <v>357</v>
      </c>
      <c r="O52" s="59" t="s">
        <v>358</v>
      </c>
      <c r="P52" s="59">
        <v>1</v>
      </c>
      <c r="Q52" s="59">
        <v>1</v>
      </c>
      <c r="R52" s="59">
        <v>1</v>
      </c>
      <c r="S52" s="47">
        <v>1</v>
      </c>
      <c r="T52" s="59">
        <v>1</v>
      </c>
      <c r="U52" s="59">
        <v>1</v>
      </c>
      <c r="V52" s="47" t="s">
        <v>359</v>
      </c>
      <c r="W52" s="33" t="s">
        <v>48</v>
      </c>
      <c r="X52" s="47"/>
      <c r="Y52" s="47" t="s">
        <v>360</v>
      </c>
      <c r="Z52" s="67">
        <v>0.26</v>
      </c>
      <c r="AA52" s="14">
        <v>0.26</v>
      </c>
      <c r="AB52" s="64">
        <v>0</v>
      </c>
      <c r="AC52" s="64">
        <v>0</v>
      </c>
      <c r="AD52" s="64" t="s">
        <v>361</v>
      </c>
      <c r="AE52" s="64" t="s">
        <v>362</v>
      </c>
    </row>
    <row r="53" spans="1:31" x14ac:dyDescent="0.25">
      <c r="S53" s="2"/>
    </row>
    <row r="54" spans="1:31" x14ac:dyDescent="0.25">
      <c r="S54" s="2"/>
    </row>
    <row r="55" spans="1:31" x14ac:dyDescent="0.25">
      <c r="S55" s="2"/>
    </row>
    <row r="56" spans="1:31" x14ac:dyDescent="0.25">
      <c r="S56" s="2"/>
    </row>
    <row r="57" spans="1:31" x14ac:dyDescent="0.25">
      <c r="S57" s="2"/>
    </row>
    <row r="58" spans="1:31" x14ac:dyDescent="0.25">
      <c r="S58" s="2"/>
    </row>
    <row r="59" spans="1:31" x14ac:dyDescent="0.25">
      <c r="S59" s="2"/>
    </row>
    <row r="60" spans="1:31" x14ac:dyDescent="0.25">
      <c r="S60" s="2"/>
    </row>
    <row r="61" spans="1:31" x14ac:dyDescent="0.25">
      <c r="S61" s="2"/>
    </row>
    <row r="62" spans="1:31" x14ac:dyDescent="0.25">
      <c r="S62" s="2"/>
    </row>
    <row r="63" spans="1:31" x14ac:dyDescent="0.25">
      <c r="S63" s="2"/>
    </row>
    <row r="64" spans="1:31" x14ac:dyDescent="0.25">
      <c r="S64" s="2"/>
    </row>
    <row r="65" spans="19:19" x14ac:dyDescent="0.25">
      <c r="S65" s="2"/>
    </row>
    <row r="66" spans="19:19" x14ac:dyDescent="0.25">
      <c r="S66" s="2"/>
    </row>
    <row r="67" spans="19:19" x14ac:dyDescent="0.25">
      <c r="S67" s="2"/>
    </row>
    <row r="68" spans="19:19" x14ac:dyDescent="0.25">
      <c r="S68" s="2"/>
    </row>
    <row r="69" spans="19:19" x14ac:dyDescent="0.25">
      <c r="S69" s="2"/>
    </row>
    <row r="70" spans="19:19" x14ac:dyDescent="0.25">
      <c r="S70" s="2"/>
    </row>
    <row r="71" spans="19:19" x14ac:dyDescent="0.25">
      <c r="S71" s="2"/>
    </row>
    <row r="72" spans="19:19" x14ac:dyDescent="0.25">
      <c r="S72" s="2"/>
    </row>
    <row r="73" spans="19:19" x14ac:dyDescent="0.25">
      <c r="S73" s="2"/>
    </row>
    <row r="74" spans="19:19" x14ac:dyDescent="0.25">
      <c r="S74" s="2"/>
    </row>
    <row r="75" spans="19:19" x14ac:dyDescent="0.25">
      <c r="S75" s="2"/>
    </row>
    <row r="76" spans="19:19" x14ac:dyDescent="0.25">
      <c r="S76" s="2"/>
    </row>
    <row r="77" spans="19:19" x14ac:dyDescent="0.25">
      <c r="S77" s="2"/>
    </row>
    <row r="78" spans="19:19" x14ac:dyDescent="0.25">
      <c r="S78" s="2"/>
    </row>
    <row r="79" spans="19:19" x14ac:dyDescent="0.25">
      <c r="S79" s="2"/>
    </row>
    <row r="80" spans="19:19" x14ac:dyDescent="0.25">
      <c r="S80" s="2"/>
    </row>
    <row r="81" spans="19:19" x14ac:dyDescent="0.25">
      <c r="S81" s="2"/>
    </row>
    <row r="82" spans="19:19" x14ac:dyDescent="0.25">
      <c r="S82" s="2"/>
    </row>
    <row r="83" spans="19:19" x14ac:dyDescent="0.25">
      <c r="S83" s="2"/>
    </row>
    <row r="84" spans="19:19" x14ac:dyDescent="0.25">
      <c r="S84" s="2"/>
    </row>
    <row r="85" spans="19:19" x14ac:dyDescent="0.25">
      <c r="S85" s="2"/>
    </row>
    <row r="86" spans="19:19" x14ac:dyDescent="0.25">
      <c r="S86" s="2"/>
    </row>
    <row r="87" spans="19:19" x14ac:dyDescent="0.25">
      <c r="S87" s="2"/>
    </row>
    <row r="88" spans="19:19" x14ac:dyDescent="0.25">
      <c r="S88" s="2"/>
    </row>
    <row r="89" spans="19:19" x14ac:dyDescent="0.25">
      <c r="S89" s="2"/>
    </row>
    <row r="90" spans="19:19" x14ac:dyDescent="0.25">
      <c r="S90" s="2"/>
    </row>
    <row r="91" spans="19:19" x14ac:dyDescent="0.25">
      <c r="S91" s="2"/>
    </row>
    <row r="92" spans="19:19" x14ac:dyDescent="0.25">
      <c r="S92" s="2"/>
    </row>
    <row r="93" spans="19:19" x14ac:dyDescent="0.25">
      <c r="S93" s="2"/>
    </row>
    <row r="94" spans="19:19" x14ac:dyDescent="0.25">
      <c r="S94" s="2"/>
    </row>
    <row r="95" spans="19:19" x14ac:dyDescent="0.25">
      <c r="S95" s="2"/>
    </row>
    <row r="96" spans="19:19" x14ac:dyDescent="0.25">
      <c r="S96" s="2"/>
    </row>
    <row r="97" spans="19:19" x14ac:dyDescent="0.25">
      <c r="S97" s="2"/>
    </row>
    <row r="98" spans="19:19" x14ac:dyDescent="0.25">
      <c r="S98" s="2"/>
    </row>
    <row r="99" spans="19:19" x14ac:dyDescent="0.25">
      <c r="S99" s="2"/>
    </row>
    <row r="100" spans="19:19" x14ac:dyDescent="0.25">
      <c r="S100" s="2"/>
    </row>
    <row r="101" spans="19:19" x14ac:dyDescent="0.25">
      <c r="S101" s="2"/>
    </row>
    <row r="102" spans="19:19" x14ac:dyDescent="0.25">
      <c r="S102" s="2"/>
    </row>
    <row r="103" spans="19:19" x14ac:dyDescent="0.25">
      <c r="S103" s="2"/>
    </row>
    <row r="104" spans="19:19" x14ac:dyDescent="0.25">
      <c r="S104" s="2"/>
    </row>
  </sheetData>
  <mergeCells count="22">
    <mergeCell ref="A2:Z2"/>
    <mergeCell ref="A5:Z5"/>
    <mergeCell ref="A6:A7"/>
    <mergeCell ref="B6:B7"/>
    <mergeCell ref="C6:C7"/>
    <mergeCell ref="D6:D7"/>
    <mergeCell ref="E6:E7"/>
    <mergeCell ref="F6:F7"/>
    <mergeCell ref="G6:G7"/>
    <mergeCell ref="H6:H7"/>
    <mergeCell ref="AB6:AE6"/>
    <mergeCell ref="I6:I7"/>
    <mergeCell ref="J6:J7"/>
    <mergeCell ref="K6:K7"/>
    <mergeCell ref="L6:L7"/>
    <mergeCell ref="M6:M7"/>
    <mergeCell ref="N6:N7"/>
    <mergeCell ref="O6:O7"/>
    <mergeCell ref="P6:P7"/>
    <mergeCell ref="Q6:U6"/>
    <mergeCell ref="V6:Y6"/>
    <mergeCell ref="Z6:Z7"/>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8" ma:contentTypeDescription="Create a new document." ma:contentTypeScope="" ma:versionID="ea7a751996325b3c64a3025d4141c80e">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5f63b05f5049f1530c4aae9237a910c7"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2618D-1903-487E-8FD7-7535E5CF331C}">
  <ds:schemaRefs>
    <ds:schemaRef ds:uri="http://purl.org/dc/elements/1.1/"/>
    <ds:schemaRef ds:uri="http://schemas.microsoft.com/office/2006/metadata/properties"/>
    <ds:schemaRef ds:uri="http://purl.org/dc/terms/"/>
    <ds:schemaRef ds:uri="1abc39b8-e2e6-47a0-891c-601d01fb1a40"/>
    <ds:schemaRef ds:uri="6c60952e-e9e0-4d4a-b728-9d01db15fa23"/>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6B4EE1F-E55D-4F9C-80FA-87E170433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73A1EF-6B54-4DDC-9C83-886EA535F0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PES ADS</vt:lpstr>
      <vt:lpstr>entidades</vt:lpstr>
      <vt:lpstr>dependnecias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2023-10-03T20:18:33Z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