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C:\Users\ngarciar\Desktop\borrar\PLAN ESTRATÉGICO\"/>
    </mc:Choice>
  </mc:AlternateContent>
  <xr:revisionPtr revIDLastSave="0" documentId="8_{4A9D1CC1-6C21-42BA-94FB-915C05ADEAF4}" xr6:coauthVersionLast="47" xr6:coauthVersionMax="47" xr10:uidLastSave="{00000000-0000-0000-0000-000000000000}"/>
  <bookViews>
    <workbookView xWindow="-120" yWindow="-120" windowWidth="29040" windowHeight="15840" firstSheet="3" activeTab="3" xr2:uid="{00000000-000D-0000-FFFF-FFFF00000000}"/>
  </bookViews>
  <sheets>
    <sheet name="PES ENTIDADES " sheetId="8" state="hidden" r:id="rId1"/>
    <sheet name="PES MINISTERIO" sheetId="2" state="hidden" r:id="rId2"/>
    <sheet name="LISTAS DESPLEGABLES" sheetId="9" state="hidden" r:id="rId3"/>
    <sheet name="Plan Est. Sect._II_2023_Invima" sheetId="10" r:id="rId4"/>
  </sheets>
  <externalReferences>
    <externalReference r:id="rId5"/>
    <externalReference r:id="rId6"/>
  </externalReferences>
  <definedNames>
    <definedName name="_xlnm._FilterDatabase" localSheetId="0" hidden="1">'PES ENTIDADES '!$A$2:$J$76</definedName>
    <definedName name="_xlnm._FilterDatabase" localSheetId="1" hidden="1">'PES MINISTERIO'!$H$2:$H$70</definedName>
    <definedName name="_xlnm._FilterDatabase" localSheetId="3" hidden="1">'Plan Est. Sect._II_2023_Invima'!$A$1:$V$17</definedName>
    <definedName name="catalizador">[1]Listas!$F$2:$F$25</definedName>
    <definedName name="componentes">[1]Listas!$G$2:$G$14</definedName>
    <definedName name="dimensionMIPG">[1]Listas!$L$2:$L$9</definedName>
    <definedName name="entidades">[1]Listas!$C$2:$C$13</definedName>
    <definedName name="objEstSector">[1]Listas!$D$2:$D$8</definedName>
    <definedName name="ods">[1]Listas!$J$2:$J$19</definedName>
    <definedName name="politicasMIPG">[1]Listas!$M$2:$M$21</definedName>
    <definedName name="transformacion">[1]Listas!$E$2:$E$9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7" i="10" l="1"/>
  <c r="Q16" i="10"/>
  <c r="Q14" i="10"/>
  <c r="N13" i="10"/>
  <c r="O13" i="10" s="1"/>
  <c r="Q12" i="10"/>
  <c r="Q11" i="10"/>
  <c r="N9" i="10"/>
  <c r="N8" i="10"/>
  <c r="Q7" i="10"/>
  <c r="Q6" i="10"/>
  <c r="P5" i="10"/>
  <c r="N5" i="10"/>
  <c r="K19" i="8"/>
  <c r="Q5" i="10" l="1"/>
  <c r="P13" i="10"/>
  <c r="Q13" i="10" s="1"/>
  <c r="O8" i="10"/>
  <c r="P8" i="10" s="1"/>
  <c r="O9" i="10"/>
  <c r="P9" i="10" s="1"/>
  <c r="Q75" i="8"/>
  <c r="P75" i="8"/>
  <c r="O75" i="8"/>
  <c r="N75" i="8"/>
  <c r="R62" i="8"/>
  <c r="R60" i="8"/>
  <c r="R54" i="8"/>
  <c r="R53" i="8"/>
  <c r="R51" i="8"/>
  <c r="O50" i="8"/>
  <c r="R49" i="8"/>
  <c r="R48" i="8"/>
  <c r="O46" i="8"/>
  <c r="P46" i="8" s="1"/>
  <c r="O45" i="8"/>
  <c r="R44" i="8"/>
  <c r="R43" i="8"/>
  <c r="Q42" i="8"/>
  <c r="O42" i="8"/>
  <c r="Q8" i="10" l="1"/>
  <c r="Q9" i="10"/>
  <c r="R42" i="8"/>
  <c r="Q46" i="8"/>
  <c r="R46" i="8" s="1"/>
  <c r="P45" i="8"/>
  <c r="Q45" i="8" s="1"/>
  <c r="P50" i="8"/>
  <c r="Q50" i="8" s="1"/>
  <c r="R50" i="8" l="1"/>
  <c r="R45" i="8"/>
  <c r="Q20" i="2" l="1"/>
  <c r="Q16" i="2"/>
  <c r="Q15" i="2"/>
  <c r="Q14" i="2"/>
  <c r="Q13" i="2"/>
  <c r="Q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Carlos Fabian Meneses Paez</author>
    <author>Martha Soledad Diaz Ocampo</author>
  </authors>
  <commentList>
    <comment ref="I18" authorId="0" shapeId="0" xr:uid="{00000000-0006-0000-0500-000001000000}">
      <text>
        <r>
          <rPr>
            <b/>
            <sz val="9"/>
            <color indexed="81"/>
            <rFont val="Tahoma"/>
            <family val="2"/>
          </rPr>
          <t>Carlos Fabian Meneses Paez:</t>
        </r>
        <r>
          <rPr>
            <sz val="9"/>
            <color indexed="81"/>
            <rFont val="Tahoma"/>
            <family val="2"/>
          </rPr>
          <t xml:space="preserve">
Objetivo 1</t>
        </r>
      </text>
    </comment>
    <comment ref="J48" authorId="1" shapeId="0" xr:uid="{00000000-0006-0000-0500-000002000000}">
      <text>
        <r>
          <rPr>
            <b/>
            <sz val="9"/>
            <color indexed="81"/>
            <rFont val="Tahoma"/>
            <family val="2"/>
          </rPr>
          <t>Martha Soledad Diaz Ocampo:</t>
        </r>
        <r>
          <rPr>
            <sz val="9"/>
            <color indexed="81"/>
            <rFont val="Tahoma"/>
            <family val="2"/>
          </rPr>
          <t xml:space="preserve">
esta cifra corresponde al número de pensionados que devengan entre 2 y 3 SMLV</t>
        </r>
      </text>
    </comment>
    <comment ref="I52" authorId="0" shapeId="0" xr:uid="{00000000-0006-0000-0500-000003000000}">
      <text>
        <r>
          <rPr>
            <b/>
            <sz val="9"/>
            <color indexed="81"/>
            <rFont val="Tahoma"/>
            <family val="2"/>
          </rPr>
          <t>Carlos Fabian Meneses Paez:</t>
        </r>
        <r>
          <rPr>
            <sz val="9"/>
            <color indexed="81"/>
            <rFont val="Tahoma"/>
            <family val="2"/>
          </rPr>
          <t xml:space="preserve">
objetivo 1</t>
        </r>
      </text>
    </comment>
  </commentList>
</comments>
</file>

<file path=xl/sharedStrings.xml><?xml version="1.0" encoding="utf-8"?>
<sst xmlns="http://schemas.openxmlformats.org/spreadsheetml/2006/main" count="2058" uniqueCount="683">
  <si>
    <t xml:space="preserve"> PLAN ESTRATÉGICO SECTORIAL 2023 - 2026</t>
  </si>
  <si>
    <t>Entidad Responsable</t>
  </si>
  <si>
    <t xml:space="preserve"> Transformación</t>
  </si>
  <si>
    <t>Catalizador</t>
  </si>
  <si>
    <t>Componente</t>
  </si>
  <si>
    <t>ODS Asociados</t>
  </si>
  <si>
    <t>Indicador ODS</t>
  </si>
  <si>
    <t>Dimensión MIPG</t>
  </si>
  <si>
    <t>Políticas MIPG</t>
  </si>
  <si>
    <t>Objetivo Estratégico Sectorial</t>
  </si>
  <si>
    <t>Acción Estratégica</t>
  </si>
  <si>
    <t>Línea Base</t>
  </si>
  <si>
    <t>Medición de Cumplimiento</t>
  </si>
  <si>
    <t>Programación Metas Cuatrienio</t>
  </si>
  <si>
    <t>Reporte de Monitoreo II Semestre de 2023</t>
  </si>
  <si>
    <t>Nombre</t>
  </si>
  <si>
    <t>Fórmula</t>
  </si>
  <si>
    <t>Meta Cuatrienal</t>
  </si>
  <si>
    <t>Resultado Cuantitativo Semestre 2 Meta 2023</t>
  </si>
  <si>
    <t>% de Cumplimiento</t>
  </si>
  <si>
    <t>Descripción de Avances</t>
  </si>
  <si>
    <t>Observaciones Monitoreo Planeación Minsalud</t>
  </si>
  <si>
    <t>INSTITUTO NACIONAL DE CANCEROLOGÍA - INC</t>
  </si>
  <si>
    <t>2. Seguridad humana y justicia social.</t>
  </si>
  <si>
    <t>2.2 Superación de privaciones como fundamento de la dignidad humana y condiciones basicas  para el bienestar.</t>
  </si>
  <si>
    <t>2.2.1 Hacia un sistema de salud garantista, universal, basado en un modelo de salud preventivo y predictivo.</t>
  </si>
  <si>
    <t>ODS 3. Salud y bienestar</t>
  </si>
  <si>
    <t>3. Gestión con valores para resultados.</t>
  </si>
  <si>
    <t>3.2 Politica de servicio al ciudadano.</t>
  </si>
  <si>
    <t>1. Estructurar, regular e implementar la prestación de servicios de salud y el sistema integral de calidad en salud.</t>
  </si>
  <si>
    <t xml:space="preserve">Desarrollar acciones de interés en salud pública según necesidades demográficas y el perfil epidemiológico, fortaleciendo la prevención y detección temprana en los territorios, para reducir la incidencia y mortalidad por cáncer </t>
  </si>
  <si>
    <t>Asistencias técnicas realizadas por año a las entidades territoriales para el control del cáncer</t>
  </si>
  <si>
    <t xml:space="preserve">Número de asistencias técnicas realizadas a las entidades territoriales por año </t>
  </si>
  <si>
    <t>xxxx</t>
  </si>
  <si>
    <t>2. Seguridad humana y justicia social</t>
  </si>
  <si>
    <t>Cursos regionales realizados de detección temprana en cánceres priorizados.</t>
  </si>
  <si>
    <t>Número de cursos regionales realizados de detección temprana en cánceres priorizados.</t>
  </si>
  <si>
    <t>Brigadas realizadas a los territorios de prevención y detección temprana en cánceres.</t>
  </si>
  <si>
    <t>Número de brigadas  realizadas a los territorios de  prevención y detección temprana en cánceres</t>
  </si>
  <si>
    <t xml:space="preserve">6. gestión del conocoimiento y la innovación. </t>
  </si>
  <si>
    <t xml:space="preserve">6.1 Politica de gestión del conocimiento y la innovación. </t>
  </si>
  <si>
    <t>3. Garantizar acceso oportuno a los medicamentos y tecnología a todos los habitantes del territorio nacional.</t>
  </si>
  <si>
    <t xml:space="preserve">Desarrollar proyectos de investigación, desarrollo e innovación para la transferencia y apropiación de conocimiento y soberanía farmacéutica, teniendo en cuenta los lineamientos y financiación que los Ministerios de Salud y Protección Social; y de Ciencia, Tecnología e Innovación  establezcan
</t>
  </si>
  <si>
    <t>Proyectos institucionales de  investigación, desarrrollo e innovación para la transferencia y apropiación de conocimiento y soberanía farmacéutica, aprobados, enmarcados en investigación orientada por misiones</t>
  </si>
  <si>
    <t>Número de proyectos institucionales de  investigación, desarrrollo e innovación para la transferencia y apropiación de conocimiento y soberanía farmacéutica aprobados, enmarcados en investigación orientada por misiones</t>
  </si>
  <si>
    <t>3.1 Politica de fortalecimiento institucional y simplificación de procesos.</t>
  </si>
  <si>
    <t>5. Fortalecer las capacidades institucionales y financieras del sector salud.</t>
  </si>
  <si>
    <t xml:space="preserve">Desarrollar proyectos de mejoramiento continuo y gestión tecnológica del INC para la prestación de servicios especializados en cáncer 
</t>
  </si>
  <si>
    <t>% de gestión del macroproyecto de mejoramiento continuo (presupuesto + actividades acumulado al cierre de la vigencia)</t>
  </si>
  <si>
    <t>% de cumplimiento de la gestión del macroproyecto de mejoramiento continuo</t>
  </si>
  <si>
    <t>&gt;=75%</t>
  </si>
  <si>
    <t xml:space="preserve">Implementar la transformación del Instituto Nacional de Cancerología 
</t>
  </si>
  <si>
    <t>% de implementación de la transformación institucional (indicador acumulativo)</t>
  </si>
  <si>
    <t xml:space="preserve">número de actividades del cronograma de transformación ejecutadas / número de actividades del cronograma de transformación programadas </t>
  </si>
  <si>
    <t xml:space="preserve">Desarrollar proyectos de fortalecimiento de la tecnología biomédica del INC para la prestación de servicios especializados en cáncer 
</t>
  </si>
  <si>
    <t>% de gestión del macroproyecto de fortalecimiento de tecnología biomédica (presupuesto + actividades acumulado al cierre de la vigencia)</t>
  </si>
  <si>
    <t>% de cumplimiento de la gestión del macroproyecto de tecnología biomédica</t>
  </si>
  <si>
    <t>&gt;=85%</t>
  </si>
  <si>
    <t>FONDO DE PASIVO SOCIAL DE FERROCARRILES NACIONALES DE COLOMBIA - FONFERROCARRILES</t>
  </si>
  <si>
    <t>Fortalecer las capacidades organizacionales para el aseguramiento de la prestación de los servicios de salud a través de la actualización e implementación del Modelo Integral de Auditorias Médicas</t>
  </si>
  <si>
    <t xml:space="preserve">Modelo Integral de Auditorias Médicas </t>
  </si>
  <si>
    <t>Un Modelo Integral de Auditorias Médicas fortalecido y actualizado</t>
  </si>
  <si>
    <t>N/A</t>
  </si>
  <si>
    <t xml:space="preserve">Durante el II semestre de 2023 se realizó la actualización del Modelo Integral de Auditoria Medica por parte del Grupo Interno de Trabajo de Gestión de Servicios de Salud, el cual se encuentra en proceso de adopción por parte de la Dirección general 
Acción de Mejora:  Realizar durante el I semestre de 2024 las gestiones pertinentes para adoptar mediante Resolución el Modelo Integral de Auditoria Medica en la entidad 
</t>
  </si>
  <si>
    <t>segun la descripcion del avance realizada por la entidad, la meta se cumplio en un 100%</t>
  </si>
  <si>
    <t>Fortalecer capacidades técnicas de los operadores de la prestación del servicio de salud en las zonas de atención a los usuarios</t>
  </si>
  <si>
    <t xml:space="preserve">0
</t>
  </si>
  <si>
    <t xml:space="preserve">Cumplimiento del programa anual de asistencias técnicas </t>
  </si>
  <si>
    <t>Número de asistencias técnicas ejecutadas/Número de asistencias técnicas programadas en el cronograma anual</t>
  </si>
  <si>
    <t>Durante el II semestre de 2023 se realizaron cinco auditorias (5) asistencias técnicas de las (5) programadas en el Cronograma de Auditirías de Calidad en Salud - FPSFCN -para un cumplimiento del 100%.                                                                               EVIDENCIA 
https://drive.google.com/drive/folders/1Ks_APH37lgyepQe7cGjimb4J98m_NjWY</t>
  </si>
  <si>
    <t xml:space="preserve">segun la descripcion del avance realizada por la entidad, la meta se cumplio en un 100% se cumplio con el promedio </t>
  </si>
  <si>
    <t>3.5 Politica de gobierno digital.</t>
  </si>
  <si>
    <t>4. Construir un Sistema Único Nacional de Información en Salud.</t>
  </si>
  <si>
    <t>Fortalecer las capacidades tecnológicas para automatizar el proceso de afiliaciones y compensación del servicio de salud de la entidad con la funcionalidad de interoperabilidad con los sistemas de información de la entidad y los que se relacionen.</t>
  </si>
  <si>
    <t>Herramienta tecnológica "aseguramiento en salud" desarrollado</t>
  </si>
  <si>
    <t xml:space="preserve">% Desarrollo de la herramienta tecnológica "aseguramiento de salud" 
</t>
  </si>
  <si>
    <t>Se realizo contrato No CPS-288-2023 que tiene por objeto Contratar el desarrollo a la medida del módulo: Horus Health, incluyendo la licencia a perpetuidad del desarrollo a la medida realizado para el Fondo de Pasivo Social de Ferrocarriles Nacionales de Colombia y posterior al recibido a satisfacción brindar un año de soporte y la realización de las actualizaciones necesarias del módulo desarrollado.
Evidencia en: https://drive.google.com/drive/folders/1aOEyUonyI8nBRNMd0_WAvKv3b7fooKfd</t>
  </si>
  <si>
    <t>segun la descripcion del avance realizada por la entidad, la meta se cumplio en un 50%</t>
  </si>
  <si>
    <t>Herramienta tecnológica "aseguramiento en salud" en operación</t>
  </si>
  <si>
    <t xml:space="preserve">Herramienta tecnológica "aseguramiento de salud" en operación (no acumulativa)
</t>
  </si>
  <si>
    <t>No aplica para el periodo a evaluar.</t>
  </si>
  <si>
    <t>SANATORIO AGUA DE DIOS</t>
  </si>
  <si>
    <t xml:space="preserve">7. Actores diferenciales para el cambio </t>
  </si>
  <si>
    <t>7.2 Colombia igualitaria, diversa y libre de discriminación.</t>
  </si>
  <si>
    <t>7.2.1 Construcción de tejido social diverso, con garantia de derechos y sin discrimicón.</t>
  </si>
  <si>
    <t>ODS 10. Reducción de las desigualdades</t>
  </si>
  <si>
    <t>Fortalecer la humanización en los servicios a partir de la implementación de estrategias de atención con enfoque diferencial por orientación sexual e identidades de género diversas para la atención integral de las personas LGBTIQ</t>
  </si>
  <si>
    <r>
      <t>lineamientos implementados asociados a la Clasificación Internacional de Enfermedad</t>
    </r>
    <r>
      <rPr>
        <sz val="12"/>
        <rFont val="Calibri"/>
        <family val="2"/>
        <scheme val="minor"/>
      </rPr>
      <t>es  CIE</t>
    </r>
    <r>
      <rPr>
        <sz val="12"/>
        <color rgb="FFFF0000"/>
        <rFont val="Calibri"/>
        <family val="2"/>
        <scheme val="minor"/>
      </rPr>
      <t xml:space="preserve"> </t>
    </r>
    <r>
      <rPr>
        <sz val="12"/>
        <color theme="1"/>
        <rFont val="Calibri"/>
        <family val="2"/>
        <scheme val="minor"/>
      </rPr>
      <t xml:space="preserve"> relacionada con la superación del binario hombre-mujer y el reconocimiento de la variabilidad.</t>
    </r>
  </si>
  <si>
    <t>(numero de lineamientos implementados/total lineamientos)*100</t>
  </si>
  <si>
    <t>Se cuenta con la Resolución No 10.39.509 de Septiembre 19 del 2022
Política y Estrategia de Atención con Enfoque Diferencial.
Politica implementada y aprobada.</t>
  </si>
  <si>
    <t>4. Transformación productiva, internacionalización y acción climática</t>
  </si>
  <si>
    <t>4.1 Transicion energetica justa, segura, confiable y eficiente.</t>
  </si>
  <si>
    <t>4.1.1 Transformación energetica justa, basada en el respecto a la naturaleza, la justicia social y la soberania con seguridad, confiabilidad y eficiencia.</t>
  </si>
  <si>
    <t>ODS 7. Energía asequible y no contaminante</t>
  </si>
  <si>
    <t>Contribuir en la eficiencia en el uso de recursos y mitigación de impacto ambiental con la implementación de un proyecto para la transición de energias limpias para el abastecimiento energetico en la sede del Hospital Herrera Restrepo perteneciente al Sanatorio de Agua de Dios E.S.E.</t>
  </si>
  <si>
    <t>Proyecto para transición de energías limpias formulado</t>
  </si>
  <si>
    <t>Esta en la etapa de recolección de datos y estudio de mercado
con 2 empresas especializadas en energías renovables</t>
  </si>
  <si>
    <t xml:space="preserve">Proyecto para transición de energías limpias </t>
  </si>
  <si>
    <t>Proyecto para transición de energías limpias implementado</t>
  </si>
  <si>
    <t>2. Direccionamiento estrategico y planeación.</t>
  </si>
  <si>
    <t>2.2 Politica de gestión presupuestal y eficiencia del gasto publico.</t>
  </si>
  <si>
    <t>7. Fortalecer la sostenibilidad financiera del sistema salud en el pago, giro directo y la restitución de los recursos.</t>
  </si>
  <si>
    <t>Fortalecer la gestión financiera a través de la implementación de acciones que permitan mantener la sostenibilidad de la ESE Sanatorio de Agua de Dios</t>
  </si>
  <si>
    <t>Porcentaje de apalancamiento del presupuesto con recursos propios</t>
  </si>
  <si>
    <t>(Recursos propios recaudados en el periodo / Total presupuesto de ingresos aprobado )*100</t>
  </si>
  <si>
    <t>Del total del presupuesto de la entidad está siendo financiado en un 20,7% 
con recursos propios dando un cumplimiento en la meta de 2023 del 100%</t>
  </si>
  <si>
    <t>Porcentaje de servicios actualizados en el portafolio de servicios de la ESE</t>
  </si>
  <si>
    <t xml:space="preserve">Número total de servicios actualizados en RESP y el portafolio de la entidad /Número de servicios prestados en la entidad </t>
  </si>
  <si>
    <t>&gt;=96%</t>
  </si>
  <si>
    <t>&gt;=98%</t>
  </si>
  <si>
    <t>&gt;=99%</t>
  </si>
  <si>
    <t>Para el segundo Trimestre del 2023 la institución tenía 22 servicios ofertados. 
De los cuales 5 servicios no se están prestando (Pediatría, dermatología, ortopedia, Ginecología,  y RX Odontológica).  La oferta del periodo fue del 77%.</t>
  </si>
  <si>
    <t xml:space="preserve">
Implementar estrategias que contribuyan a la disminución de complicaciones asociadas a la morbilidad en los grupos poblacionales priorizados en el territorio de influencia del Sanatorio de Agua de Dios</t>
  </si>
  <si>
    <t>Estrategias para la disminucion de complicaciones asociadas a la morbilidad.</t>
  </si>
  <si>
    <t>Número de estrategias implementadas.</t>
  </si>
  <si>
    <t>Divulgación por medio de comunicación   redes sociales (Facebook) (whatsapp), página Web del Sanatorio de agua de Dios, Voz a Voz jornadas lúdicas. Con los siguientes temas:
I Trimestre Dengue
II Trimestre: Vacunación
III Trimestre Gestión del riesgo Cardiovascular
IV Trimestre Ruta materna</t>
  </si>
  <si>
    <t>4. Evaluación de resultados.</t>
  </si>
  <si>
    <t xml:space="preserve">4.1 Politica de seguimiento y evaluación institucional. </t>
  </si>
  <si>
    <t>Fortalecer las capacidades organizacionales para la prestación de los servicios de salud a través del mejoramiento del resultado de la autoevaluación del Sistema Unico de Acreditación</t>
  </si>
  <si>
    <t>Autoevaluación en el Sistema Unico de Acreditación (comparativo año anterior)</t>
  </si>
  <si>
    <t>Resultado de la autoevaluación en el Sistema Unico de Acreditación (comparativo año anterior)</t>
  </si>
  <si>
    <t>La efectividad en la calificación en enfoque, implementación y resultados relacionados con los estándares en la autoevaluación del SUA de acuerdo con la resolución 5095, 
para el periodo fue del 1,01 comparado en el año (2022) anterior registra 1,64 no se evidencio descripción de fortalezas.</t>
  </si>
  <si>
    <t xml:space="preserve">Contribuir a la disminución de la  tasa de incidencia  y prevalencia enfermedad de Hansen en los territorios de cobertura del Sanatorio de Agua de Dios, mediante la estrategia de busqueda de convivientes. </t>
  </si>
  <si>
    <t xml:space="preserve">Porcentaje de disminución de la prevalencia de la enfermedad de Hansen en los territorios de cobertura del Sanatorio de Agua de Dios </t>
  </si>
  <si>
    <t>(No. de pacientes del programa lepra sin aumento en su  grado de discapacidad  / Total pacientes del programa lepra)  x 100</t>
  </si>
  <si>
    <t>Cerramos con un cumpliento del 73% basado en el seguimiento telefonico y personal realizo a los pacientes inscritos a nuestro programa lepra.
Es de aclarar que durante el segundo semestre del año 2023, se suspendio el contrato con la EAPB Famisanar, por esta razon los usuarios del programa Lepra pasaron a ser atendidos en las IPS  adscritas a Famisanar. Sin embargo el Sanatorio de Agua de Dios continua realizando el Seguimiento a sus pacientes, a fin de verificar el grado de dscapacidad de los pacientes a quienes se les venia realizando la atencion en el Sanatorio de Agua de Dios. 
total de pacientes Calisificados Grado 0= 142
Total de pacientes clasificados grado 1= 153
Total de pacientes calsificados grado 2= 454</t>
  </si>
  <si>
    <t xml:space="preserve">Porcentaje de disminución de la incidencia de la enfermedad de Hansen en los territorios de cobertura del Sanatorio de Agua de Dios </t>
  </si>
  <si>
    <t>(No. de convivientes del programa lepra diagnosticados con la enfermedad  / Total convivientes del programa lepra)  x 100</t>
  </si>
  <si>
    <t xml:space="preserve">El desarrollo de las actividdes de la busqueda de convivientes, se realiza a traves de la oficina del DIC. Cerramos el año 2023 con un indicador de cumplimiento del 1,6%
37 Convivientes Valorados
total de pacientes 25
Meta propuesta para valoracion: 60 pacientes. </t>
  </si>
  <si>
    <t>Ofertas de asistencia técnica y capacitación desarrolladas para entes territoriales</t>
  </si>
  <si>
    <t>Número de ofertas de asistencia  técnica y capacitación desarrolladas para entes territoriales desarrolladas.</t>
  </si>
  <si>
    <t xml:space="preserve">Para el cierre del año 2023, se emitio una propuesta para capacitacion y entrenamiento en el diagnostico de la Enfermedad de Hansen a la Secretaria de Salud de Boyaca, el cual fue rechazado. 
Actualmente el Sanatorio de Agua de Dios, a traves de la Oficina del DIC, se encuentra elaborando una propuesta academica para formacion y entrenamiento en la busqueda, identificacion, diagnostico y tratamiento de la Enfermedad de Hansen, con el objeto de venderla a las entidades educativas y entes de control de los diferentes terriotorios nacionales. </t>
  </si>
  <si>
    <t>SANATORIO DE CONTRATACIÓN</t>
  </si>
  <si>
    <t>2.1 Politica de planeación institucional.</t>
  </si>
  <si>
    <t>Contribuir a la disminución de la enfermedad de Hansen en los territorios de cobertura del Sanatorio de Contratación, por medio de la implementación del Plan Estratégico Nacional de Prevención y Control de la Enfermedad de Hansen 2016-2025.</t>
  </si>
  <si>
    <t>Plan Estratégico de Prevención y Control de la Enfermedad de Hansen</t>
  </si>
  <si>
    <t>Actividades ejecutadas en plan de acción institucional para la implementación del Plan Estratégico Nacional de Prevención y Control de la Enfermedad de Hansen 2016-2025 / Actividades programadas en plan de acción institucional para la implementación del Plan Estratégico Nacional de Prevención y Control de la Enfermedad de Hansen 2016-2025 x 100</t>
  </si>
  <si>
    <t>Diagnóstico oportuno de la enfermedad de Hansen en población objeto de la ESE.</t>
  </si>
  <si>
    <t xml:space="preserve">Número de casos de la población objeto de la ESE diagnósticados oportunamente y tratados </t>
  </si>
  <si>
    <t>88,88%</t>
  </si>
  <si>
    <t xml:space="preserve">los pacientes diagnosticados, iniciaron el tratamiento de manera oportuna </t>
  </si>
  <si>
    <t>Formular e Implementar un modelo de atención en salud  centrado en las personas, familias y comunidades desde un enfoque de Atención Primaria Integral.</t>
  </si>
  <si>
    <t xml:space="preserve">Modelo de atención en salud. </t>
  </si>
  <si>
    <t>Modelo de atención en salud formulado.</t>
  </si>
  <si>
    <t>se tiene el modelo de atención primario en salud formulado, solo se encuentra pendiente la valoración y revisión por parte del área de calidad.</t>
  </si>
  <si>
    <t>Hogares del municipio de Contratación atendidos bajo el enfoque de Atención Primaria en Salud</t>
  </si>
  <si>
    <t>Número de hogares del municipio de Contratación atendidos durante el periodo bajo el enfoque de Atención Primaria en Salud</t>
  </si>
  <si>
    <t>para el periodo 2023 no se programo  actividades de atención primaqria en salud en los hogares del municipio de Contratación</t>
  </si>
  <si>
    <t>Fortalecer la gestión financiera a través de la implementación de acciones que permitan mantener la sostenibilidad de la ESE Sanatorio de Contratación</t>
  </si>
  <si>
    <t>Rotación de cartera</t>
  </si>
  <si>
    <t>360 / (Ventas a crédito en el periodo / Cuentas por cobrar promedio)</t>
  </si>
  <si>
    <t> </t>
  </si>
  <si>
    <t xml:space="preserve">Resultado equilibrio presupuestal con recaudo. </t>
  </si>
  <si>
    <t>Valor de la ejecución de ingresos totales recaudados en la vigencia objeto de evaluación (Incluye recaudo de CxC de vigencias anteriores) / Valor de la ejecución de gastos comprometidos en la vigencia objeto de evaluación (Incluye el valor comprometido de CxP de vigencias anteriores).</t>
  </si>
  <si>
    <t>&gt;1</t>
  </si>
  <si>
    <t>1,51</t>
  </si>
  <si>
    <t xml:space="preserve">6. Gestión del conocoimiento y la innovación. </t>
  </si>
  <si>
    <t>Desarrollar proyectos de investigación para la generación, aplicación y apropiación del conocimiento para el tratamiento integral de la enfermedad de Hansen.</t>
  </si>
  <si>
    <t>Proyectos de investigación para el fortalecimiento del tratamiento integral de la enfermedad de Hansen.</t>
  </si>
  <si>
    <t>Número de proyectos de investigación que optimicen el tratamiento integral de la enfermedad de Hansen ejecutados.</t>
  </si>
  <si>
    <t>El Dr. Olinto como Coodinador del Programa Hansen hace parte del grupo de Evaluación de cinco biomarcadores transcriptómicas para la enfermedad de Hansen en población Colombiana. Investigador principal Héctor Serrano-Coll-MD, MSc, PhD.
Co-investigadores: Dra. Annemieke Geluk, Dra. Nora Cardona-castro, Dr. Olinto Mieles Burgos.
Entidades participante:  Instituto Colombiano de Medicina Tropical-Universidad CES; Universidad de Leiden (Países Bajos); ESE Sanatorio de Contratación
Proyecto Financiado: Leprosy Research Group (LRI), Touring Foundation, Países Bajos</t>
  </si>
  <si>
    <t>CENTRO DERMATOLOGICO FEDERICO LLERAS ACOSTA</t>
  </si>
  <si>
    <t xml:space="preserve">
Caracterizar las enfermedades dermatológicas en las áreas rural y/o dispersas definidas a nivel nacional, a través de una atención en dermatología bajo la modalidad de telemedicina en poblaciones vulnerables.</t>
  </si>
  <si>
    <t>% Cumplimiento del plan de trabajo de la fase de alistamiento del proyecto de atención dermatológica con telemedicina</t>
  </si>
  <si>
    <t>(número de actividades de la fase de alistamiento realizadas / número de actividades programadas en la fase de alistamiento) *100</t>
  </si>
  <si>
    <t xml:space="preserve">De acuerdo con el comité directivo realizado el 28 de noviembre de 2023, es necesario llevarlo a Junta Directiva de la vigencia 2024, teniendo en cuenta que el proyecto de telederma el cual iba hacer financiado por la dirección de epidemiologia de MInsalud es objeto de modificación y se espera financiación  en la vigencia 2024 por el fondo FIS. </t>
  </si>
  <si>
    <t>Según la información de la entidad, no se cumplió con la programación por falta de recursos para la financiación.</t>
  </si>
  <si>
    <t xml:space="preserve">
Caracterizar las enfermedades dermatológicas en las áreas rural y/o dispersas definidas a nivel nacional, a través de una atención en dermatología bajo la modalidad de telemedicina en poblaciones vulnerables.</t>
  </si>
  <si>
    <t>Entidades incluidas en el proyecto de atención dermatológica con telemedicina</t>
  </si>
  <si>
    <t>Número de entidades incluidas en el proyecto de atención dermatológica con telemedicina</t>
  </si>
  <si>
    <t>La medición de este indicador inicia durante la vigencia 2024 sujeto a que el proyecto sea financiado, como se puede observar en la meta establecida</t>
  </si>
  <si>
    <t>No se tiene programación para el 2023</t>
  </si>
  <si>
    <t xml:space="preserve">
Aprobación y puesta en marcha de proyectos de investigación nuevos por año,  mejorando  la  competencia de los investigadores</t>
  </si>
  <si>
    <t>Proyectos aprobados y puestos en marcha</t>
  </si>
  <si>
    <t>Número de proyectos aprobados y puestos en marcha</t>
  </si>
  <si>
    <t xml:space="preserve">Se realizaron 5 proyectos superando la meta establecida debido a que la Entidad está realizando actividades de motivación e incentivar una mayor participación de Instituciones de educación superior con quien se tiene convenios docencia - servicios para el desarrollo de proyectos interinstitucionales, como resultado la Entidad realizó los siguientes proyectos: *Proyecto “Detección del parásito Leishmania spp. en imágenes microscópicas empleando algoritmos de aprendizaje de maquina”. 
*Proyecto "Descripción y análisis clínico-patológico de los dermatofibromas diagnosticados en un Centro dermatológico de referencia en Colombia". 
*Proyecto "Caracterización del patrón de expresión genética asociado a la vía metabólica del colesterol en macrófagos infectados por Leishmania (v) braziliensis en diferentes momentos de la infección". 
*Proyecto “Análisis de los factores determinantes en salud que contribuyen a la presencia de pacientes diagnosticados con Enfermedad de Hansen, según casos atendidos en el Centro Dermatológico Federico Lleras Acosta en Bogotá D.C.”,.
*Proyecto de investigación: Polimorfismos genéticos y su relación con la susceptibilidad a melanoma: Revisión sistemática y Metaanálisis”. 
</t>
  </si>
  <si>
    <t>Según la información de la entidad, se cumplió al 100% la meta y se realizaron actividades adicionales.</t>
  </si>
  <si>
    <t>ADMINISTRADORA DE LOS RECUROS DEL SISTEMA DE SEGURIDAD SOCIAL EN SALUD - ADRES</t>
  </si>
  <si>
    <t>Fortalecer la capacidad tecnológica para la  recopilación, organización, almacenamiento y análisis eficaz de la información, que permita la integración con los diversos actores del sistema de Salud en el sistema de información único e interoperable.</t>
  </si>
  <si>
    <t xml:space="preserve">Eficacia en el avance de productos para la habilitación de mecanismos para la Gestión de Información en Salud </t>
  </si>
  <si>
    <t xml:space="preserve">(# productos desarrollados en el periodo anual / # total de productos programados en el cuatrienio) x 100 </t>
  </si>
  <si>
    <t>La Dirección de Gestión de Tecnologías de la Información y las Comunicaciones ejecuto tres (3) actividades que se establecieron durante los meses de noviembre y diciembre de la  vigencia 2023 para el cumplimento de los siguientes productos:
Interoperabilidad con los diversos actores del Sistema General de Salud
Gestión de datos maestros
Estas actividades fueron cumplidas en su totalidad, dando cumplimiento al 5% de la meta del cuatrenio en relación al avance en la consecución de los mencionados productos.</t>
  </si>
  <si>
    <t>Durante el segundo semestre de 2023 la ADRES avanzó con la definición de la arquitectura de interoperabilidad para las bases de datos MIPRES, RETHUS, REPS, RIPS teniendo como punto de referencia su crecimiento en GIGAS por año. Se estableció una estrategia de comunicación para Integración de datos entre MSPS -ADRES a través de reuniones periódicas entre las áreas misionales y técnicas del MSPS y la ADRES. En el segundo semestre de 2023 se logró que el MSPS dispusiera de información actualizada de MIPRES, REPS y Tabla de evolución, disponiendo inicialmente una copia de c/u de las BD (MIPRES,RETHUS, REPS, RIPS) a ADRES y son restauradas por una sola vez, para que posteriormente a través del mecanismo de replicación en línea, se actualice de manera transaccional, es decir, la operación que realiza el MSPS se ve en ADRES en línea.
Adicionalmente, en relación con la interoperabilidad con los diversos actores del sistema General de Salud, se efectuó el Diagnóstico de Madurez de Interoperabilidad de acuerdo con el Marco definido por MinTIC, de manera conjunta con la fabrica de Software. Sobre el diagnostico realizado se incluyen pasos a seguir.
Con respecto al producto Gestión de Datos Maestros, la ADRES elaboró el documento: Arquitectura de información y/o datos y Arquitectura de integraciones e interoperabilidad para ADRES, a través del contrato de fabrica de Software.</t>
  </si>
  <si>
    <t>Rediseño e implementación de la estructura organizacional acorde a las funciones y responsabilidades misionales y exigencias del PND.</t>
  </si>
  <si>
    <t>Porcentaje del Plan de trabajo del rediseño organizacional implementado</t>
  </si>
  <si>
    <t xml:space="preserve">(# acciones desarrolladas en el plan de trabajo del rediseño organizacional en el periodo anual / # total de acciones programadas en el plan de trabajo del rediseño organizacional para el cuatrienio ) x 100 </t>
  </si>
  <si>
    <t>No aplica resultado para el segundo semestre de 2023 ya que no se programó meta para este periodo en esta acción estratégica.</t>
  </si>
  <si>
    <t>No aplica</t>
  </si>
  <si>
    <t>6. Recuperar y fortalecer la red pública hospitalaria.</t>
  </si>
  <si>
    <t>Implementar los mecanismos que contribuyan al saneamiento de los pasivos del sistema de salud conforme a lo que determine la Ley, el Gobierno Nacional y la disponibilidad de recursos de la ADRES.</t>
  </si>
  <si>
    <t xml:space="preserve">Eficacia en la gestión de reportes de canastas COVID-19 (pruebas) para el reconocimiento </t>
  </si>
  <si>
    <t>(# Reportes canastas COVID-19 (pruebas) validados por la ADRES en el periodo anual / # Reportes canastas COVID-19  (pruebas) presentados por las EPS en el periodo anual) x 100</t>
  </si>
  <si>
    <t xml:space="preserve"> 31 de diciembre de 2023 las EPS reportaron 97.771 archivos, de los cuales, fueron validados 96.050. Lo anterior teniendo en cuenta que dados los tiempos por el cierre presupuestal y contable de la ADRES se validó lo presentado por las EPS entre:
El 12 de diciembre de 2022 y el 20 de octubre de 2023 por pruebas realizadas a los usuarios entre el 17 de marzo de 2020 y el 25 de agosto de 2020
El 04 de mayo de 2023 y el 13 de diciembre de 2023 por pruebas realizadas a los usuarios entre el 26 de agosto de 2020 y el 30 de junio de 2022
El 12 de diciembre de 2022 y el 25 de diciembre de 2023 por pruebas realizadas a los usuarios a partir del 01 de julio de 2022. 
Con forme a lo anterior, se validó un 98,24% de los reportes efectuados.</t>
  </si>
  <si>
    <t>98,24%</t>
  </si>
  <si>
    <t>Durante el segundo semestre de 2023 la ADRES remitió comunicaciones por las cuales se solicita al Gobierno Nacional la asignación de recursos con los cuales se pudiera efectuar el reconocimiento de Pruebas COVID-19.
Frente a los reportes efectuados por las EPS y dada la asignación presupuestal, la ADRES en el mes de diciembre de 2023 realizó el pago de los recursos que resultaron aprobados en el proceso de validaciones respecto a lo presentado por las EPS entre:
 El 12 de diciembre de 2022 y el 20 de octubre de 2023 por pruebas realizadas a los usuarios entre el 17 de marzo de 2020 y el 25 de agosto de 2020
El 04 de mayo de 2023 y el 13 de diciembre de 2023 por pruebas realizadas a los usuarios entre el 26 de agosto de 2020 y el 30 de junio de 2022
El 12 de diciembre de 2022 y el 25 de diciembre de 2023 por pruebas realizadas a los usuarios a partir del 01 de julio de 2022.</t>
  </si>
  <si>
    <t xml:space="preserve">Fortalecer el mecanismo del giro directo​ a toda la red de prestadores y proveedores del sistema de salud hasta llegar a ser el pagador único con el fin de  contribuir al flujo de recursos de manera oportuna </t>
  </si>
  <si>
    <t>99.94%</t>
  </si>
  <si>
    <t>Eficacia en la aplicación de valores de giro directo</t>
  </si>
  <si>
    <t>(Valores reconocidos a través del mecanismo del giro directo durante el periodo anual / valores de giro directo programados por las EPS para el mismo periodol) x 100</t>
  </si>
  <si>
    <t>99.95%</t>
  </si>
  <si>
    <t>99.96%</t>
  </si>
  <si>
    <t>99.97%</t>
  </si>
  <si>
    <t>99.98%</t>
  </si>
  <si>
    <t>Régimen contributivo:
De acuerdo con los resultados de los procesos de Compensación ejecutados en el segundo semestre de 2023, la ADRES giró el 99,98% de los recursos del giro directo a las IPS y proveedores de servicios y tecnologías en salud que corresponde a $855.474.672.366, de acuerdo con la programación realizada por las EPS que se encuentran en medida de vigilancia especial, intervención o liquidación.
Régimen subsidiado:
De acuerdo con los resultados de los procesos de la Liquidación Mensual de Afiliados ejecutados en el segundo semestre de 2023, la ADRES giró el 99,95% de los recursos del giro directo a las IPS y proveedores de servicios y tecnologías en salud, correspondiente a $8.874.696.745.943, de acuerdo con la programación realizada por las EPS.
Servicios y tecnologías en salud no financiados con cargo la UPC:
La ADRES giró 100% de los recursos del giro directo por concepto de servicios y tecnologías en salud no financiados con cargo a la UPC a las IPS y proveedores de servicios y tecnologías en salud,  durante los meses de noviembre y diciembre lo correspondiente a $29.102.142.602,90 de acuerdo con la programación realizada por las EPS.</t>
  </si>
  <si>
    <t>Con relación al giro directo, en el mes de diciembre de 2023, se autorizó por parte de la Dirección de Liquidaciones y Garantías el paso a producción de la herramienta tecnológica para programación y ejecución de giro directo (Régimen Contributivo y Subsidiado), correspondiente a la Fase I del proyecto. Ésta Fase fue desarrollada por la fábrica de software Hitss y contempla hasta el paso de alistamiento.</t>
  </si>
  <si>
    <t>FONDO DE PREVISIÓN SOCIAL DEL CONGRESO DE LA REPÚBLICA - FONPRECON</t>
  </si>
  <si>
    <t>2.1 habilitadores que potencian la seguridad humana y las oportunidades de bienestar.</t>
  </si>
  <si>
    <t>2.1.1 Sistema de protección social, universal y adaptativo.</t>
  </si>
  <si>
    <t>Fortalecer estrategias para Incrementar la participación en la financiación de las obligaciones pensionales</t>
  </si>
  <si>
    <t>Cumplimiento meta de recaudo efectivo de recursos-cobro coactivo</t>
  </si>
  <si>
    <t>recursos efectivamente recaudados por concepto de cobro coactivo
(cifras en millones de pesos)</t>
  </si>
  <si>
    <t>Para la vigencia 2023, la entidad realizó un recaudo por concepto de cobro coactivo, de 18,922 millones de pesos, cumpliendo de esta manera el 70% de la meta establecida (en la suma de la meta establecida se cumplió al 117% con un recaudo adicional de 117 millones de pesos).</t>
  </si>
  <si>
    <t>Cumplimiento meta de recaudo efectivo de recursos-cobro persuasivo</t>
  </si>
  <si>
    <t>recursos efectivamente recaudados por concepto de cobro persuasivo
(cifras en millones de pesos)</t>
  </si>
  <si>
    <t>Para la vigencia 2023, la entidad realizó un recaudo por concepto de cobro persuasivo, de 60,362  millones de pesos, superando al 148% de cumplimiento de acuerdo a la meta establecida.</t>
  </si>
  <si>
    <t>Mesas de trabajo con territorios para conciliación de la deuda, ejecutadas</t>
  </si>
  <si>
    <t>Número de mesas de trabajo con territorios para conciliación de la deuda, ejecutadas</t>
  </si>
  <si>
    <t>Para la vigencia 2023, se realizaron 21 mesas de trabajo, que facilitaron el acercamiento con las entidades deudoras para revisar, depurar y conciliar la deuda e indicar el procedimiento establecido por el Ministerio de Hacienda y Crédito Público, para suscribir acuerdos de pago con recursos FONPET, resultado que se ve reflejado en los acuerdos suscritos y que se encuentran pendientes de desembolso por parte del Ministerio de Hacienda y Crédito Público.</t>
  </si>
  <si>
    <t>INTITUTO NACIONAL DE VIGILANCIA DE MEDICAMENTOS Y ALIMENTOS – INVIMA</t>
  </si>
  <si>
    <t xml:space="preserve">Contribuir al mejoramiento del sistema de vigilancia en salud pública y sanitario a través de la implementación del proceso de fiscalización sanitaria
</t>
  </si>
  <si>
    <t xml:space="preserve">Inspección de los productos competencia del Invima </t>
  </si>
  <si>
    <t>No de visitas inspección de los productos competencia del Invima realizadas</t>
  </si>
  <si>
    <t>Se llevarón a cabo visitas de inspección vigilancia y control de bancos de sangre, cosméticos, dispositivos médicos,medicamentos, alimentos, inspecciones a plantas de beneficio , establecimientos que realizan estudios clínicos</t>
  </si>
  <si>
    <t>Asistencia técnica a los Entes descentralizados y actores involucrados con los productos competencia del Invima</t>
  </si>
  <si>
    <t>No. asistencias técnicas   a los Entes descentralizadosy actores involucrados con los productos competencia del Invima realizadas</t>
  </si>
  <si>
    <t>Se realizarón asistencias técnicas en los siguientes temas:
Programa de Tecno y Reactivovigilanciadirigidas a profesionales de las secretarias de salud.
Orientación para las actividades de IVC con base en el proceso de auditoría externa del Invima a las entidades territoriales de salud establecido en la resolución 1219 de 2013 y circulares 046 de 2014 y 2016.
Requisitos para planta de beneficio animal de ovinos.
Fortalecimiento de las acciones de alimentos y bebidas competencias de las ETS (Rotulado, Medidas sanitarias de seguridad, peritaje).
Toma de muestras y acompañamiento al terrritorial de  Farmacovigilancia e inscripción a la Red Nacionalde Farmacovigilancia.
Procesos de investigación clínica.
Cursos de aula virtual de Farmacovigilancia.</t>
  </si>
  <si>
    <t>Capacitaciones a entes descentralizados y actores involucrados con los productos competencia del Invima</t>
  </si>
  <si>
    <t>No. de capacitaciones  a entes descentralizados y actores involucrados con los productos competencia del Invim realizadas</t>
  </si>
  <si>
    <t xml:space="preserve">Se realizarón capacitaciones en:
Innovación para marcos regulatorios preparados para el futuro.
Programa de Tecnovigilancia dirigida a gerentes de hospitales públicos.
Programa nacional de Reactivovigilancia y aplicación de la metodología AMFE dirigida a los prestadores de servicios de salud e importadores y fabricantes de dispositivos médicos y reactivos a nivel nacional y agencias regulatorias de dispositivos médicos de la región de las Americas.
Registros sanitarios para dispositivos médicos y equipos biomédicos.
Fortalecimiento de las capacidades técnicas de los profesionales responsables de las secretarías de salud de los programas de reactivo y tecnovigilancia.
Etiquetado y divulgación de la cartilla digital dirigida a la indutria de dispositivos médicos.
Resolución 214 de 2022 sobre proceso de certificación en apertura y funcionamiento de Dispositivos médicos sobre medida bucal.
Principios escenciales de seguridad y desempeño de dispositivos médicos y reactivos de dignóstico in vitro.
Validación de transporte de acuerdo con lo establecido en la resolución 5108 de 2005 dirigidas a profesionales de Bancos de tejidos.
Requisitos sanitarios para la exportación de carne y derivados cárnicos de la especie porcina a Singapur.
Requisitos sanitarios para la producción y comercialización de alimentos.
Herramientas para combatir la ilegalidad en la cadena cárnica y la clandestinidad y contrabando en el sector agropecuario.
Procesos de investigación clínica.
</t>
  </si>
  <si>
    <t>ODS 8. Trabajo decente y crecimiento económico</t>
  </si>
  <si>
    <r>
      <t xml:space="preserve">
Fortalecer la gestión de las autorizaciones de los procesos de fabricación, venta e importación de medicamentos , dispositivos médicos y tecnologías en salud de acuerdo con los ajustes normativos realizados por el Ministerio de Salud y Protección social.
</t>
    </r>
    <r>
      <rPr>
        <b/>
        <sz val="12"/>
        <color theme="1"/>
        <rFont val="Calibri"/>
        <family val="2"/>
        <scheme val="minor"/>
      </rPr>
      <t xml:space="preserve">
</t>
    </r>
  </si>
  <si>
    <t xml:space="preserve">Autorizaciones y tramites asociados (registro sanitario-Notificación Sanitaria-Notificación Sanitaria Obligatoria- nuevos, reconocimientos y renovaciones) de los procesos de fabricación, venta e importación de medicamentos 
</t>
  </si>
  <si>
    <t>No de autorizaciones y tramites asociados ( registro sanitario-NS-NSO- nuevos, reconocimientos y renovaciones) de los procesos de fabricación, venta e importación de  medicamentos otorgadas</t>
  </si>
  <si>
    <t>Se llevarón a cabo los procesos de emisión, renovación y trámites asociados a resgitros sanitarios de medicamentos.</t>
  </si>
  <si>
    <t xml:space="preserve">Autorizaciones y tramites asociados (registro sanitario-Notificación Sanitaria-Notificación Sanitaria Obligatoria- nuevos, reconocimientos y renovaciones) de los procesos de fabricación, venta e importación de  dispositivos médicos y tecnologías en salud 
</t>
  </si>
  <si>
    <t>No de autorizaciones y tramites asociados  ( registro sanitario-NS-NSO- nuevos, reconocimientos y renovaciones) de los procesos de fabricación, venta e importación de  dispositivos médicos y tecnologías en salud otorgados</t>
  </si>
  <si>
    <t>Se llevarón a cabo los procesos de emisión, renovación
y trámites asociados a registros sanitarios de dispositivos médicos.</t>
  </si>
  <si>
    <t>3. Derecho humano a la alimentación.</t>
  </si>
  <si>
    <t>3.1 Adecuación de  alimentos.</t>
  </si>
  <si>
    <t>3.1.1 Alimentos sanos y seguros para alimentar a colombia.</t>
  </si>
  <si>
    <t>ODS 2. Hambre cero</t>
  </si>
  <si>
    <t xml:space="preserve">
Fortalecer los mecanismos de la política de inocuidad de alimentos con un enfoque de prevención y riesgo sanitario, definiendo y fortaleciendo las funciones y los mecanismos de coordinación con la comunidad y los gobiernos locales.
</t>
  </si>
  <si>
    <t>Nuevo modelo de Inspección Vigilancia y Control IVC de alimentos y bebidas</t>
  </si>
  <si>
    <t>Nuevo modelo deInspección Vigilancia y Control IVC de alimentos y bebidas definido</t>
  </si>
  <si>
    <t xml:space="preserve"> Se realizarón mesas de trabajo conjuntas con la 
Dirección de Alimentos del MSPS mediante las cuales 
se presentó una propuesta inicial, relacionada con el 
nuevo modelo de Inspecicón Vigilancia y Control que esta proponiendo el Invima a través de la cual se busca 
contar con una inscripción obligatoria con pago 
para medianas y grandes empresas por parte de los
 establecimientos objeto de vigilancia sobre la 
cual se pueda realizar una autoevaluación sanitaria por parte de los mismos que permita generar los insumos para realizar las actividades de IVC en el territorio nacional, exceptuando pagos de resigtros sanitarios y trámites asociados para cualquier tamaño de empresa; sin embargo teniendo en cuenta la resolución 2128 de 2023 que tiene como objetivo principal excepcionar del pago de tarifas para la expedición, modificación y renovación de registros sanitarios, permisos y notificaciones sanitarias a microempresarios, pequeños productores, cooperativas, asociaciones mutuales y asociaciones agropecuarias clasificadas como microempresas de alimentos y bebidas. acutalmente el Invima se encuentra en proceso de análisis y ajustes de cara a esta nueva normatividad. </t>
  </si>
  <si>
    <t xml:space="preserve">3.3 Politica de simplificación, racionalización y estandarización de tramites. </t>
  </si>
  <si>
    <r>
      <t xml:space="preserve">
</t>
    </r>
    <r>
      <rPr>
        <b/>
        <sz val="12"/>
        <color rgb="FF7030A0"/>
        <rFont val="Calibri"/>
        <family val="2"/>
        <scheme val="minor"/>
      </rPr>
      <t xml:space="preserve">
</t>
    </r>
    <r>
      <rPr>
        <sz val="12"/>
        <color theme="1"/>
        <rFont val="Calibri"/>
        <family val="2"/>
        <scheme val="minor"/>
      </rPr>
      <t>Realizar actualizaciones del manual tarifario del Invima que permitan establecer estrategias de gradualidad y reducción de impactos de costos en los productores entre otros aspectos.</t>
    </r>
  </si>
  <si>
    <t>Actualizar el manual tarifario de la entidad  (Ordinaria y extraordinaria Imtegral)</t>
  </si>
  <si>
    <t>No. de actualizaciones realizadas al manual tarifario</t>
  </si>
  <si>
    <t>Se llevarón a cabo 3 actualizaciones extraordinarias asi:
Resolución 2023016927 del 27 de abril de 2023 donde 
se incluye en el manual tarifario las renovaciones automáticas en sus diferentes modalidades para medicamentos homeopaticos y biológicos y ajustes a los conceptos de tarifas correspondientes a la evaluación farmacológica para medicamentos síntesis química.
Resolución 2023036099 del 4 de agosto de 2023, simplificación del manual tarifario en un 52% correspondiente a reducción de procesos y trámites de alimentos y bebidas, cósmeticos, dispositivos médicos, laboratorios, medicamentos, operaciones y procesos y trámites transversales.
Resolución 2023052539 del 7 de noviembre de 2023 que incluye tarifas para los trámites de modificaciones de un registro sanitario de medicamentos de síntesis química y gases medicinales, medicamentos biológicos y homeopaticos.
1 actualización ordinaria resolución 2023058719 de 2023 por la cual se actualizan las tarifas de acuerdo con lo indicado en el artículo del decreto 1889 del 30 de diciembre de 2021 que faculta la Instituto para actualizar su manual tarifario el 1 de enero de cada año.</t>
  </si>
  <si>
    <t>3. Derecho humano a la alimentación</t>
  </si>
  <si>
    <t xml:space="preserve">
Implementar acciones para el mejoramiento de conocimientos técnicos en materia de sanidad e inocuidad considerando la utilización de plataformas digitales, de radio y televisión a los diferentes actores de los sistemas agroalimentarios.</t>
  </si>
  <si>
    <t>Articulos del Invima para mejorar los conocimientos técnicos en materia de sanidad e inocuidad a lo largo de la cadena, considerando la utilización de plataformas digitales, de radio y televisión</t>
  </si>
  <si>
    <t xml:space="preserve">No. de articulos del Invima publicados en plataformas digitales de radio y televisión en materia de sanidad e inocuidad a lo largo de la cadena </t>
  </si>
  <si>
    <t xml:space="preserve">Publicación de dos artículos: Halloweem y Colera </t>
  </si>
  <si>
    <t xml:space="preserve">Fortalecer capacidades técnicas de la red Nacional de laboratorios.
</t>
  </si>
  <si>
    <t>Capacitación y asistencia técnicas a los laboratorios de salud pública de la red Nacional de Laboratorios.</t>
  </si>
  <si>
    <t>Número de capacitaciones y asistencias técnicas a los laboratorios de salud pública de la red nacional de laboratorios y otros actores realizadas.</t>
  </si>
  <si>
    <t xml:space="preserve">Se llevarón a cabo 10 capacitaciones en los siguientes temas 
Aplicación y seguimiento a los estandares de calidad 
para dar cumplimiento a la resolución 1619 dirigida al laboratorio AVIDESA.
Lineamientos para el reporte de información en la platforma EpiInfo que permita disponer de información de calidad para elaboración de informes epidemiológicos del Grupo de la Red de Laboratorios.
Aplicación y seguimiento a estándares de calidad dirigida a FENAVI.
Análisis de bebidas alcoholicas y determinación de sulfitos dirigidas los Laboratorios Departamentales de Salud Pública.
Resolución 1427 y 1407 de 2022 nuevas metodologías dirigida a Laboratorios de Salud Pública.
Decimo tercer taller para el Fortalecimiento Técnico Científico de la Red Nacional de Laboratorios "Estandares de calidad camino a la acreditación" dirigido a los 33 laboratorios de salud pública 
Se llevaron a cabo 20  asistencias técnicas cuyo objetivo fue la revisión y seguimiento de los estándares de calidad de los laboratorios en cumplimiento de la resolución 1619 de 2015.
</t>
  </si>
  <si>
    <t>3.1.3 Gobernanza multinivel para las politicas publicas asociadas al derecho humana a la alimentacion adecuada (DHAA)</t>
  </si>
  <si>
    <r>
      <rPr>
        <sz val="12"/>
        <rFont val="Calibri"/>
        <family val="2"/>
        <scheme val="minor"/>
      </rPr>
      <t>Brindar</t>
    </r>
    <r>
      <rPr>
        <sz val="12"/>
        <color theme="1"/>
        <rFont val="Calibri"/>
        <family val="2"/>
        <scheme val="minor"/>
      </rPr>
      <t xml:space="preserve"> apoyo sanitario y acompañamiento técnico a las familias Pueblos y familias indígenas,  Negras, Afrocolombianas, Raizales y Palenqueras, y campesinas que se  vincularon al Programa de Cultivos de Uso IlíCito en el marco del Programa Nacional Integral de sustitución de Cultivos Ilícitos -PNIS que implementarán en esos territorios modalidades  alternativas de sustitución de economías, ilícitas y reconversión  productiva de los cultivos de coca, marihuana o amapola para la correcta aplicación de normas sanitarias expedidas por el Ministerio de Salud y Protección.</t>
    </r>
  </si>
  <si>
    <t xml:space="preserve">Apoyo sanitario y acompañamiento técnico a emprendedores de productos de alimentos y bebidas de las familias, Pueblos y familias indígenas,  negras, afrocolombianas, raizales y palenqueras, y campesinas que se  vincularon al programa de cultivos de usoiIlícito </t>
  </si>
  <si>
    <t>No. de actividades de apoyo sanitario y acompañamiento técnico a emprendedores de productos de alimentos y bebidas de las familias, Pueblos y familias indígenas,  negras, afrocdombianas, raizales y palenqueras, y campesinas que se  vincularon al programa de cultivos de uso Ilícito realizados</t>
  </si>
  <si>
    <t>Se ejecutarón las siguientes actividades:
Reunión con el cabildo indigena Muisca en el espacio liderado por el SENA "Tejido de paz" que busca revalorizar la hoja de coca como el vehículo de la palabra que une a los pueblos y custodia sus saberes a las comunidades indigenas de la sierra nevada de Santa Marta y de lerma Cauca.
Asistencia Técnica en Resguardo Indigena de Cohetando y Caldera en Cauca sobre productos alternativos para reemplazo de hoja de coca.
Participación en el Tambo Cauca en el lanzamiento de la política Nacional de dorgas.
Desarrollo de mesas de trabajo con comunidades Afrocolombianas respecto al tema del Viche .</t>
  </si>
  <si>
    <t xml:space="preserve">Apoyo sanitario y acompañamiento técnico a emprendedores de productos cosméticos de las familias, pueblos y familias indígenas,  negras, afrocolombianas, raizales y palenqueras, y campesinas que se  vincularon al programa de cultivos de uso ilíCito </t>
  </si>
  <si>
    <t>No. de actividades apoyo sanitario y acompañamiento técnico a emprendedores de productos de cosméticos de las familias, pueblos y familias indígenas,  negras, afrocdombianas, raizales y palenqueras, y campesinas que se  vincularon al programa de cultivos de uso ilícito realizados</t>
  </si>
  <si>
    <t>Desarrollo de una actividad de capacitación sobre 
productos cosméticos en el departamento del Choco.</t>
  </si>
  <si>
    <t>Desarrollo de proyecto de sistematización,automatización, integración e interoperabilidad de los sistemas de información para fortalecimiento del desarrollo de actividades de Inspección, vigilancia y control.</t>
  </si>
  <si>
    <t>1 (Fase de planeación y diseño del proyecto)</t>
  </si>
  <si>
    <t>Fase de desarrollo de los diseños del proyecto</t>
  </si>
  <si>
    <t>Fase de desarrollo de los diseños del proyecto ejecutada</t>
  </si>
  <si>
    <t xml:space="preserve">
Diseño de la automatización de los procesos misionales 
mediante flujos desarrollados en el marco de ejecución de los proyectos tecnológicos.
Notificación de programación de visitas IVC mediante correo electrónico.
Proceso de notificación y comunicación de actos administrativos y de documentos correspondientes a trámites y servicios.
Asignación de trámites de acuerdo al orden de llamada
Generación de actos administrativos y documentos a través de la información de metadatos.
Envió de correos electrónicos a usuarios externos con información de sus trámites.
Expedición de certificado de venta libre de acuerdo a la solicitud del usuario</t>
  </si>
  <si>
    <t>2 (Fase de planeación y diseño del proyecto)</t>
  </si>
  <si>
    <t>Fase de implementación y pruebas de los desarrollos del proyecto</t>
  </si>
  <si>
    <t>Fase de implementación y pruebas de los desarrollos del proyecto ejecutada</t>
  </si>
  <si>
    <t>INSTITUTO NACIONAL DE SALUD - INS</t>
  </si>
  <si>
    <t>N.A.</t>
  </si>
  <si>
    <t xml:space="preserve">Fortalecer las capacidades asociadas a gestión y transferencia del conocimiento hacia las redes especiales (Trasplantes y bancos de sangre)  y redes de laboratorios  mediante el acompañamiento técnico y generación de diagnosticos situacionales que permitan apuntar a mejorar las condiciones de salud en las poblaciones vulnerables                 </t>
  </si>
  <si>
    <t>Ensayos acreditados bajo la norma ISO/IEC 17025:2017 y los  parametros  acreditados bajo la norma ISO/IEC 17043:2010</t>
  </si>
  <si>
    <t>Total de ensayos y parametros acreditados bajo norma ISO/IEC 17025:2017 y ISO/ IEC 17043:2010 TEPA/Total de ensayos y parámetros acreditados sometidos a evaluación bajo norma ISO17025:2017 y ISO17043:2010/</t>
  </si>
  <si>
    <t>Durante el año 2023, el indicador registra un porcentaje de 100% en cuanto a mantener la condición de acreditación activa para los ensayos y parámetros acreditados bajo las normas ISO /IEC: 17025: 2017 - ISO/IEC 17043:2010. En total la DRSP se contaba con 15 ensayos acreditados activos bajo la norma ISO /IEC: 17025: 2017 y en el año 2023 se amplió el alcance de la acreditación para 3 parámetros más, al finalizar la vigencia 2023 se cuenta con un total de 18 ensayos acreditados.
Para los parámetros acreditados activos bajo la norma ISO/IEC 17043:2010, es importante resaltar que durante la vigencia 2023, fueron incluidos dentro de la ampliación del alcance de la acreditación 9 parámetros adicionales a los 8 parámetros acreditados anteriormente, lo que permitió cerrar la vigencia 2023 con un total de 17 parámetros acreditados. La totalidad de los ensayos y parámetros acreditados fueron sometidos a evaluación por ONAC y mediante auditoria interna en la vigencia 2023.</t>
  </si>
  <si>
    <t xml:space="preserve"> Competencia técnica del Laboratorio Nacional de Referencia (LNR)</t>
  </si>
  <si>
    <t>Numero de programas  de ensayo de aptitud (PEA) con resultado satisfactorio según criterio de cada proveedor /Número de programas de ensayos de aptitud (PEA) (nacional o internacional) en los que se participa X 100</t>
  </si>
  <si>
    <t xml:space="preserve">En el segundo semestre de 2023 el comportamiento del indicador se ubicó en el nivel satisfactorio con un 99% de resultados que cumplen con el criterio de participación, según las condiciones particulares de cada proveedor. De igual manera es importante resaltar que en el segundo semestre en total el LNR participo en 12 Programas de Evaluación Externa del Desempeño; y se obtuvo resultado satisfactorio según los criterios del proveedor para 12 programas. 
Programa Water Supply/Drinking Water. Resource Technology Corp.USA, resultado 100%, Programa EvECSi, Control de la Calidad del Laboratorio de Serologia Infecciosa concordancia del 100%, Ensayos de aptitud serología de sífilis, CDC Atlanta, concordancia del 100%, Programa latinoamericano de control de calidad en bacteriología y resistencia a los antimicrobianos, concordancia del 100% de los cuatro ensayos diferenciados, Control lab. proficiência clínica, análises físico-químicas,hemoterapia, microbiologia e veterinária concordancia del 100% en los cuatro ensayos diferenciados del programa, International  Leptosirosis MAT Profeciency testing schene,Nacional Serology Refernce Laboratory Australia. Resultado satisfactorio 100%. 
</t>
  </si>
  <si>
    <t>Desempeño de laboratorios públicos y privados que participan en los programas de Evaluación Externa del Desempeño PEED ofertados por el Laboratorio Nacional de Referencia del INS</t>
  </si>
  <si>
    <t>(Laboratorios con resultados satisfactorios/Total de laborarios participantes)*100</t>
  </si>
  <si>
    <t xml:space="preserve">Durante vigencia 2023, el indicador registra un porcentaje de 98% en la obtención de resultados satisfactorios por parte de los laboratorios participantes en los programas PEED  ofertados por el LNR. En total en año 2023 de acuerdo a la información generada por la plataforma PCC se registra una participación 2153 laboratorios de los cuales 2109 obtuvieron resultados satisfactorios en los diferentes programas en que participaron. Por otra parte, es importante resaltar que el LNR asegura y garantiza que el material de ensayo enviado permita la evaluación idónea del desempeño y por lo tanto la participación debería ser satisfactoria.  </t>
  </si>
  <si>
    <t>Contribuir con el análisis de determinantes sociales para facilitar  la toma de decisiones, la formulación y evaluación de políticas públicas en salud.</t>
  </si>
  <si>
    <t xml:space="preserve">Índice de referenciación de publicaciones del Observatorio Nacional de Salud </t>
  </si>
  <si>
    <t>Número de citas a publicaciones del ONS, en los últimos 5 años/Número de publicaciones del ONS, en los últimos 5 años</t>
  </si>
  <si>
    <t>7,3</t>
  </si>
  <si>
    <t>Se realiza el monitoreo siendo el resultado 7,3</t>
  </si>
  <si>
    <t xml:space="preserve">Índice de legitimidad del Observatorio Nacional de Salud </t>
  </si>
  <si>
    <t xml:space="preserve">Promedio de calificación del atributo del ONS / promedio de calificación del atributo para el conjunto de instituciones evaluadas </t>
  </si>
  <si>
    <t>1,1</t>
  </si>
  <si>
    <t>El resultado de la encuesta del índice de legitimidad del ONS para la vigencia 2023 fue de 1,11 superando la meta establecida.</t>
  </si>
  <si>
    <t>Contribuir a la gestión de conocimiento en salud pública para la generación, transferencia y apropiación del conocimiento</t>
  </si>
  <si>
    <t>Número de publicaciones científicas y documentos para formulación de política pública del INS</t>
  </si>
  <si>
    <t xml:space="preserve">Sumatoria de productos de nuevo conocimiento generados en el período de evaluación </t>
  </si>
  <si>
    <t xml:space="preserve">Se desrarollaron 351 productos de nuevo conocimiento, en los catro trimestres del año, así:
I trimestre: 59
II trimestre: 63 
III trimestre: 111 
IV trimestre: 118 
Durante 2023, se desarrollaron productos de nuevo conocimiento como artículos científicos, informes científico técnicos, manuscritos científicos, entre otros. 
</t>
  </si>
  <si>
    <t xml:space="preserve">Índice de citación o factor de impacto de la revista biomédica del INS del Journal citation report (promedio de veces que los artículos de la revista Biomédica publicados en los dos años anteriores fueron citados. 
</t>
  </si>
  <si>
    <t>Índice de citaciones de la revista biomédica</t>
  </si>
  <si>
    <t xml:space="preserve">El factor de impacto de la revista Biomédica fue de 0,9, lo que corresponde a 1.049 citaciones en el año. La meta establecida al interior de la entidad y en el Plan institucional de Gestión y Desempeño fue de 0,8. En este sentido, frente a esta meta se tiene un resultado satisfactorio.
Se solicita corrección de las metas del cuatrienio en el PES, considerando que se tomó como línea base el valor obtenido en el año 2022, año en el que se obtuvo un dato atípico, ya que al compararlo con los valores obtenidos para este indicador desde al año 2018 fluctuan entre 0,6 y 0,9 (información que reposa en los informes de indicadores institucionales).
Por lo anterior, este indicador no debería presentar aumento a través del tiempo, ya que adicionalmente,  depende de factores externos de citación y no directamente de la revista, por lo que es un valor que puede aumentar o disminuir sin que tengamos control sobre él. De hecho, para el equipo editorial de la revista, el tener factor de impacto y estar admitidos en Web of Science ya es positivo. Biomédica fue seleccionada como una de las 23 revistas científicas en el mundo para hacer parte de su colección de Medicina Tropical, en ese listado solo existen cuatro revistas latinoamericanas, tres de Brasil y Biomédica que es la única que publica en español.
</t>
  </si>
  <si>
    <t xml:space="preserve"> Apropiación social del conocimiento científico en salud pública y Biomedicina.</t>
  </si>
  <si>
    <t>Sumatoria de productos de apropiación social del conocimiento científico en salud y Biomedicina generados en el período de evaluación 
Se tomarán los productos reportados del periodo de medición de cada semestre de la DISP,según las siguientes categorías de productos:
1. Conferencias magistrales o presentaciones en eventos científicos (modalidad oral y cartel)
2. Organización o participación en eventos científicos (cursos, talleres, seminarios científico-técnicos) 
3. Evaluación técnica de artículos como par evaluador
4. Evaluación técnica de proyectos como par evaluador
5. Evaluación de trabajos de grado, de investigación y tesis
6. Participación en comités interinstitucionales y mesas técnicas</t>
  </si>
  <si>
    <t xml:space="preserve">Se desarrollaron 248 productos de apropiación social del conocimiento, entre los cuales se destaca la participación en congresos, comités científicos, organización de eventos científicos, conferencias magistrales, entre otros, y se organizó el XVIII Encuentro Científico, realizado en el mes de noviembre de 2023.  
I trimestre: 37
II trimestre:42
III trimestre:64
IV trimestre: 105
La meta que se tenía establecida para este indicador institucional para el año 2023 fue de 223 y el valor obtenido fue de 248, es decir que se alcanzó un valor que superó la meta.
</t>
  </si>
  <si>
    <t xml:space="preserve">Fortalecer las capacidades organizacionales mediante un rediseño institucional para  mejorar la capacidad de gestión y prestación de servicios con enfoque territorial
</t>
  </si>
  <si>
    <t>Plan de trabajo implementado</t>
  </si>
  <si>
    <t>(Actividades implementadas anuales/actividades programadas anuales)*100</t>
  </si>
  <si>
    <t>2.1.2. C - Porcentaje de menores de 6 meses con lactancia materna exclusiva
2.2.1 G - Prevalencia de desnutrición crónica en menores de 5 años</t>
  </si>
  <si>
    <r>
      <t xml:space="preserve">Fortalecer los sistemas de información de las redes especiales, de laboratorio, del Sistema Nacional de Vigilancia y de otros sistemas existentes con el fin de mejorar los procesos relacionados con comportamientos epidemiológicos, diagnósticos por laboratorio, sangre y componentes anatómicos; apuntando a la interoperabilidad para su uso desde y hacia otras fuentes de interes en salud publica.   </t>
    </r>
    <r>
      <rPr>
        <b/>
        <sz val="12"/>
        <color rgb="FFC00000"/>
        <rFont val="Calibri"/>
        <family val="2"/>
        <scheme val="minor"/>
      </rPr>
      <t xml:space="preserve">
</t>
    </r>
  </si>
  <si>
    <t>Porcentaje de Sistemas interoperables</t>
  </si>
  <si>
    <t>Sistemas interoperables/Sistemas indetificados como potencialmente interoperables
Nota: Primer año se dedicará a la indentificación del sistemas potencialmente interoperables</t>
  </si>
  <si>
    <t>Contribuir técnicamente en la creación y puesta en marcha del INDOT asociadas a los procesos definidos para la Ruta Critica de la Donación, la distribución de los organos y tejidos, y los procesos de audioria y operación local con las entidades territoriales</t>
  </si>
  <si>
    <t>Porcentaje De sesiones técnicas realizadas</t>
  </si>
  <si>
    <t>(Sesiones técnicas realizadas/Sesiones técnicas convocadas por el MSPS)*100</t>
  </si>
  <si>
    <t>Porcentaje  de asistencias técnicas realizadas</t>
  </si>
  <si>
    <t>(Asistencia técnica realizada/Asistencia técnica solicitada por el MSPS)*100</t>
  </si>
  <si>
    <t>SUPERINTENDENCIA NACIONAL DE SALUD - SUPERSALUD</t>
  </si>
  <si>
    <t>Desconcentrar las acciones de Inspección, Vigilancia y Control de la Supersalud con el fin de aumentar la cobertura de los actores del SGSSS  y la presencia en el territorio.
(Como actores del sistema se entenderá 1. EPS, 2. IPS, 3. Operadores logísticos 4. Gestores farmacéuticos, 5. Entidades Territoriales, 6. Generadores de recursos, 7. Recaudadores de recursos, 8. Administradores de recursos, y, 9. Usuarios que participan en las mesas de IV)</t>
  </si>
  <si>
    <t>Actores del sistema con acciones de inspección y vigilancia por parte de las Direcciones Regionales</t>
  </si>
  <si>
    <t>Actores del sistema con acciones de inspección y vigilancia por parte de las direcciones regionales / Total de las 9 categorias de actores del sistema sujeto de acciones de inspección y vigilancia de la SNS</t>
  </si>
  <si>
    <t xml:space="preserve">Las Direcciones regionales han realizado acciones a 2 actores del sistema, de 2 programados para la vigencia 2023, cumpliendo el 100% para la vigencia2023, constatando en las mismas, que estas se han ejecutado en las entidades territoriales y también en los usuarios o ciudadanos, que son las dos categorías de vigilados programadas para la vigencia..  
Los actores programados para las 4 vigencias son 9.
</t>
  </si>
  <si>
    <t>Aumentar la presencia territorial de la Superintendencia Nacional de Salud y dotarla con capacidades técnicas adecuadas para incrementar la efectividad de las funciones de inspección, vigilancia y control.</t>
  </si>
  <si>
    <t>Nuevas sedes de la Superintendecia Nacional de Salud en territorio</t>
  </si>
  <si>
    <t xml:space="preserve">Número de sedes nuevas de la Superintendencia Nacional de Salud en el periodo </t>
  </si>
  <si>
    <t xml:space="preserve">En atención al anuncio del Superintendente Nacional de Salud el 14 de octubre de 2022, informando a la población la presencia física de la Superintendencia Nacional de Salud para el 2023 en el departamento de Guajira. Como resultado de la gestión se realizó la entrega de la sede en la ciudad de Riohacha por parte del contratista American KPO el día 20 de febrero de 2023. En vista de las fechas de entrega de la dirección administrativa y el grupo de recursos físicos visito la sede del 18 al 22 de febrero para poner a disposición del superintendente la sede en Riohacha. </t>
  </si>
  <si>
    <t>Desarrollar acciones de inspección y vigilancia orientadas a evaluar el proceso integral de atención en salud de los pueblos indígenas y comunidades étnicas (Afrodescendientes y Rrom) en los prestadores priorizados, de conformidad con el modelo de supervisión de la Superintendencia Nacional de Salud.</t>
  </si>
  <si>
    <t xml:space="preserve">Acciones de Inspección y Vigilancia ejecutadas a los prestadores priorizados durante el periodo de evaluación.  </t>
  </si>
  <si>
    <t>Número de acciones de Inspección y Vigilancia ejecutadas a los prestadores priorizados</t>
  </si>
  <si>
    <t>En el desarrollo de las funciones de inspección y vigilancia, fueron priorizadas 11 entidades en el departamento de la Guajira para auditoria con enfoque en desnutrición y 10 para evaluación y seguimiento.
Así mismo dos (2) entidades del departamento de Chocó remitidas por el Ministerio de Hacienda y Crédito Público, se encuentran en un Programa de Mejoramiento Institucional - PMI. ademas se realizaron las siguientes acciones:
7 auditorías desagregadas así:
1 auditoría a Guainía
2 auditoriías a Choco
2 auditorias a la Guajira
1 auditoría a Putumayo
1 auditoría a Nariño
Así mismo se aprobaron trece (13) planes de acción para la gestión del riesgo en La Guajira.
Para un total de 43 acciones de IV a corte de 31 de diciembre de 2023. La meta se supera teniendo en cuenta situaciones de riesgo en salud identificadas con las IPS que requerían acciones de inspección y vigilancia.</t>
  </si>
  <si>
    <t>Ejercer Inspección y Vigilancia a la dispensación completa de fórmulas de medicamentos por parte del Gestor Farmacéutico</t>
  </si>
  <si>
    <t>Porcentaje de fórmulas de medicamentos Plan de Beneficios en Salud dispensadas de manera completa por el Gestor Farmacéutico (GF)</t>
  </si>
  <si>
    <t>(Número de fórmulas de medicamentos PBS y no PBS dispensadas en su totalidad por el GF / Número total de fórmulas de medicamentos PBS y no PBS solicitadas al GF) * 100</t>
  </si>
  <si>
    <t xml:space="preserve">Para la vigencia 2023 no aplica reporte </t>
  </si>
  <si>
    <t>ODS 16. Paz, justicia e instituciones sólidas</t>
  </si>
  <si>
    <t>Diseñar e implementar proyectos asociados al Modelo de Gobierno y Gestión de Datos e Información para la Superintendencia Nacional de Salud</t>
  </si>
  <si>
    <t>Proyectos asociados al Modelo de Gobierno y Gestión de Datos e Información implementado</t>
  </si>
  <si>
    <t xml:space="preserve">Número de proyectos implementados asociados al Modelo de Gobierno y Gestión de Datos e Información </t>
  </si>
  <si>
    <t>Se da inicio con la ejecución del proyecto, durante el periodo se desarrolla el proyecto conforme a los lineamientos técnicos dados en la contratación generando el Modelo de Gobierno y Gestión de Datos e Información para la Superintendencia Nacional de Salud, el cual contiene el diagnóstico del nivel de madurez en la gestión de datos e información por parte de la Entidad, la hoja de ruta para su implementación y la definición de la estrategia de uso y apropiación. 
Por otra parte se define el diseño de la arquitectura de una solución tecnológica (basada en aplicaciones) para integrar los datos y la información para uso y explotación con fines de realizar analítica avanzada y apoyar las funciones de Inspección, Vigilancia y Control (IVC), así como el modelo de Supervisión del Sistema de Salud.</t>
  </si>
  <si>
    <t>Diseñar e implementar lineamientos asociados al Sistema de gestión de la innovación y gestión del conocimiento para la Superintendencia Nacional de Salud</t>
  </si>
  <si>
    <t xml:space="preserve">Lineamientos asociados al Sistema de Gestión del Conocimiento y la Innovación de la Superintendencia Nacional de Salud diseñado, implementado y evaluado </t>
  </si>
  <si>
    <t xml:space="preserve">Número de lineamientos cumplidos del sistema (modelo) de innovación y gestión del conocimiento </t>
  </si>
  <si>
    <t>"Se realizaron diferentes  actividades desde la Dirección de Innovación y Desarrollo así:
1. Generación de nuevas ideas: 
a. Creación del grupo voluntario de apoyo a la Innovación y el Conocimiento.
Se vinculó a la Dirección un profesional de grado Asesor (Debidamente nombrado por el Despacho y asignado en fuinciones a la DID - Innovación y Conocimiento) y un profesional en calidad de Contratista, con el fin de fortalecer el equipo de trabajo de gestión de la Innovación y el Conocimiento
b.Elaboración del Reto Innovador.
Se realizaron las gestiones con diferentes áreas de la Entidad para la elaboración del reto de innovación, el cual se elaboró y socializó en la página de la SNS en el link https://docs.supersalud.gov.co/PortalWeb/metodologias/OtrosDocumentosMetodologias/5.TERMINOS%20GENERALES%20RETO%20INNOVACI%C3%93N%20ABIERTA%202023%20TRANSFERENCIA%20DE%20CONOCIMIENTO%20E%20INFORMACI%C3%93N%201.pdf
2. Espacios de difusión de conocimiento:
a. Programación de espacios para compartir conocimiento tácito y explicito de la Entidad.
Se realizaron diferentes actividades al interior de la entidad y fuera de ella, en espacios en los cuales se transmitió el conocimiento propio de la SNS respecto de las actividades misionales y estratégicas que se ejecutan y sobre los temas propios de Innovación y Conocimiento como en el seminario E+Salud 2023, en el proyecto de Propiedad Intelectual adelantado con la Universidad Sergio Arboleda y a través de la partición en diferentes eventos de Innovación."</t>
  </si>
  <si>
    <t>3.6 Politica de transparencia, acceso a la información publica y lucha contra la corrupción.</t>
  </si>
  <si>
    <t xml:space="preserve">Promover y generar una cultura de transparencia a partir de la obligación de publicar  información actualizada, accesible y comprensible por medio del desarrollo de un registro sistematizado y en línea que contenga los vigilados liquidados y en liquidación para garantizar el acceso a la información pública y en atención del principio de divulgación proactiva. </t>
  </si>
  <si>
    <t>Registro sistematizado con  información pública de los vigilados liquidados y en liquidación.</t>
  </si>
  <si>
    <t>Número de fases alcanzadas  /  número de fases  programadas * 100</t>
  </si>
  <si>
    <t>Se remitió Memorando 20231300000107893  ala DID solicitando apoyo para desarrollar una herramienta Registro sistematizado con  información pública de los vigilados liquidados y en liquidación.</t>
  </si>
  <si>
    <t>Impulsar acciones de inspección y vigilancia tendientes a monitorear las responsabilidades de los generadores, recaudadores y administradores de recursos y generar alertas que contribuyan a la sostenibilidad financiera del sistema.</t>
  </si>
  <si>
    <t>Porocentaje de alertas generadas en desarrollo de las acciones de IV a generadores, recaudadores y administradores de recursos del SGSSS.</t>
  </si>
  <si>
    <t>Gestiones realizadas a las alertas generadas en el informe del trimestre anterior" / Total de alertas encontradas en el informe del trimestre anterior</t>
  </si>
  <si>
    <t>De acuerdo a lo programado, se realizan acciones de inspección y vigilancia a los Generadores, Recaudadores y Administradores de Recursos del SGSSS.  Estas acciones generaron 18 alertas, las cuales fueron objeto de seguimiento, para el mejoramiento de las acciones de estos vigilados</t>
  </si>
  <si>
    <t xml:space="preserve">Incrementar las acciones de inspección y vigilancia conducentes a monitorear los riesgos financieros en las Empresas Sociales del Estado priorizadas, para generar alertas que les permitan establecer controles preventivos y anticipen la afectación que se pueda generar en la atención de los usuarios por una inadecuada gestión de los recursos. </t>
  </si>
  <si>
    <t>Alertas identificadas y gestionadas en el monitoreo y vigilancia de los recursos financieros en las Empresas Sociales del Estado priorizadas durante el periodo evaluado.</t>
  </si>
  <si>
    <t>Número alertas gestionadas en las ESE priorizadas/Total de alertas identificadas</t>
  </si>
  <si>
    <t>Durante la vigencia 2023, se realizaron acciones de inspección y vigilancia sobre 19 Empresas Sociales del Estado, con el fin de llevar a cabo auditorías y mesas de trabajo, en las que se evaluara el monitoreo sobre 4 variables asociadas con alertas sobre riesgo financiero: 1. Concentración de la cartera frente a Ingresos generads, 2. Concentación del pasivo respecto de los ingresos generados, 3. Concentración pasivos laborales frente al totla de pasivos y 4. Generación de pérdidas acumuladas. Asi mismo de acuerdo con la información reportada por las ESE a través del Sistema de Información Hospitalario - SIHO al corte diciembre de 2022, se priorizaron 9 entidades sobre las cuales se determinó el resultado de sus indicadores en cartera, pasivos, obligaciones laborales y pérdidas acumuladas, con el fin de desplegar acciones durante el primer semestre de 2023 mediante auditorias, requerimiento o mesas.</t>
  </si>
  <si>
    <t>Fortalecer la capacidad financiera de la superintendencia nacional de salud a traves del recaudo de la contribucion de los vigilados.</t>
  </si>
  <si>
    <t>Recaudo de la contribucion a favor de la superintendencia nacional de salud</t>
  </si>
  <si>
    <t>(valor recaudado por concepto de contribuccion/valor liquidado por concepto de contribuccion)*100</t>
  </si>
  <si>
    <t xml:space="preserve">En la vigencia 2023, el Grupo de Contribución trabajó en conjunto con todas las áreas pertinentes según lo programado en el cronograma establecido para la vigencia. Este esfuerzo conjunto dio lugar a un recaudo que superó la meta establecida para el final de la vigencia, alcanzando un 93.1% , lo que asciende a 105 mil millones a corte 31 de agosto de 2023. </t>
  </si>
  <si>
    <t>Dependencia Responsable</t>
  </si>
  <si>
    <t xml:space="preserve"> Tranformación</t>
  </si>
  <si>
    <t>Acción estratégica</t>
  </si>
  <si>
    <t>Línea base</t>
  </si>
  <si>
    <t>Medición de cumplimiento</t>
  </si>
  <si>
    <t>Programación metas cuatrienio</t>
  </si>
  <si>
    <t>MINISTERIO DE SALUD Y PROTECCIÓN SOCIAL - DIRECCIÓN DE FINANCIAMIENTO SECTORIAL</t>
  </si>
  <si>
    <t xml:space="preserve">Implementar acciones que contribuyan a la planeación, presupuestación y seguimiento de los recursos requeridos por el sector , acorde con los  lineamentos metodológicos para el cálculo de la UPC </t>
  </si>
  <si>
    <t>Cronograma anual para la planeación, presupuestación y seguimiento de los recursos del sistema implementado</t>
  </si>
  <si>
    <t xml:space="preserve">
(No de acciones ejecutadas/No. De acciones programadas) *100</t>
  </si>
  <si>
    <t>Reglamentar, diseñar y desarrollar el sistema  integral de información financiera y asistencial a que refiere el artìculo 3 de la Ley 1966 de 2019, y reglamentar el mecanismo de giro directo  establecido en el articulo 150 de la Ley 2294 de 2023.</t>
  </si>
  <si>
    <t xml:space="preserve">Actos administrativos </t>
  </si>
  <si>
    <t xml:space="preserve">No. De actos administrativos </t>
  </si>
  <si>
    <t>Diseñar, desarrollar y reglamentar el sistema  integral de información financiera y asistencial a que refiere el artìculo 3 de la Ley 1966 de 2019, y reglamentar el mecanismo de giro directo  establecido en el articulo 150 de la Ley 2294 de 2023.</t>
  </si>
  <si>
    <t xml:space="preserve">Diseño  y desarrollo tecnológico </t>
  </si>
  <si>
    <t xml:space="preserve">Porcentaje de avance en el diseño  y desarrollo tecnológico </t>
  </si>
  <si>
    <t xml:space="preserve">Reglamentar articulo 155 de la Ley 2294 de 2023 tendiente a la habilitacion del uso de los excedentes resultado del proceso de saneamiento de aportes patronales.
</t>
  </si>
  <si>
    <t>Acto administrativo expedido</t>
  </si>
  <si>
    <t>Un acto administrativo expedido</t>
  </si>
  <si>
    <t>MINISTERIO DE SALUD Y PROTECCIÓN SOCIAL - OFICINA DE PROMOCIÓN SOCIAL</t>
  </si>
  <si>
    <t>7. Actores diferenciales para el cambio.</t>
  </si>
  <si>
    <t>7.4 Pueblos y comunidades étnicas.</t>
  </si>
  <si>
    <t>7.4.1 Igualdad de oportunidades y garantías para poblaciones vulneradas y excluidas que
garanticen la seguridad humana</t>
  </si>
  <si>
    <t>3.4 Politica de participación ciudadana en la gestión publica.</t>
  </si>
  <si>
    <t>Contribuir en la construcción conjunta con las organizaciones y comunidades indígenas del Sistema Indígena de Salud Propia Intercultural  SISPI</t>
  </si>
  <si>
    <t xml:space="preserve">Modelos y/o formas propias de cuidado de la salud de salud financiados </t>
  </si>
  <si>
    <t>No. de modelo formulados</t>
  </si>
  <si>
    <t xml:space="preserve">Implementación de modelos y/o formas propias de cuidado de la salud de salud financiados </t>
  </si>
  <si>
    <t>No. de modelos implementados</t>
  </si>
  <si>
    <t>Formular lineamientos en salud así como en los demas instrumentos técnicos y normativos para la inclusión del enfoque étnico en la atención en salud para comunidades Negras, Afrodescendientes, Raizales y Palenqueras.</t>
  </si>
  <si>
    <t>Lineamiento en salud para comunidades Negras, Afrodescendientes, Raizales y Palenqueras</t>
  </si>
  <si>
    <r>
      <t xml:space="preserve">Un documento de lineamiento protocolizado en el marco de las instancias de participación de las comunidades Negras, Afrodescendientes, Raizales y Palenqueras
Revisar si es mejor establecer varias para el entregable final por año </t>
    </r>
    <r>
      <rPr>
        <sz val="12"/>
        <color rgb="FFFF0000"/>
        <rFont val="Calibri"/>
        <family val="2"/>
        <scheme val="minor"/>
      </rPr>
      <t>(concertación , diseño, socialización y aprobación por ejemplo)</t>
    </r>
  </si>
  <si>
    <t>Formular lineamientos en salud así como en los demas instrumentos técnicos y normativos para la inclusión del enfoque étnico en la atención en salud para el pueblo Rrom/Gitano</t>
  </si>
  <si>
    <t>Lineamiento en salud para el pueblo Rrom</t>
  </si>
  <si>
    <t>Un documento de lineamiento protocolizado en el marco de las instancias de participación del Pueblo Rrom</t>
  </si>
  <si>
    <t>6. Paz total integral.</t>
  </si>
  <si>
    <t>6.1 Territorios qe se transforman con la implementación del acuerdo del teatro colon.</t>
  </si>
  <si>
    <t>6.1.2 Acuerdos sobre las victimas del conflicto: "Sistema integral de verdad, justicia, reparación y no repetición"</t>
  </si>
  <si>
    <t xml:space="preserve">Implementar el Plan Nacional de Rehabilitación Psicosocial para la Convivencia y No Repetición en cumplimiento del Punto 5 del Acuerdo de Paz en los municipios PDET o ZOMAC </t>
  </si>
  <si>
    <t>N° de municipios PDET o ZOMAC priorizados con implementación de la Estrategia de Rehabilitación Psicosocial Comunitaria en cumplimiento del punto 5 del Acuerdo de Paz</t>
  </si>
  <si>
    <t>N° de municipios PDET o ZOMAC priorizados con Estrategia de Rehabilitación Psicosocial Comunitaria implementada en la vigencia</t>
  </si>
  <si>
    <t>7.3 Reparación efectiva e integral de victimas.</t>
  </si>
  <si>
    <t>7.3.1 Reparación transformadora.</t>
  </si>
  <si>
    <t>Aumentar la cobertura poblacional de la medida de rehabilitación en el marco de la reparación integral a las víctimas del Conflicto armado bajo las disposiciones del Decreto 1650 de 2022 a través del PAPSIVI y sus módulos diferenciales.</t>
  </si>
  <si>
    <t>Nuevas Víctimas del conflicto armado que reciben la medida de rehabilitación en el marco de la reparación transformadora</t>
  </si>
  <si>
    <t>N° de nuevas víctimas atendidas al año.
Nota: Se parte de Línea de Base Atenciones brindadas a 2022 - acumulado</t>
  </si>
  <si>
    <t>Aumentar la cobertura de atencion de Sujetos de Reparación Colectiva Etnicos conforme a la articulación con la Unidad de Vïctimas y la priorización en cada vigencia</t>
  </si>
  <si>
    <t>Nuevos Sujetos de Reparación Colectiva atendidos desde las acciones sectoriales en el PIRC</t>
  </si>
  <si>
    <t xml:space="preserve">N° de Sujetos nuevos de Reparación Colectiva Etnicos atendidos 
Nota: Se parte de Línea de Base SRC atendidos a 2022 </t>
  </si>
  <si>
    <t>6.1.1 Fin del coflicto.</t>
  </si>
  <si>
    <t>Fortalecer los servicios de Rehabiltación de la E.S.E para la atencion de las personas con discapacidad  firmantes del acuerdo de paz</t>
  </si>
  <si>
    <t>No. ESE con servicios de Rehabilitación fortalecidos</t>
  </si>
  <si>
    <t>Número de ESE con servicios de Rehabilitación fortalecidos</t>
  </si>
  <si>
    <t>5. Convergencia regional.</t>
  </si>
  <si>
    <t>5.1 Fortalecimiento de vinculos con la poblacion colombiana en el exterior, e inclusión y protección de la poblacion migrante.</t>
  </si>
  <si>
    <t>5.1.2 Mecanismos de proteccón para la población migrante en transito, refugiados y con vivación de permanencia en el territoria nacional.</t>
  </si>
  <si>
    <t>Brindar acompañamiento psicosocial a la población migrante, población colombiana retornada y comunidades de acogida o receptoras en el marco del Conpes 4100 de 2022 (Línea No 1.2 del objetivo OE1 de la Matriz PAS del mencionado Conpes).</t>
  </si>
  <si>
    <t xml:space="preserve">N° de personas migrantes, colombiano/as retornad/as y personas de las comunidades de acogida o receptoras que reciben acompañamiento psicosocial. </t>
  </si>
  <si>
    <t xml:space="preserve">N° de personas atendidas en el marco de la Estrategia de acompañamiento psicosocial para población migrante. 
</t>
  </si>
  <si>
    <t>Fortalecer las capacidades tecnicas de las entidades territoriales para la implementacion de los lineamientos de atención integral en salud con enfoque diferencial dirigido a población migrante y población colombiana retornada.</t>
  </si>
  <si>
    <t>Entidades territoriales fortalecidas tecnicamente para la implementacion de lineamientos</t>
  </si>
  <si>
    <t>No. Entidades territoriales fortalecidas tecnicamente para la implementacion de lineamientos</t>
  </si>
  <si>
    <t>Implementar las acciones del sector salud en  la Política Pública Nacional de Envejecimiento y Vejez, bajo el principio de corresponsabilidad individual, familiar, social y estatal.</t>
  </si>
  <si>
    <t xml:space="preserve">Informe anual de la implementación de la Política Pública Nacional de Envejecimiento y Vejez </t>
  </si>
  <si>
    <t>Informe de implementacion de la politica</t>
  </si>
  <si>
    <t xml:space="preserve">Implementar las acciones del sector salud en la Política Pública Social para Habitantes de la Calle – PPSHC con el fin de garantizar la protección, el restablecimiento y la inclusión social de esta población. </t>
  </si>
  <si>
    <t>Informe anual de la implementación de la Política Pública Social para Habitantes de la Calle – PPSHC</t>
  </si>
  <si>
    <t xml:space="preserve">Reglamentar el funcionamiento de los servicios sociosanitarios para fortalecer la calidad de la atencion de poblacion vulnerable que los demanda.  </t>
  </si>
  <si>
    <t>Actos administrativos de reglamentacion</t>
  </si>
  <si>
    <t xml:space="preserve">
Numero de Actos administrativos de reglamentacion
</t>
  </si>
  <si>
    <t>7.1 El cambio es con las mujeres.</t>
  </si>
  <si>
    <t>7.1.1 Garantia de los derechos en salud plena para las mujeres.</t>
  </si>
  <si>
    <t xml:space="preserve">ODS 5. Igualdad de genero. </t>
  </si>
  <si>
    <t>1. Talento humano.</t>
  </si>
  <si>
    <t>1.1 Politica de gestión estrategica del talento humano.</t>
  </si>
  <si>
    <t>Formular la política de salud para las mujeres que garantice el goce pleno de
sus derechos, el fomento de la participación social y ciudadana.</t>
  </si>
  <si>
    <t>Politica de salud para las mujeres formuladas</t>
  </si>
  <si>
    <t>Una politica de salud para las mujeres formulada.</t>
  </si>
  <si>
    <t>MINISTERIO DE SALUD Y PROTECCIÓN SOCIAL - DIRECCIÓN DE DESARROLLO TALENTO HUMANO EN SALUD</t>
  </si>
  <si>
    <t>2. Avanzar en los procesos de laboralización con estabilidad, formalización, dignificacion, formación permanente y protección de la salud en el trabajo.</t>
  </si>
  <si>
    <t>Implementar la nueva política de talento humano en salud, con enfoque en derechos humanos, género, mejoramiento de la retención, la cobertura y distribución del talento humano en el territorio nacional, de acuerdo con el plan de implementación de la política.</t>
  </si>
  <si>
    <t>Plan decenal para implementación de la política de talento humano en salud</t>
  </si>
  <si>
    <t>(No de acciones implementadas en la vigencia / No de acciones programadas para la vigencia)*100</t>
  </si>
  <si>
    <t>NA</t>
  </si>
  <si>
    <t>Formular e implementar mecanismos de articulación de las medicinas y terapias alternativas y complementarias (MTAC) con el Sistema de Salud</t>
  </si>
  <si>
    <t>Lineamiento actualizado para la articulación de las medicinas y terapias alternativas y complementarias (MTAC) con el Sistema de Salud</t>
  </si>
  <si>
    <t>Lineamiento actualizado y publicado</t>
  </si>
  <si>
    <t>Plan de  implementación del lineamiento para la articulación de las medicinas y terapias alternativas y complementarias (MTAC) con el Sistema de Salud</t>
  </si>
  <si>
    <t>MINISTERIO DE SALUD Y PROTECCIÓN SOCIAL - OFICINA OTIC</t>
  </si>
  <si>
    <t>Diseño, desarrollo y puesta en operación del sistema nacional de información y banco de datos del Sector Salud y Protección Social</t>
  </si>
  <si>
    <t>Sistema nacional de información y banco de datos del Sector Salud y Protección Social desarrollado e implementado</t>
  </si>
  <si>
    <t>(No de acciones realizadas/No de acciones programadas)*100</t>
  </si>
  <si>
    <t>MINISTERIO DE SALUD Y PROTECCIÓN SOCIAL - DIRECCIÓN DE EPIDEMIOLOGÍA</t>
  </si>
  <si>
    <t>Contribuir técnicamente a la creación del sistema nacional de seguimiento y monitoreo para la superación de la malnutrición a través de la implementación de instrumentos de recolección de información, para disponer datos poblacionales</t>
  </si>
  <si>
    <t>sesiones técnicas realizadas</t>
  </si>
  <si>
    <t>Desarrollar modelos que permitan estimar los efectos de los determinantes sociales en la situación de malnutrición de acuerdo a lo concertado con las áreas técnicas del MSPS</t>
  </si>
  <si>
    <t>Modelos desarrollados</t>
  </si>
  <si>
    <t>(Modelos desarrolados/modelos definidos con las áreas técnicas)*100</t>
  </si>
  <si>
    <t>Realizar el seguimiento a la gestión de los laboratorios de salud pública y emitir los lineamientos frente a los requerimientos</t>
  </si>
  <si>
    <t>Informe de la RNL</t>
  </si>
  <si>
    <t>Informe de gestión de los LSP 2022</t>
  </si>
  <si>
    <t>(número de LSP del país/ número de LSP con informe de gestión realizado)*100</t>
  </si>
  <si>
    <t>Implementar el Plan Decenal de Salud Pública 2022-2031 a través de la planeación territorial, sectorial y la gestión intersectorial.</t>
  </si>
  <si>
    <t>MINISTERIO DE SALUD Y PROTECCIÓN SOCIAL - DIRECCIÓN DE PRESTACIÓN DE SERVICIOS</t>
  </si>
  <si>
    <t>Conformar redes integrales e integradas territoriales de salud, en las que participan prestadores públicos, privados y mixtos que garantizan servicios con calidad, oportunidad y pertinencia, cerca de donde viven las poblaciones.</t>
  </si>
  <si>
    <t xml:space="preserve">Acto administrativo actualizado
</t>
  </si>
  <si>
    <t xml:space="preserve">Redes conformadas </t>
  </si>
  <si>
    <t>Número de redes conformadas-documentadas</t>
  </si>
  <si>
    <t xml:space="preserve">Implementar el Plan Maestro de Inversiones en Infraestructura y Dotación en Salud - PMIDS para recuperar, fortalecer y modernizar la red publica hospitalaria en particular en la zonas con baja oferta de servicios.
</t>
  </si>
  <si>
    <t>Plan Maestro de Inversiones en Infraestructura y Dotación en Salud - PMIDS implementado</t>
  </si>
  <si>
    <t>No de actividades ejecutadas / No de actividades programadas (plan de implementación)</t>
  </si>
  <si>
    <t xml:space="preserve">Recuperar el Hospital San Juan de Dios y el Instituto Materno Infantil como centro de investigacion y de prestacion de servicios de mediana y alta complejidad.
</t>
  </si>
  <si>
    <t>Hopital San Juan de Dios e instituto materno infantil como establecimiento público de caracteristica especial.</t>
  </si>
  <si>
    <t>Actos administrativos de creación expedidos</t>
  </si>
  <si>
    <t>Diseño y estructura organizacional implementado</t>
  </si>
  <si>
    <t>Acto administrativo de diseño y estructura organizacional</t>
  </si>
  <si>
    <t>Contribuir con la Formulación y puesta en marcha del Plan Nacional de la Salud Rural a traves de los lineamiento del Plan Territorial en Salud</t>
  </si>
  <si>
    <t>Lineamientos para la formulacion del Plan Nacional de la Salud rural</t>
  </si>
  <si>
    <t>Documento de lineamientos para la formulacion del Plan Nacional de la Salud rural</t>
  </si>
  <si>
    <t xml:space="preserve">Desarrollo de estrategias de financiamiento que sostengan el modelo, la formalización del personal y la garantía de la calidad
</t>
  </si>
  <si>
    <t xml:space="preserve">Marco normativo de financiamiento de las ESE actualizado
</t>
  </si>
  <si>
    <t>Proyecto de acto administrativo de ajuste a las fuentes de financiamiento de las ESE.</t>
  </si>
  <si>
    <t>MINISTERIO DE SALUD Y PROTECCIÓN SOCIAL - DIRECCIÓN DE MEDICAMENTOS</t>
  </si>
  <si>
    <t>3.9 Politica de mejora normativa.</t>
  </si>
  <si>
    <t>Implementar mecanismos de regulación de precios de medicamentos y dispositivos médicos</t>
  </si>
  <si>
    <t>Mecanismo de regulación de precios de medicamentos y dispositivos médicos</t>
  </si>
  <si>
    <t>Número de Circulares con la metodología para el control de precios de medicamentos y dispostivos médicos</t>
  </si>
  <si>
    <t>Formular  la política farmacéutica de medicamentos, dispositivos y otras tecnologías en salud</t>
  </si>
  <si>
    <t xml:space="preserve">
Politica farmaceutica (medicamentos y otras tecnologías en salud)</t>
  </si>
  <si>
    <t>Número de documentos elaborado para la aprobación de CONPES presentado al DNP</t>
  </si>
  <si>
    <t>Formular una política pública para el fortalecimiento de la investigación e innovación para la transferencia y apropiación de conocimiento, acuerdos de transferencia de tecnología, producción local y comercialización de medicamentos y otras tecnologías en salud, la cual se articulará con la política farmacéutica nacional</t>
  </si>
  <si>
    <t>Politica de reindustralización y la política de ciencia, tecnología e innovación en salud</t>
  </si>
  <si>
    <t>Número de seguimientos de la formulación de los CONPES</t>
  </si>
  <si>
    <t>Generar iniciativas  de carácter público o mixto para la producción de medicamentos para enfermedades desatendidas y producción de vacunas promoviendo el trabajo articulado con el sector privado que fortalezcan la cadena de suministro</t>
  </si>
  <si>
    <t>Iniciativas para la producción de medicamentos para enfermedades desatendidas y producción de vacuna</t>
  </si>
  <si>
    <t>Número de iniciativas para la producción de medicamentos para enfermedades desatendidas y producción de vacuna puestas en marcha</t>
  </si>
  <si>
    <t>2.3 Politica de compras y contratacón publica.</t>
  </si>
  <si>
    <t>Generar estrategias de compras públicas centralizadas con mecanismos eficientes</t>
  </si>
  <si>
    <t>Definir e implementar mecanismos eficientes de adquisición de medicamentos para enfermedades huerfanas</t>
  </si>
  <si>
    <t>Número de documento con la definición de mecanismos</t>
  </si>
  <si>
    <t>Formular mecanismos de articulación de las medicinas y terapias alternativas y complementarias (MTAC) con el Sistema de Salud.</t>
  </si>
  <si>
    <t>Estrategia de articulacion de MTAC</t>
  </si>
  <si>
    <t xml:space="preserve">Un documento Metodologíco  para la revisión de efectividad y seguridad de MTAC </t>
  </si>
  <si>
    <t xml:space="preserve">Agilizar los procesos de fabricación, venta e importacion de tecnologias en salud mediante el Fortalecimiento de los procesos de autorizaciones. </t>
  </si>
  <si>
    <t>Acto administrativo de para la reglamentación en registro sanitario (modificación Decreto 677 de 1995)</t>
  </si>
  <si>
    <t>Número de actos administrativos expedido.</t>
  </si>
  <si>
    <t>Implementar un sistema de información de reporte y gestión de alertas de abastecimiento.</t>
  </si>
  <si>
    <t xml:space="preserve">Sistema de información de reporte y gestión de alertas de abastecimiento, diseñado e implementado
</t>
  </si>
  <si>
    <t xml:space="preserve">Porcentaje de avance de la implementación de las etapas definidas </t>
  </si>
  <si>
    <t>Diseñar un sistema de información de consulta pública que permita conocer la oferta de tecnologías en salud.</t>
  </si>
  <si>
    <t>Sistema de información de consulta pública que permita conocer la oferta de medicamentos y dispositivos médicos, diseñado.</t>
  </si>
  <si>
    <t>Fortalecer los procesos de cualificación y gestión del talento humano requerido para la atención en los servicios farmacéuticos</t>
  </si>
  <si>
    <t>Definición de la ruta para certificacion</t>
  </si>
  <si>
    <t>Un documento de Definición de la ruta para certificacion</t>
  </si>
  <si>
    <t>MINISTERIO DE SALUD Y PROTECCIÓN SOCIAL - DIRECCIÓN DE ASEGURAMIENTO</t>
  </si>
  <si>
    <t xml:space="preserve">Contribuir a la disminucion de los aportes a salud por parte de los pensionados que devengan entre dos y tres salarios mínimos legales vigentes pasando del 12% al 10%  </t>
  </si>
  <si>
    <t>Lineamiento expedido por el MSPS.</t>
  </si>
  <si>
    <t>Un Lineamiento expedido por el MSPS.</t>
  </si>
  <si>
    <t>Pensionados que se benefician del nuevo porcentaje de cotizacion</t>
  </si>
  <si>
    <t>Numero de pensionados que se benefician del nuevo porcentaje de cotizacion</t>
  </si>
  <si>
    <t>Fortalecer el aseguramiento en salud para el cuidado integral de toda la población, bajo el control y regulación del Estado a traves de la definicion de territorios para la gestion en salud.</t>
  </si>
  <si>
    <t>Expedicion acto administrativo para reorganizacion territorial del aseguramiento social.</t>
  </si>
  <si>
    <t>Un acto administrativo para reorganizacion territorial del aseguramiento social.</t>
  </si>
  <si>
    <t>Reglamentar el mecanismo que permite el recaudo de los recursos por parte de los fondos de salud de las universidades publicas.</t>
  </si>
  <si>
    <t>Un Acto administrativo expedido</t>
  </si>
  <si>
    <t>Incrementar cobertura en salud para la población jóven no afiliados al Sistema de Seguridad Social</t>
  </si>
  <si>
    <t>Cobertura de afiliación en salud jóvenes de 14 a 28 años con encuesta sisben IV-A, B, C</t>
  </si>
  <si>
    <t>Porcentaje de jovenes entre 14 y 28 años afiliados al SGSSS</t>
  </si>
  <si>
    <t>MNISTERIO DE SALUD Y PROTECCIÓN SOCIAL-SECRETARIA GENERAL</t>
  </si>
  <si>
    <t>Acompañar y expedir concepto y/o lineamientos y/o  autorizaciones en marco del proceso de modernización institucional de las entidades adscritas al MSPS  acorde a las funciones y responsabilidades misionales y las exigencias del Plan Nacional de Desarrollo – PND.</t>
  </si>
  <si>
    <t>Concepto y/autorizaciones proceso de modernización institucional.</t>
  </si>
  <si>
    <t>(Conceptos y/o lineamientos y/o autorizaciones para el proceso de modernización institucional de las entidades adscritas al MSPS  expedidos / Conceptos y/o lineamientos y/o autorizaciones para el proceso de modernización institucional de las entidades adscritas al MSPS  solicitados) *100</t>
  </si>
  <si>
    <t>MINISTERIO DE SALUD Y PROTECCIÓN SOCIAL - DIRECCIÓN DE P Y P</t>
  </si>
  <si>
    <t>Actualizar el Programa Ampliado de Inmunizaciones (PAI)</t>
  </si>
  <si>
    <t xml:space="preserve">Actualización del manual técnico PAI   2016                                                                                                          </t>
  </si>
  <si>
    <t>Formular y/o transformar políticas, y actos regulatorios en salud ambiental que incidan en la intervención de los determinantes socioambientales  con enfoque diferencial, territorial e inclusivo</t>
  </si>
  <si>
    <t xml:space="preserve">
Agenda regulatoria para expedir actos administrativos en salud ambiental cumplida.</t>
  </si>
  <si>
    <t xml:space="preserve">
% de cumplimiento de la agenda regulatoria de acuerdo a actos administrativos publicados y/o expedidos anualmente. </t>
  </si>
  <si>
    <r>
      <t xml:space="preserve">
</t>
    </r>
    <r>
      <rPr>
        <sz val="12"/>
        <rFont val="Calibri"/>
        <family val="2"/>
        <scheme val="minor"/>
      </rPr>
      <t>100%</t>
    </r>
  </si>
  <si>
    <t xml:space="preserve">
Implementar la estrategia integradora en salud ambiental orientadas a incidir en los determinantes sociambientales con enfoque diferencial, territorial e inclusivo, como parte integral del bienestar de las personas, familias y comunidades.
</t>
  </si>
  <si>
    <t xml:space="preserve">
71% de territorios que Implementaron la Estrategia de Entornos Saludables)</t>
  </si>
  <si>
    <t xml:space="preserve">
Estrategia integradora en salud ambiental que incide en determinantes socioambientales implementada </t>
  </si>
  <si>
    <t xml:space="preserve">
% de cumplimiento de la estrategia integradora que incide en determinantes sociambientales .</t>
  </si>
  <si>
    <r>
      <t xml:space="preserve">
</t>
    </r>
    <r>
      <rPr>
        <sz val="12"/>
        <color theme="1"/>
        <rFont val="Calibri"/>
        <family val="2"/>
        <scheme val="minor"/>
      </rPr>
      <t>100%</t>
    </r>
  </si>
  <si>
    <t>Integrar en el sistema de información único e interoperable en salud, la información de la  salud ambiental para la toma de decisiones intersectoriales, nacionales y territoriales y promover la investigación en salud ambiental.</t>
  </si>
  <si>
    <t xml:space="preserve">
48% en el avance de un Sistema de Información</t>
  </si>
  <si>
    <t>Sistemas de información en salud ambiental integrados en el  sistema de información único e interoperable en salud</t>
  </si>
  <si>
    <t>No. de Sistemas de información en salud ambiental integrados en el  sistema de información único e interoperable en salud.</t>
  </si>
  <si>
    <t>Promoción de hábitos saludables con enfoque diferencial y de curso de vida a través de la implementación de un plan estratégico intersectorial para promover hábitos alimentarios saludables, actividad física, y prevenir el consumo de sustancias psicoactivas. 
Este plan incluirá la creación e implementación de un programa de juego activo y actividad física con enfoque diferencial.
Etapa 1: Concertación del plan.
Etapa 2: Formulación del plan.
Etapa 3: Acompañamiento técnico para la implementación del plan.
Etapa 4: Seguimiento y evaluación del plan.</t>
  </si>
  <si>
    <t>Espacios intersectoriales de articulación que involucre la promoción de hábitos saludables:
- CISAN
- CONIAF
- CONPES 4023/2021
- CONPES 4080/2022
- CISP
- CIPI</t>
  </si>
  <si>
    <t>Porcentaje de cumplimiento del  plan estratégico intersectorial</t>
  </si>
  <si>
    <t>Plan de acción formulado e implementado</t>
  </si>
  <si>
    <t>100% cumplimiento de la etapa 1</t>
  </si>
  <si>
    <t>100% cumplimiento de la etapa 2
50% cumplimiento etapa 3</t>
  </si>
  <si>
    <t>70% cumplimiento de la etapa 3
30% cumplimiento de la etapa 4</t>
  </si>
  <si>
    <t>100% cumplimiento de la etapa 3
100% cumplimiento de la etapa 4</t>
  </si>
  <si>
    <t>Plan implementado</t>
  </si>
  <si>
    <t>Definir los lineamientos para la construcción, adecuación, mantenimiento y administración de los escenarios deportivos, recreativos y de actividad física, en armonía con los planes de ordenamiento territorial.
Etapa 1: Concertación del programa.
Etapa 2: Formulación del programa.
Etapa 3: Acompañamiento técnico para la implementación del programa.
Etapa 4: Seguimiento y evaluación del programa.</t>
  </si>
  <si>
    <t>Espacios intersectoriales de articulación que involucre la promoción de hábitos saludables:
- CONIAF</t>
  </si>
  <si>
    <t>Porcentaje de cumplimiento del Plan de  implementación de la estrategia del  programa de deporte, recreación y actividad física en la escuela</t>
  </si>
  <si>
    <t>Programa implementado</t>
  </si>
  <si>
    <t>Definir e implementar estrategia intersectorial con el fin de abordar los determinantes que afectan e inciden en la salud mental de las juventudes y el fomento de prácticas profesionales que permitirá potenciar el acompañamiento, atención entre pares y la adquisición de competencias.
Etapa 1: Mapero de actores.
Etapa 2: Mesas de trabajo intersectorial.
Etapa 3: Formulación de la estrategia.
Etapa 4: Acompañamiento técnico para la implementación de la estragia.
Etapa 5: Seguimiento y evaluación de la estrategia.</t>
  </si>
  <si>
    <t>Espacios intersectoriales para garantizar estrategias de fortalecimiento del desarrollo integral de la juventud (CONPES 4040)</t>
  </si>
  <si>
    <t>Porcentaje de cumplimiento del Plan de  implementación de la estrategia intersectorial para  abordar los determinantes que afectan e inciden en la salud mental de las juventudes</t>
  </si>
  <si>
    <t>100% cumplimiento de la etapa 2
100% cumplimiento etapa 3</t>
  </si>
  <si>
    <t>100% cumplimiento de la etapa 4</t>
  </si>
  <si>
    <t>100% cumplimiento de la etapa 5</t>
  </si>
  <si>
    <t>Programa implementado en Departamentos y Distritos</t>
  </si>
  <si>
    <t xml:space="preserve">Aportar a la implementación de la Política Pública Nacional de Envejecimiento y Vejez, bajo el principio de corresponsabilidad individual, familiar, social y estatal </t>
  </si>
  <si>
    <t>Desarrollar y generar capacidades técnicas en los actores del Sistema General de Seguridad Social en Salud (SGSSS) para la implementación de acciones de información, educación y comunicación para la promoción de una alimentación saludable, basada en las Guias de Alimentaria Basada en Alimentos (GABA).</t>
  </si>
  <si>
    <t>Lineamiento en alimentación y nutrición para la población adulta mayor diseñado y socializado</t>
  </si>
  <si>
    <t>Aportar a la implementación de la Política Pública Nacional de Envejecimiento y Vejez, bajo el principio de corresponsabilidad individual, familiar, social y estatal</t>
  </si>
  <si>
    <t xml:space="preserve">Diseñar y difundir un documento que contenga el patrón de referencia y los puntos de corte para la clasificación nutricional por valoración antropométrica en la población de personas mayores. </t>
  </si>
  <si>
    <t>Patrón de referencia y los puntos de corte para la clasificación nutricional por valoración antropométrica en la población de personas mayores diseñado y socializado</t>
  </si>
  <si>
    <t>La política de inocuidad de alimentos atenderá los puntos críticos relacionados con la distribución y comercialización de alimentos, con un enfoque de prevención y de análisis de riesgo (evaluación, gestión y comunicación) en los diferentes eslabones de las cadenas de producción, definiendo y fortaleciendo las funciones y los mecanismos de coordinación con la comunidad y los gobiernos locales.</t>
  </si>
  <si>
    <t>Diseñar el Plan Nacional de IVC para alimentos y bebidas en el marco de la Resolucion 1229 de 2012.</t>
  </si>
  <si>
    <t>Plan nacional de IVC diseñado y socializado.</t>
  </si>
  <si>
    <t xml:space="preserve">Generación de capacidades para la identificación oportuna del evento de ETA por parte de la comunidad y del sistema de salud </t>
  </si>
  <si>
    <t>Desarrollar asistencia técnica a los actores del Sistema de salud (DTS, EAPB e IPS) para la para la prevención, identificación y atención de ETA.</t>
  </si>
  <si>
    <t>Hito 1: N° Asistencias técnicas (203 y 2025)
Hito2: Lineamiento técnico para la prevención, identificación y atención de ETA.(2024)</t>
  </si>
  <si>
    <t xml:space="preserve">Potencialización de las herramientas y lineamientos de política que permitan definir e intervenir de manera intersectorial los factores generadores de las ETA para prevenir futuros eventos </t>
  </si>
  <si>
    <t>En el marco de las Circulares 046 de 2014 y 2016 realizar articulación con INVIMA para definir la intersectorialidad y el análisis de herramientas de política existentes para abordar  los factores generadores de las ETA.</t>
  </si>
  <si>
    <t>Realizar mesa de trabajo con INVIMA para análisis de herramientas de política existentes para abordar  los factores generadores de las ETA.</t>
  </si>
  <si>
    <t>3.1.2 Practicas de alimentacion saludable y adecuadas al curso de vida, poblaciones y territorios.</t>
  </si>
  <si>
    <t>Implementar el Plan Decenal de Lactancia Materna y Alimentación Complementaria.</t>
  </si>
  <si>
    <t xml:space="preserve">
Asistencia técnica a las instancias establecidas desde la CIPI y SNBF para adelantar acciones intersectoriales que permitan la implementación del PDLMAC 2021-2030 desde las competencias de la SSNAB. </t>
  </si>
  <si>
    <t xml:space="preserve">Hito 1 (2023): Alianza público privada (Fundación Exito - SALUTIA) para la asistencia técnica en la implementación del Plan decenal de la Lactancia Materna y Alimentación Complementaria 2021 -2030 (Acompañamiento técnico)
</t>
  </si>
  <si>
    <t>Regular el código internacional de sucedaneos la leche materna y alimentos infantiles</t>
  </si>
  <si>
    <t>Reglamentación de alimentos infantiles que incluye actualización del Decreto 397 de 1992</t>
  </si>
  <si>
    <t xml:space="preserve"> Acto administrativo expedido</t>
  </si>
  <si>
    <t>Se ejecutará el Plan Nacional de Implementación de las Guías Alimentarías Basadas en Alimentos (GABAS)</t>
  </si>
  <si>
    <t>Implementar los compromisos sectoriales en el marco del Comité técnico Nacional de GABAS liderado por ICBF</t>
  </si>
  <si>
    <t xml:space="preserve">N° Asistencias técnicas para la implementación de las GABAS (2023) realizadas según programación
</t>
  </si>
  <si>
    <t>7.7 Crece la generación para la vida y la paz: niñas, niños y adolescentes protegidos, amados y con oportunidades.</t>
  </si>
  <si>
    <t>7.7.1 modernización de los instrumentos de gestión d elas politicas publicas.</t>
  </si>
  <si>
    <t>Desarrollar e implementar un plan sectorial para la ejecución de la línea estratégica "Consumo de sustancias psicoactivas desde el cuidado integral, la salud pública y los derechos humanos" de la Política Nacional de Drogas 2023-2033</t>
  </si>
  <si>
    <t>Porcentaje de cumplimiento del  plan sectorial para el eje estratégico "Consumo de sustancias psicoactivas desde el cuidado integral, la salud pública y los derechos humanos" de la Política Nacional de Drogas 2023-2033</t>
  </si>
  <si>
    <t>(Número de acciones implementadas en la vigencia / Número de acciones programadas para la vigencia)*100</t>
  </si>
  <si>
    <t>Gestionar con los actores  territoriales la implementación de dispositivos de atención primaria en salud mental y consumo de sustancias psicoactivas con enfoque territorial</t>
  </si>
  <si>
    <t>Proyectos formulados e implementados</t>
  </si>
  <si>
    <t>Número de proyectos formulados e implementados</t>
  </si>
  <si>
    <r>
      <t xml:space="preserve">Gestionar con los actores  territoriales </t>
    </r>
    <r>
      <rPr>
        <sz val="12"/>
        <color theme="1"/>
        <rFont val="Calibri"/>
        <family val="2"/>
        <scheme val="minor"/>
      </rPr>
      <t>la implementación de proyectos dirigidos a promover la crianza igualitaria, los derechos, el fortalecimiento de redes comunitarias y de apoyo, y el cambio cultural asociado con normas y estereotipos de género que inciden en las violencias.</t>
    </r>
  </si>
  <si>
    <t xml:space="preserve">9
</t>
  </si>
  <si>
    <t>TRANSFORMACIÓN</t>
  </si>
  <si>
    <t>CATALIZADOR</t>
  </si>
  <si>
    <t>COMPONENTE</t>
  </si>
  <si>
    <t>ODS ASOCIADOS</t>
  </si>
  <si>
    <t>DIMENSION MIPG</t>
  </si>
  <si>
    <t>POLITICA MIPG</t>
  </si>
  <si>
    <t>OBJETIVO ESTRATEGICO SECTORIAL</t>
  </si>
  <si>
    <t>1. Ordenamiento del territorio alrededor del agua y justicia ambiental.</t>
  </si>
  <si>
    <t>1.1 Justicia ambiental y gobernanza inclusiva.</t>
  </si>
  <si>
    <t>1.2 Politica de integridad.</t>
  </si>
  <si>
    <t xml:space="preserve">4. Transformación productiva, internacionalización y acción climática. </t>
  </si>
  <si>
    <t>2.3 Expansión de capacidades: más y mejores oportunidades de la población para lograr sus proyectos de vida.</t>
  </si>
  <si>
    <t>2.3.1 Bienestar  fisico y mental y social de la poblacion.</t>
  </si>
  <si>
    <t>5. Información y comunicación.</t>
  </si>
  <si>
    <t>7. Control interno.</t>
  </si>
  <si>
    <t>5.1.1 Oferta de servicios para la población colombiana en el exterior y retornada.</t>
  </si>
  <si>
    <t>3.7 Politica de seguridad digital.</t>
  </si>
  <si>
    <t>3.8 Politica de defensa juridica.</t>
  </si>
  <si>
    <t>5.1 Politica de gestión documental.</t>
  </si>
  <si>
    <t>7.5 Jovenes con derechos que lideran las transformaciones para la vida.</t>
  </si>
  <si>
    <t>7.5.1 Salud y bienestar para las juventudes.</t>
  </si>
  <si>
    <t>5.2 Poltica de gestión de la información estadistica.</t>
  </si>
  <si>
    <t>7.6 Garantias hacia un mundo sin barreras para las personas con discapacidad.</t>
  </si>
  <si>
    <t>7.6.1 Cifras confiables par un accion permanente.</t>
  </si>
  <si>
    <t xml:space="preserve">7.1 Politica de control interno. </t>
  </si>
  <si>
    <t xml:space="preserve">SEGUIMIENTO </t>
  </si>
  <si>
    <t>El Invima registra un cumplimiento de la meta del 112% al cierre de la vigencia 2023 haciendo una breve descripción de las acciones realizadas.</t>
  </si>
  <si>
    <t>El Invima registra un cumplimiento de la meta del 130% al cierre de la vigencia 2023 haciendo una breve descripción de las acciones realizadas.</t>
  </si>
  <si>
    <t>El Invima registra un cumplimiento de la meta del 123% al cierre de la vigencia 2023 haciendo una breve descripción de las acciones realizadas.</t>
  </si>
  <si>
    <r>
      <t xml:space="preserve">
Fortalecer la gestión de las autorizaciones de los procesos de fabricación, venta e importación de medicamentos , dispositivos médicos y tecnologías en salud de acuerdo con los ajustes normativos realizados por el Ministerio de Salud y Protección social.
</t>
    </r>
    <r>
      <rPr>
        <b/>
        <sz val="10"/>
        <color theme="1"/>
        <rFont val="Calibri"/>
        <family val="2"/>
        <scheme val="minor"/>
      </rPr>
      <t xml:space="preserve">
</t>
    </r>
  </si>
  <si>
    <t>El Invima registra un cumplimiento del 96% de la meta programada, por lo cual, deberá programar el cumplimiento de 578 autorizaciones para la vigencia 2024 como rezago.</t>
  </si>
  <si>
    <t>El Invima registra un cumplimiento de la meta del 146% al cierre de la vigencia 2023 haciendo una breve descripción de las acciones realizadas.</t>
  </si>
  <si>
    <t>El Invima registra un cumplimiento del 20% de la meta por lo cual el restante deberá incluirlo en el rezago para 2024.</t>
  </si>
  <si>
    <r>
      <t xml:space="preserve">
</t>
    </r>
    <r>
      <rPr>
        <b/>
        <sz val="10"/>
        <color rgb="FF7030A0"/>
        <rFont val="Calibri"/>
        <family val="2"/>
        <scheme val="minor"/>
      </rPr>
      <t xml:space="preserve">
</t>
    </r>
    <r>
      <rPr>
        <sz val="10"/>
        <color theme="1"/>
        <rFont val="Calibri"/>
        <family val="2"/>
        <scheme val="minor"/>
      </rPr>
      <t>Realizar actualizaciones del manual tarifario del Invima que permitan establecer estrategias de gradualidad y reducción de impactos de costos en los productores entre otros aspectos.</t>
    </r>
  </si>
  <si>
    <t>El Invima registra un cumplimiento del 200% de la meta por lo cual se sugiere revisar la programación de las vigencias 2024. 2025 y 2026 con el objetivo de no tener resultados muy por encima de lo programado.</t>
  </si>
  <si>
    <t>El Invima registra un cumplimiento de la meta del 100% al cierre de la vigencia 2023 haciendo una breve descripción de las acciones realizadas.</t>
  </si>
  <si>
    <t>El Invima registra un cumplimiento del 90% de la meta por lo cual el restante deberá incluirlo en el rezago para 2024.</t>
  </si>
  <si>
    <t>Para el periodo en seguimiento no se programó meta.</t>
  </si>
  <si>
    <t>2.2 Superación de privaciones como fundamento de la dignidad humana y condiciones básicas  para el bienestar.</t>
  </si>
  <si>
    <t>3.1 Política de fortalecimiento institucional y simplificación de procesos.</t>
  </si>
  <si>
    <t>No. asistencias técnicas   a los Entes descentralizados y actores involucrados con los productos competencia del Invima realizadas</t>
  </si>
  <si>
    <t>Se realizaron asistencias técnicas en los siguientes temas:
Programa de Tecno y Reactivovigilanciadirigidas a profesionales de las secretarias de salud.
Orientación para las actividades de IVC con base en el proceso de auditoría externa del Invima a las entidades territoriales de salud establecido en la resolución 1219 de 2013 y circulares 046 de 2014 y 2016.
Requisitos para planta de beneficio animal de ovinos.
Fortalecimiento de las acciones de alimentos y bebidas competencias de las ETS (Rotulado, Medidas sanitarias de seguridad, peritaje).
Toma de muestras y acompañamiento al territorial de  Farmacovigilancia e inscripción a la Red Nacional de Farmacovigilancia.
Procesos de investigación clínica.
Cursos de aula virtual de Farmacovigilancia.</t>
  </si>
  <si>
    <t>No. de capacitaciones  a entes descentralizados y actores involucrados con los productos competencia del Invima realizadas</t>
  </si>
  <si>
    <t xml:space="preserve">Se realizaron capacitaciones en:
Innovación para marcos regulatorios preparados para el futuro.
Programa de Tecnovigilancia dirigida a gerentes de hospitales públicos.
Programa nacional de Reactivovigilancia y aplicación de la metodología AMFE dirigida a los prestadores de servicios de salud e importadores y fabricantes de dispositivos médicos y reactivos a nivel nacional y agencias regulatorias de dispositivos médicos de la región de las Américas.
Registros sanitarios para dispositivos médicos y equipos biomédicos.
Fortalecimiento de las capacidades técnicas de los profesionales responsables de las secretarías de salud de los programas de reactivo y tecnovigilancia.
Etiquetado y divulgación de la cartilla digital dirigida a la indutria de dispositivos médicos.
Resolución 214 de 2022 sobre proceso de certificación en apertura y funcionamiento de Dispositivos médicos sobre medida bucal.
Principios esenciales de seguridad y desempeño de dispositivos médicos y reactivos de diagnóstico in vitro.
Validación de transporte de acuerdo con lo establecido en la resolución 5108 de 2005 dirigidas a profesionales de Bancos de tejidos.
Requisitos sanitarios para la exportación de carne y derivados cárnicos de la especie porcina a Singapur.
Requisitos sanitarios para la producción y comercialización de alimentos.
Herramientas para combatir la ilegalidad en la cadena cárnica y la clandestinidad y contrabando en el sector agropecuario.
Procesos de investigación clínica.
</t>
  </si>
  <si>
    <t>Se llevaron a cabo los procesos de emisión, renovación y trámites asociados a registros sanitarios de medicamentos.</t>
  </si>
  <si>
    <t>Se llevaron a cabo los procesos de emisión, renovación
y trámites asociados a registros sanitarios de dispositivos médicos.</t>
  </si>
  <si>
    <t>3.1.1 Alimentos sanos y seguros para alimentar a Colombia.</t>
  </si>
  <si>
    <t>Nuevo modelo de Inspección Vigilancia y Control IVC de alimentos y bebidas definido</t>
  </si>
  <si>
    <t xml:space="preserve"> Se realizaron mesas de trabajo conjuntas con la 
Dirección de Alimentos del MSPS mediante las cuales 
se presentó una propuesta inicial, relacionada con el 
nuevo modelo de Inspección Vigilancia y Control que esta proponiendo el Invima a través de la cual se busca 
contar con una inscripción obligatoria con pago 
para medianas y grandes empresas por parte de los
 establecimientos objeto de vigilancia sobre la 
cual se pueda realizar una autoevaluación sanitaria por parte de los mismos que permita generar los insumos para realizar las actividades de IVC en el territorio nacional, exceptuando pagos de registros sanitarios y trámites asociados para cualquier tamaño de empresa; sin embargo teniendo en cuenta la resolución 2128 de 2023 que tiene como objetivo principal excepcionar del pago de tarifas para la expedición, modificación y renovación de registros sanitarios, permisos y notificaciones sanitarias a microempresarios, pequeños productores, cooperativas, asociaciones mutuales y asociaciones agropecuarias clasificadas como microempresas de alimentos y bebidas. actualmente el Invima se encuentra en proceso de análisis y ajustes de cara a esta nueva normatividad. </t>
  </si>
  <si>
    <t xml:space="preserve">3.3 Política de simplificación, racionalización y estandarización de tramites. </t>
  </si>
  <si>
    <t>Actualizar el manual tarifario de la entidad  (Ordinaria y extraordinaria Integral)</t>
  </si>
  <si>
    <t>Se llevaron a cabo 3 actualizaciones extraordinarias así:
Resolución 2023016927 del 27 de abril de 2023 donde 
se incluye en el manual tarifario las renovaciones automáticas en sus diferentes modalidades para medicamentos homeopáticos y biológicos y ajustes a los conceptos de tarifas correspondientes a la evaluación farmacológica para medicamentos síntesis química.
Resolución 2023036099 del 4 de agosto de 2023, simplificación del manual tarifario en un 52% correspondiente a reducción de procesos y trámites de alimentos y bebidas, cosméticos, dispositivos médicos, laboratorios, medicamentos, operaciones y procesos y trámites transversales.
Resolución 2023052539 del 7 de noviembre de 2023 que incluye tarifas para los trámites de modificaciones de un registro sanitario de medicamentos de síntesis química y gases medicinales, medicamentos biológicos y homeopáticos.
1 actualización ordinaria resolución 2023058719 de 2023 por la cual se actualizan las tarifas de acuerdo con lo indicado en el artículo del decreto 1889 del 30 de diciembre de 2021 que faculta la Instituto para actualizar su manual tarifario el 1 de enero de cada año.</t>
  </si>
  <si>
    <t>Artículos del Invima para mejorar los conocimientos técnicos en materia de sanidad e inocuidad a lo largo de la cadena, considerando la utilización de plataformas digitales, de radio y televisión</t>
  </si>
  <si>
    <t xml:space="preserve">No. de artículos del Invima publicados en plataformas digitales de radio y televisión en materia de sanidad e inocuidad a lo largo de la cadena </t>
  </si>
  <si>
    <t xml:space="preserve">Publicación de dos artículos: Halloween y Colera </t>
  </si>
  <si>
    <t xml:space="preserve">Se llevaron a cabo 10 capacitaciones en los siguientes temas 
Aplicación y seguimiento a los estándares de calidad 
para dar cumplimiento a la resolución 1619 dirigida al laboratorio AVIDESA.
Lineamientos para el reporte de información en la plataforma EpiInfo que permita disponer de información de calidad para elaboración de informes epidemiológicos del Grupo de la Red de Laboratorios.
Aplicación y seguimiento a estándares de calidad dirigida a FENAVI.
Análisis de bebidas alcohólicas y determinación de sulfitos dirigidas los Laboratorios Departamentales de Salud Pública.
Resolución 1427 y 1407 de 2022 nuevas metodologías dirigida a Laboratorios de Salud Pública.
Decimo tercer taller para el Fortalecimiento Técnico Científico de la Red Nacional de Laboratorios "Estándares de calidad camino a la acreditación" dirigido a los 33 laboratorios de salud pública 
Se llevaron a cabo 20  asistencias técnicas cuyo objetivo fue la revisión y seguimiento de los estándares de calidad de los laboratorios en cumplimiento de la resolución 1619 de 2015.
</t>
  </si>
  <si>
    <t>3.1.3 Gobernanza multinivel para las políticas publicas asociadas al derecho humana a la alimentación adecuada (DHAA)</t>
  </si>
  <si>
    <r>
      <rPr>
        <sz val="10"/>
        <rFont val="Calibri"/>
        <family val="2"/>
        <scheme val="minor"/>
      </rPr>
      <t>Brindar</t>
    </r>
    <r>
      <rPr>
        <sz val="10"/>
        <color theme="1"/>
        <rFont val="Calibri"/>
        <family val="2"/>
        <scheme val="minor"/>
      </rPr>
      <t xml:space="preserve"> apoyo sanitario y acompañamiento técnico a las familias Pueblos y familias indígenas,  Negras, Afrocolombianas, Raizales y Palenqueras, y campesinas que se  vincularon al Programa de Cultivos de Uso Ilícito en el marco del Programa Nacional Integral de sustitución de Cultivos Ilícitos -PNIS que implementarán en esos territorios modalidades  alternativas de sustitución de economías, ilícitas y reconversión  productiva de los cultivos de coca, marihuana o amapola para la correcta aplicación de normas sanitarias expedidas por el Ministerio de Salud y Protección.</t>
    </r>
  </si>
  <si>
    <t xml:space="preserve">Apoyo sanitario y acompañamiento técnico a emprendedores de productos de alimentos y bebidas de las familias, Pueblos y familias indígenas,  negras, afrocolombianas, raizales y palenqueras, y campesinas que se  vincularon al programa de cultivos de uso Ilícito </t>
  </si>
  <si>
    <t>Se ejecutaron las siguientes actividades:
Reunión con el cabildo indígena Muisca en el espacio liderado por el SENA "Tejido de paz" que busca revalorizar la hoja de coca como el vehículo de la palabra que une a los pueblos y custodia sus saberes a las comunidades indígenas de la sierra nevada de Santa Marta y de Lerma Cauca.
Asistencia Técnica en Resguardo Indígena de Coheteando y Caldera en Cauca sobre productos alternativos para reemplazo de hoja de coca.
Participación en el Tambo Cauca en el lanzamiento de la política Nacional de drogas.
Desarrollo de mesas de trabajo con comunidades Afrocolombianas respecto al tema del Viche .</t>
  </si>
  <si>
    <t xml:space="preserve">Apoyo sanitario y acompañamiento técnico a emprendedores de productos cosméticos de las familias, pueblos y familias indígenas,  negras, afrocolombianas, raizales y palenqueras, y campesinas que se  vincularon al programa de cultivos de uso ilícito </t>
  </si>
  <si>
    <t xml:space="preserve">6. Gestión del conocimiento y la innovación. </t>
  </si>
  <si>
    <t xml:space="preserve">6.1 Política de gestión del conocimiento y la innovación. </t>
  </si>
  <si>
    <t>Desarrollo de proyecto de sistematización, automatización, integración e interoperabilidad de los sistemas de información para fortalecimiento del desarrollo de actividades de Inspección, vigilancia y control.</t>
  </si>
  <si>
    <t xml:space="preserve">Para el segundo semestre de 2023:
Fase de implementación y pruebas de los desarrollos del proyecto ejecutada
Línea Base_2 (Fase de planeación y diseño del proyecto)
Meta año 2023: 0
Resultado Cuantitativo II Semestre Meta 2023: 0
% de Cumplimiento: 0
Se observa que no se programo meta para el año 2023.
</t>
  </si>
  <si>
    <t>Para el segundo semestre de 2023:
No. asistencias técnicas a los Entes descentralizados y actores involucrados con los productos competencia del Invima realizadas
Línea Base_200
Meta año 2023: 210
Resultado Cuantitativo II Semestre  Meta 2023:  274
% de Cumplimiento 130%
Se observa sobre ejecución de la meta para el 2023.
Se observa en el reporte del POA que la meta año 2023 son 273 y se realizaron 294 con una ejecución del 108%.
En el año 2023 se solicitaron controles de cambio para incrementar la meta programada.
Las actividades están en el Plan Operativo Anual POA 2023 de las Direcciones de Alimentos, Medicamentos, Operaciones Sanitarias, Dispositivos Médicos, Cosméticos y Laboratorios con número de indicador así: DA02, DM02, DO02, DD02, DC02, OL02.
Para la verificación de la información, la Oficina de Control Interno tomó los datos suministrados por la Oficina Asesora de Planeación, y la cruzó con la reportada por las dependencias responsables en el POA de esta meta dentro de la vigencia 2023.</t>
  </si>
  <si>
    <t>Para el segundo semestre de 2023:
No. de artículos del Invima publicados en plataformas digitales de radio y televisión en materia de sanidad e inocuidad a lo largo de la cadena 
Línea Base_0
Meta año 2023: 2
Resultado Cuantitativo II Semestre  Meta 2023: 2
% de Cumplimiento: 100%
Link https://www.invima.gov.co/sala-de-prensa/notas-de-interes/recomendaciones-sanitarias-para-el-consumo-de-dulces-y-uso-de-maquillaje-durante-la-celebracion-de-halloween</t>
  </si>
  <si>
    <t>Para el segundo semestre de 2023:
No de visitas inspección de los productos competencia del Invima realizadas
Línea Base_11.944
Meta año 2023: 12.300
Resultado Cuantitativo II Semestre  Meta 2023:  13.851
% de Cumplimiento 112%
Se observa sobre ejecución de la meta para el 2023.
Las actividades están en el Plan Operativo Anual POA de las Direcciones de Operaciones Sanitarias, Dirección de Dispositivos Médicos y Dirección de Cosméticos, indicadores del POA 2023: DO03, DO04, DO05, DO06, DO07, DO08, DD22 y DC06
Para la verificación de la información, la Oficina de Control Interno tomó los datos suministrados por la Oficina Asesora de Planeación, y la cruzó con la reportada por las dependencias responsables en el POA de esta meta, dentro de la vigencia 2023.</t>
  </si>
  <si>
    <t>Para el segundo semestre de 2023:
No. de capacitaciones  a entes descentralizados y actores involucrados con los productos competencia del Invima realizadas
Línea Base_382
Meta año 2023: 401
Resultado Cuantitativo II Semestre  Meta 2023: 520
% de Cumplimiento: 123%
Se observa en el reporte del POA que la meta año 2023 son 448 y se realizaron 530 con una ejecución del 118%.
En el año 2023 se solicitaron controles de cambio para incrementar la meta programada.
Se observa sobre ejecución de la meta para el 2023.
Las actividades están en el Plan Operativo Anual POA 2023 de las Direcciones de: Alimentos, Medicamentos, Operaciones Sanitarias, Dispositivos Médicos, Cosméticos y Laboratorios con número de indicadores así: DA01, DM01, DO01, DD01, DC01, OL01
Para la verificación de la información, la Oficina de Control Interno tomó los datos suministrados por la Oficina Asesora de Planeación, y la cruzó con la reportada por las dependencias responsables en el POA de esta meta, dentro de la vigencia 2023.</t>
  </si>
  <si>
    <t>Para el segundo semestre de 2023:
No de autorizaciones y tramites asociados ( registro sanitario-NS-NSO- nuevos, reconocimientos y renovaciones) de los procesos de fabricación, venta e importación de  medicamentos otorgadas
Línea Base_9.175
Meta año 2023: 15.937
Resultado Cuantitativo II Semestre  Meta 2023: 15.359
% de Cumplimiento: 96%
Reprogramar el cumplimiento de 578 autorizaciones para la vigencia 2024 como rezago.
Se observa en el reporte del POA que la meta año 2023 son 17.109 y se realizaron 15.359 con una ejecución del 90%.
Se realizaron controles de cambio.
Las actividades están en el Plan Operativo Anual POA 2023 de la Direccion de Medicamentos con indicadores del POA así: DM07 DM08 y DM09.
Para la verificación de la información, la Oficina de Control Interno tomó los datos suministrados por la Oficina Asesora de Planeación, y la cruzó con la reportada por las dependencias responsables en el POA de esta meta, dentro de la vigencia 2023.</t>
  </si>
  <si>
    <t>Para el segundo semestre de 2023:
No de autorizaciones y tramites asociados  ( registro sanitario-NS-NSO- nuevos, reconocimientos y renovaciones) de los procesos de fabricación, venta e importación de  dispositivos médicos y tecnologías en salud otorgados.
Línea Base_13.689
Meta año 2023: 14.123
Resultado Cuantitativo II Semestre  Meta 2023:  20.712
% de Cumplimiento: 146%
Se observa sobre ejecución de la meta para el 2023.
Se observa en el reporte del POA que la meta año 2023 son 18.605  y se realizaron  20.712 con una ejecución del 111%.
Se realizaron controles de cambio.
Las actividades están en el Plan Operativo Anual POA 2023 de la Direcciones de Dispositivos Médicos con los indicadores POA así: DD23, DD24, DD25, DD26, DD27 y DD28
Para la verificación de la información, la Oficina de Control Interno tomó los datos suministrados por la Oficina Asesora de Planeación, y la cruzó con la reportada por las dependencias responsables en el POA de esta meta, dentro de la vigencia 2023.</t>
  </si>
  <si>
    <t xml:space="preserve">Para el segundo semestre de 2023:
Nuevo modelo de Inspección Vigilancia y Control IVC de Alimentos y Bebidas definido
Línea Base_0
Meta año 2023: 1
Resultado Cuantitativo II Semestre Meta 2023: 0,2
% de Cumplimiento: 20%
Se evidencia una ejeción del 20%  para el periodo de la vigencia 2023, tener en cuenta para la vigencia 2024 el cumplimiento de lo que no se realizó en el año 2023.
</t>
  </si>
  <si>
    <t>Para el segundo semestre de 2023:
No. de actualizaciones realizadas al manual tarifario
Línea Base_1
Meta año 2023: 2
Resultado Cuantitativo II Semestre  Meta 2023: 4
% de Cumplimiento: 200%
Se observa que la meta en el año 2023 tuvo una sobre ejecución del 200%, se realizaron 3 actualizaciones extraordinarias para dar cumplimiento a la normatividad  y una ordinaria.
Las actividades están en el Plan Operativo Anual POA 2023 de la Oficina de Planeación con el indicadores POA: OP3.
Para la verificación de la información, la Oficina de Control Interno tomó los datos suministrados por la Oficina Asesora de Planeación, y la cruzó con la reportada por las dependencias responsables en el POA de esta meta, dentro de la vigencia 2023.</t>
  </si>
  <si>
    <t xml:space="preserve">Para el segundo semestre de 2023:
Número de capacitaciones y asistencias técnicas a los laboratorios de salud pública de la red nacional de laboratorios y otros actores realizadas.
Línea Base_21
Meta año 2023: 30
Resultado Cuantitativo II Semestre  Meta 2023: 30
% de Cumplimiento: 100%
En el POA 2023 se observa que se programaron 30 y se realizaron  30, con el 100% de ejecución
Las actividades están en el Plan Operativo Anual POA 2023 de la Oficina de Laboratorios  y Control de Calidad con los indicadores OL01 y OL02.
Para la verificación de la información, la Oficina de Control Interno tomó los datos suministrados por la Oficina Asesora de Planeación, y la cruzó con la reportada por las dependencias responsables en el POA de esta meta, dentro de la vigencia 2023.
</t>
  </si>
  <si>
    <t>Para el segundo semestre de 2023:
No. de actividades de apoyo sanitario y acompañamiento técnico a emprendedores de productos de alimentos y bebidas de las familias, Pueblos y familias indígenas,  negras, afrocdombianas, raizales y palenqueras, y campesinas que se  vincularon al programa de cultivos de uso Ilícito realizados
Línea Base_0
Meta año 2023: 5
Resultado Cuantitativo II Semestre  Meta 2023: 10
% de Cumplimiento: 200%
Se observa en el reporte del POA que la meta año 2023 son 5  y se realizaron  10 con una ejecución del 200%.
Se observa que la meta en el año 2023 tuvo una sobre ejecución del 200% un resultado muy alto que se debe revisar para vigencias futuras en lo relacionado con lo programado.
Las actividades están en el Plan Operativo Anual POA 2023 de las Direcciones de Alimentos con el indicador POA  DA28
Para la verificación de la información, la Oficina de Control Interno tomó los datos suministrados por la Oficina Asesora de Planeación, y la cruzó con la reportada por las dependencias responsables en el POA de esta meta, dentro de la vigencia 2023.</t>
  </si>
  <si>
    <t>Para el segundo semestre de 2023:
No. de actividades apoyo sanitario y acompañamiento técnico a emprendedores de productos de cosméticos de las familias, pueblos y familias indígenas,  negras, afrocdombianas, raizales y palenqueras, y campesinas que se  vincularon al programa de cultivos de uso ilícito realizados
Línea Base_0
Meta año 2023: 1
Resultado Cuantitativo II Semestre  Meta 2023: 1
% de Cumplimiento: 100%
Se observa en el reporte del POA que la meta año 2023 son 1  y se realizaron  1 con una ejecución del 100%.
Las actividades están en el Plan Operativo Anual POA 2023 de las Direccion de Cosméticos con el indicador POA  DC14.
Para la verificación de la información, la Oficina de Control Interno tomó los datos suministrados por la Oficina Asesora de Planeación, y la cruzó con la reportada por las dependencias responsables en el POA de esta meta, dentro de la vigencia 2023.</t>
  </si>
  <si>
    <t xml:space="preserve">Para el segundo semestre de 2023:
Fase de desarrollo de los diseños del proyecto ejecutada
Línea Base_1 (Fase de planeación y diseño del proyecto)
Meta año 2023:  0,5
Resultado Cuantitativo II Semestre  Meta 2023: 0,45
% de Cumplimiento: 90%
Meta que no se cumplió de acuerdo con lo programado, tener en cuenta para el año 2024 incluir lo que no se realizó.
</t>
  </si>
  <si>
    <t xml:space="preserve">PLAN ESTRATÉGICO SECTORIAL 2023 </t>
  </si>
  <si>
    <t>SEGUIMIENTO OFICINAS DE CONTROL INTERNO/SECTOR Invima  II_Semestre_2023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</si>
</sst>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 #,##0_-;\-* #,##0_-;_-* &quot;-&quot;??_-;_-@_-"/>
    <numFmt numFmtId="165" formatCode="0.0%"/>
    <numFmt numFmtId="166" formatCode="_(&quot;$&quot;\ * #,##0_);_(&quot;$&quot;\ * \(#,##0\);_(&quot;$&quot;\ *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1"/>
      <name val="Calibri"/>
      <family val="2"/>
      <scheme val="minor"/>
    </font>
    <font>
      <sz val="9"/>
      <color indexed="81"/>
      <name val="Tahoma"/>
      <family val="2"/>
    </font>
    <font>
      <b/>
      <sz val="9"/>
      <color indexed="81"/>
      <name val="Tahoma"/>
      <family val="2"/>
    </font>
    <font>
      <sz val="10"/>
      <name val="Arial"/>
      <family val="2"/>
    </font>
    <font>
      <b/>
      <sz val="20"/>
      <color theme="1"/>
      <name val="Calibri"/>
      <family val="2"/>
      <scheme val="minor"/>
    </font>
    <font>
      <sz val="11"/>
      <color rgb="FF9C5700"/>
      <name val="Calibri"/>
      <family val="2"/>
      <scheme val="minor"/>
    </font>
    <font>
      <sz val="12"/>
      <color rgb="FFFF0000"/>
      <name val="Calibri"/>
      <family val="2"/>
      <scheme val="minor"/>
    </font>
    <font>
      <b/>
      <sz val="12"/>
      <color theme="1"/>
      <name val="Calibri"/>
      <family val="2"/>
      <scheme val="minor"/>
    </font>
    <font>
      <b/>
      <sz val="12"/>
      <name val="Calibri"/>
      <family val="2"/>
      <scheme val="minor"/>
    </font>
    <font>
      <sz val="12"/>
      <name val="Calibri"/>
      <family val="2"/>
      <scheme val="minor"/>
    </font>
    <font>
      <b/>
      <sz val="12"/>
      <color rgb="FF7030A0"/>
      <name val="Calibri"/>
      <family val="2"/>
      <scheme val="minor"/>
    </font>
    <font>
      <b/>
      <sz val="12"/>
      <color rgb="FFC00000"/>
      <name val="Calibri"/>
      <family val="2"/>
      <scheme val="minor"/>
    </font>
    <font>
      <sz val="12"/>
      <name val="Calibri Light"/>
      <family val="2"/>
      <scheme val="major"/>
    </font>
    <font>
      <sz val="12"/>
      <color rgb="FF000000"/>
      <name val="Calibri"/>
      <family val="2"/>
    </font>
    <font>
      <sz val="11"/>
      <color rgb="FF000000"/>
      <name val="Arial"/>
      <family val="2"/>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b/>
      <sz val="10"/>
      <color rgb="FF7030A0"/>
      <name val="Calibri"/>
      <family val="2"/>
      <scheme val="minor"/>
    </font>
    <font>
      <b/>
      <sz val="16"/>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EB9C"/>
      </patternFill>
    </fill>
    <fill>
      <patternFill patternType="solid">
        <fgColor theme="3" tint="0.59999389629810485"/>
        <bgColor indexed="64"/>
      </patternFill>
    </fill>
    <fill>
      <patternFill patternType="solid">
        <fgColor rgb="FF75E9C2"/>
        <bgColor indexed="64"/>
      </patternFill>
    </fill>
    <fill>
      <patternFill patternType="solid">
        <fgColor theme="9" tint="0.59999389629810485"/>
        <bgColor indexed="64"/>
      </patternFill>
    </fill>
    <fill>
      <patternFill patternType="solid">
        <fgColor rgb="FF00B050"/>
        <bgColor indexed="64"/>
      </patternFill>
    </fill>
    <fill>
      <patternFill patternType="solid">
        <fgColor theme="9" tint="0.39997558519241921"/>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9" fillId="4" borderId="0" applyNumberFormat="0" applyBorder="0" applyAlignment="0" applyProtection="0"/>
    <xf numFmtId="0" fontId="1" fillId="0" borderId="0"/>
  </cellStyleXfs>
  <cellXfs count="149">
    <xf numFmtId="0" fontId="0" fillId="0" borderId="0" xfId="0"/>
    <xf numFmtId="0" fontId="2" fillId="0" borderId="0" xfId="0" applyFont="1" applyAlignment="1">
      <alignment horizontal="center"/>
    </xf>
    <xf numFmtId="0" fontId="0" fillId="0" borderId="0" xfId="0" applyAlignment="1">
      <alignment horizontal="left" vertical="top" wrapText="1"/>
    </xf>
    <xf numFmtId="0" fontId="0" fillId="0" borderId="0" xfId="0" applyAlignment="1">
      <alignment horizontal="left" vertical="top"/>
    </xf>
    <xf numFmtId="9" fontId="13" fillId="0" borderId="2" xfId="5" applyFont="1" applyFill="1" applyBorder="1" applyAlignment="1" applyProtection="1">
      <alignment vertical="center" wrapText="1"/>
    </xf>
    <xf numFmtId="0" fontId="3" fillId="3" borderId="0" xfId="0" applyFont="1" applyFill="1" applyAlignment="1" applyProtection="1">
      <alignment horizontal="center" vertical="center" wrapText="1"/>
      <protection locked="0"/>
    </xf>
    <xf numFmtId="0" fontId="11" fillId="6" borderId="2" xfId="0" applyFont="1" applyFill="1" applyBorder="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3" fillId="0" borderId="2" xfId="0" applyFont="1" applyBorder="1" applyAlignment="1" applyProtection="1">
      <alignment vertical="top"/>
      <protection locked="0"/>
    </xf>
    <xf numFmtId="0" fontId="3" fillId="0" borderId="0" xfId="0" applyFont="1" applyAlignment="1" applyProtection="1">
      <alignment vertical="top"/>
      <protection locked="0"/>
    </xf>
    <xf numFmtId="0" fontId="3" fillId="0" borderId="2" xfId="0" applyFont="1" applyBorder="1" applyProtection="1">
      <protection locked="0"/>
    </xf>
    <xf numFmtId="0" fontId="3" fillId="0" borderId="0" xfId="0" applyFont="1" applyProtection="1">
      <protection locked="0"/>
    </xf>
    <xf numFmtId="0" fontId="3" fillId="0" borderId="0" xfId="0" applyFont="1" applyAlignment="1" applyProtection="1">
      <alignment horizontal="left" wrapText="1"/>
      <protection locked="0"/>
    </xf>
    <xf numFmtId="0" fontId="3" fillId="0" borderId="0" xfId="0" applyFont="1" applyAlignment="1" applyProtection="1">
      <alignment horizontal="center" vertical="center"/>
      <protection locked="0"/>
    </xf>
    <xf numFmtId="0" fontId="3" fillId="0" borderId="0" xfId="0" applyFont="1" applyAlignment="1" applyProtection="1">
      <alignment wrapText="1"/>
      <protection locked="0"/>
    </xf>
    <xf numFmtId="0" fontId="12" fillId="6" borderId="2" xfId="0" applyFont="1" applyFill="1" applyBorder="1" applyAlignment="1">
      <alignment horizontal="center" vertical="center" wrapText="1"/>
    </xf>
    <xf numFmtId="0" fontId="12" fillId="6" borderId="2" xfId="0" quotePrefix="1"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vertical="center"/>
    </xf>
    <xf numFmtId="0" fontId="13" fillId="0" borderId="2" xfId="0" applyFont="1" applyBorder="1" applyAlignment="1">
      <alignment horizontal="left" vertical="center" wrapText="1"/>
    </xf>
    <xf numFmtId="0" fontId="3" fillId="0" borderId="2" xfId="0" applyFont="1" applyBorder="1" applyAlignment="1">
      <alignment horizontal="center" vertical="center" wrapText="1"/>
    </xf>
    <xf numFmtId="0" fontId="13" fillId="0" borderId="2" xfId="0"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horizontal="center" vertical="center"/>
    </xf>
    <xf numFmtId="9" fontId="3" fillId="0" borderId="2" xfId="0" applyNumberFormat="1" applyFont="1" applyBorder="1" applyAlignment="1">
      <alignment horizontal="center" vertical="center"/>
    </xf>
    <xf numFmtId="1" fontId="3" fillId="0" borderId="2" xfId="0" applyNumberFormat="1" applyFont="1" applyBorder="1" applyAlignment="1">
      <alignment horizontal="center" vertical="center"/>
    </xf>
    <xf numFmtId="0" fontId="3" fillId="0" borderId="2" xfId="0" applyFont="1" applyBorder="1" applyAlignment="1">
      <alignment horizontal="justify" vertical="center" wrapText="1"/>
    </xf>
    <xf numFmtId="0" fontId="13" fillId="0" borderId="2" xfId="0" applyFont="1" applyBorder="1" applyAlignment="1">
      <alignment horizontal="center" vertical="center" wrapText="1"/>
    </xf>
    <xf numFmtId="2" fontId="13" fillId="0" borderId="2" xfId="0" applyNumberFormat="1" applyFont="1" applyBorder="1" applyAlignment="1">
      <alignment horizontal="center" vertical="center" wrapText="1"/>
    </xf>
    <xf numFmtId="1" fontId="13" fillId="0" borderId="2" xfId="0" applyNumberFormat="1" applyFont="1" applyBorder="1" applyAlignment="1">
      <alignment horizontal="center" vertical="center" wrapText="1"/>
    </xf>
    <xf numFmtId="9" fontId="13" fillId="0" borderId="2" xfId="0" applyNumberFormat="1" applyFont="1" applyBorder="1" applyAlignment="1">
      <alignment horizontal="center" vertical="center" wrapText="1"/>
    </xf>
    <xf numFmtId="0" fontId="3" fillId="0" borderId="2" xfId="0" applyFont="1" applyBorder="1" applyAlignment="1">
      <alignment horizontal="justify" vertical="center"/>
    </xf>
    <xf numFmtId="9" fontId="3" fillId="0" borderId="2" xfId="0" applyNumberFormat="1" applyFont="1" applyBorder="1" applyAlignment="1">
      <alignment horizontal="center" vertical="center" wrapText="1"/>
    </xf>
    <xf numFmtId="164" fontId="3" fillId="0" borderId="2" xfId="1" applyNumberFormat="1" applyFont="1" applyBorder="1" applyAlignment="1" applyProtection="1">
      <alignment horizontal="center" vertical="center" wrapText="1"/>
    </xf>
    <xf numFmtId="165" fontId="3" fillId="0" borderId="2" xfId="3" applyNumberFormat="1" applyFont="1" applyFill="1" applyBorder="1" applyAlignment="1" applyProtection="1">
      <alignment horizontal="center" vertical="center" wrapText="1"/>
    </xf>
    <xf numFmtId="165" fontId="3" fillId="0" borderId="2" xfId="0" applyNumberFormat="1" applyFont="1" applyBorder="1" applyAlignment="1">
      <alignment horizontal="center" vertical="center" wrapText="1"/>
    </xf>
    <xf numFmtId="165" fontId="3" fillId="0" borderId="2" xfId="3" applyNumberFormat="1" applyFont="1" applyBorder="1" applyAlignment="1" applyProtection="1">
      <alignment horizontal="center" vertical="center" wrapText="1"/>
    </xf>
    <xf numFmtId="9" fontId="13" fillId="0" borderId="2" xfId="0" applyNumberFormat="1" applyFont="1" applyBorder="1" applyAlignment="1">
      <alignment horizontal="center" vertical="center"/>
    </xf>
    <xf numFmtId="0" fontId="13" fillId="0" borderId="2" xfId="0" applyFont="1" applyBorder="1" applyAlignment="1">
      <alignment vertical="center"/>
    </xf>
    <xf numFmtId="166" fontId="3" fillId="0" borderId="2" xfId="2" applyNumberFormat="1" applyFont="1" applyBorder="1" applyAlignment="1" applyProtection="1">
      <alignment horizontal="center" vertical="center" wrapText="1"/>
    </xf>
    <xf numFmtId="0" fontId="13" fillId="0" borderId="2" xfId="4" applyFont="1" applyBorder="1" applyAlignment="1">
      <alignment vertical="center" wrapText="1"/>
    </xf>
    <xf numFmtId="164" fontId="3" fillId="0" borderId="2" xfId="1" applyNumberFormat="1" applyFont="1" applyBorder="1" applyAlignment="1" applyProtection="1">
      <alignment horizontal="center" vertical="center"/>
    </xf>
    <xf numFmtId="0" fontId="3" fillId="3" borderId="2" xfId="0" applyFont="1" applyFill="1" applyBorder="1" applyAlignment="1">
      <alignment vertical="center" wrapText="1"/>
    </xf>
    <xf numFmtId="0" fontId="3" fillId="3" borderId="2" xfId="0" applyFont="1" applyFill="1" applyBorder="1" applyAlignment="1">
      <alignment horizontal="center" vertical="center" wrapText="1"/>
    </xf>
    <xf numFmtId="0" fontId="13" fillId="0" borderId="2" xfId="0" applyFont="1" applyBorder="1" applyAlignment="1">
      <alignment horizontal="center" vertical="center"/>
    </xf>
    <xf numFmtId="1" fontId="13" fillId="0" borderId="2" xfId="0" applyNumberFormat="1" applyFont="1" applyBorder="1" applyAlignment="1">
      <alignment horizontal="center" vertical="center"/>
    </xf>
    <xf numFmtId="0" fontId="13" fillId="3" borderId="2" xfId="0" applyFont="1" applyFill="1" applyBorder="1" applyAlignment="1">
      <alignment vertical="center" wrapText="1"/>
    </xf>
    <xf numFmtId="0" fontId="13"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9" fontId="3" fillId="3" borderId="2" xfId="0" applyNumberFormat="1" applyFont="1" applyFill="1" applyBorder="1" applyAlignment="1">
      <alignment horizontal="center" vertical="center"/>
    </xf>
    <xf numFmtId="0" fontId="13" fillId="3" borderId="2" xfId="0" applyFont="1" applyFill="1" applyBorder="1" applyAlignment="1">
      <alignment horizontal="center" vertical="center"/>
    </xf>
    <xf numFmtId="9" fontId="3" fillId="0" borderId="2" xfId="3" applyFont="1" applyFill="1" applyBorder="1" applyAlignment="1" applyProtection="1">
      <alignment horizontal="center" vertical="center" wrapText="1"/>
    </xf>
    <xf numFmtId="1" fontId="3" fillId="0" borderId="2" xfId="0" applyNumberFormat="1" applyFont="1" applyBorder="1" applyAlignment="1">
      <alignment horizontal="center" vertical="center" wrapText="1"/>
    </xf>
    <xf numFmtId="1" fontId="13" fillId="3" borderId="2" xfId="0" applyNumberFormat="1" applyFont="1" applyFill="1" applyBorder="1" applyAlignment="1">
      <alignment horizontal="center" vertical="center" wrapText="1"/>
    </xf>
    <xf numFmtId="9" fontId="3" fillId="3" borderId="2" xfId="0" applyNumberFormat="1" applyFont="1" applyFill="1" applyBorder="1" applyAlignment="1">
      <alignment horizontal="center" vertical="center" wrapText="1"/>
    </xf>
    <xf numFmtId="9" fontId="13" fillId="3" borderId="2" xfId="0" applyNumberFormat="1" applyFont="1" applyFill="1" applyBorder="1" applyAlignment="1">
      <alignment horizontal="center" vertical="center" wrapText="1"/>
    </xf>
    <xf numFmtId="9" fontId="13" fillId="3" borderId="2" xfId="3" applyFont="1" applyFill="1" applyBorder="1" applyAlignment="1" applyProtection="1">
      <alignment horizontal="center" vertical="center" wrapText="1"/>
    </xf>
    <xf numFmtId="9" fontId="16" fillId="0" borderId="2" xfId="0" applyNumberFormat="1" applyFont="1" applyBorder="1" applyAlignment="1">
      <alignment horizontal="center" vertical="center" wrapText="1"/>
    </xf>
    <xf numFmtId="0" fontId="4" fillId="3" borderId="0" xfId="0" applyFont="1" applyFill="1" applyAlignment="1" applyProtection="1">
      <alignment horizontal="center" vertical="center" wrapText="1"/>
      <protection locked="0"/>
    </xf>
    <xf numFmtId="0" fontId="4" fillId="0" borderId="2" xfId="0" applyFont="1" applyBorder="1" applyProtection="1">
      <protection locked="0"/>
    </xf>
    <xf numFmtId="0" fontId="4" fillId="0" borderId="0" xfId="0" applyFont="1" applyProtection="1">
      <protection locked="0"/>
    </xf>
    <xf numFmtId="0" fontId="4" fillId="5" borderId="0" xfId="0" applyFont="1" applyFill="1" applyProtection="1">
      <protection locked="0"/>
    </xf>
    <xf numFmtId="0" fontId="4" fillId="0" borderId="0" xfId="0" applyFont="1" applyAlignment="1" applyProtection="1">
      <alignment wrapText="1"/>
      <protection locked="0"/>
    </xf>
    <xf numFmtId="0" fontId="4" fillId="0" borderId="2" xfId="0" applyFont="1" applyBorder="1" applyAlignment="1">
      <alignment horizontal="center" vertical="center" wrapText="1"/>
    </xf>
    <xf numFmtId="0" fontId="3" fillId="0" borderId="3" xfId="0" applyFont="1" applyBorder="1" applyAlignment="1">
      <alignment horizontal="left" vertical="center" wrapText="1"/>
    </xf>
    <xf numFmtId="3" fontId="3" fillId="0" borderId="2" xfId="0" applyNumberFormat="1" applyFont="1" applyBorder="1" applyAlignment="1">
      <alignment horizontal="center" vertical="center"/>
    </xf>
    <xf numFmtId="0" fontId="3" fillId="0" borderId="2" xfId="0" applyFont="1" applyBorder="1" applyAlignment="1">
      <alignment horizontal="center" vertical="center" wrapText="1" readingOrder="1"/>
    </xf>
    <xf numFmtId="0" fontId="10" fillId="0" borderId="2" xfId="0" applyFont="1" applyBorder="1" applyAlignment="1">
      <alignment horizontal="center" vertical="center" wrapText="1"/>
    </xf>
    <xf numFmtId="9" fontId="3" fillId="0" borderId="2" xfId="3" applyFont="1" applyFill="1" applyBorder="1" applyAlignment="1" applyProtection="1">
      <alignment horizontal="center" vertical="center"/>
    </xf>
    <xf numFmtId="0" fontId="13" fillId="0" borderId="2" xfId="7" applyFont="1" applyFill="1" applyBorder="1" applyAlignment="1" applyProtection="1">
      <alignment vertical="center" wrapText="1"/>
    </xf>
    <xf numFmtId="9" fontId="13" fillId="0" borderId="2" xfId="3" applyFont="1" applyFill="1" applyBorder="1" applyAlignment="1" applyProtection="1">
      <alignment horizontal="center" vertical="center"/>
    </xf>
    <xf numFmtId="0" fontId="13" fillId="0" borderId="2" xfId="3" applyNumberFormat="1" applyFont="1" applyFill="1" applyBorder="1" applyAlignment="1" applyProtection="1">
      <alignment horizontal="center" vertical="center"/>
    </xf>
    <xf numFmtId="3" fontId="13" fillId="0" borderId="2" xfId="0" applyNumberFormat="1" applyFont="1" applyBorder="1" applyAlignment="1">
      <alignment horizontal="center" vertical="center"/>
    </xf>
    <xf numFmtId="3" fontId="13" fillId="0" borderId="2" xfId="0" applyNumberFormat="1" applyFont="1" applyBorder="1" applyAlignment="1">
      <alignment horizontal="center" vertical="center" wrapText="1"/>
    </xf>
    <xf numFmtId="0" fontId="13" fillId="0" borderId="2" xfId="1" applyNumberFormat="1" applyFont="1" applyFill="1" applyBorder="1" applyAlignment="1" applyProtection="1">
      <alignment horizontal="center" vertical="center"/>
    </xf>
    <xf numFmtId="0" fontId="13" fillId="0" borderId="2" xfId="0" applyFont="1" applyBorder="1" applyAlignment="1">
      <alignment horizontal="justify" vertical="center"/>
    </xf>
    <xf numFmtId="0" fontId="13" fillId="0" borderId="0" xfId="0" applyFont="1" applyAlignment="1">
      <alignment horizontal="center" vertical="center"/>
    </xf>
    <xf numFmtId="0" fontId="13" fillId="0" borderId="2" xfId="0" applyFont="1" applyBorder="1" applyAlignment="1">
      <alignment horizontal="justify" vertical="center" wrapText="1"/>
    </xf>
    <xf numFmtId="0" fontId="3" fillId="0" borderId="2" xfId="0" applyFont="1" applyBorder="1" applyAlignment="1">
      <alignment horizontal="left" vertical="top" wrapText="1"/>
    </xf>
    <xf numFmtId="0" fontId="4" fillId="0" borderId="2" xfId="0" applyFont="1" applyBorder="1" applyAlignment="1">
      <alignment horizontal="center" vertical="center"/>
    </xf>
    <xf numFmtId="0" fontId="1" fillId="0" borderId="0" xfId="0" applyFont="1" applyAlignment="1">
      <alignment horizontal="left" vertical="top" wrapText="1"/>
    </xf>
    <xf numFmtId="0" fontId="3" fillId="0" borderId="2" xfId="0" applyFont="1" applyBorder="1" applyAlignment="1" applyProtection="1">
      <alignment wrapText="1"/>
      <protection locked="0"/>
    </xf>
    <xf numFmtId="9" fontId="3" fillId="0" borderId="2" xfId="0" applyNumberFormat="1" applyFont="1" applyBorder="1" applyProtection="1">
      <protection locked="0"/>
    </xf>
    <xf numFmtId="164" fontId="3" fillId="0" borderId="2" xfId="0" applyNumberFormat="1" applyFont="1" applyBorder="1" applyProtection="1">
      <protection locked="0"/>
    </xf>
    <xf numFmtId="0" fontId="17" fillId="0" borderId="2" xfId="0" applyFont="1" applyBorder="1" applyProtection="1">
      <protection locked="0"/>
    </xf>
    <xf numFmtId="10" fontId="3" fillId="0" borderId="2" xfId="0" applyNumberFormat="1" applyFont="1" applyBorder="1" applyProtection="1">
      <protection locked="0"/>
    </xf>
    <xf numFmtId="0" fontId="17" fillId="0" borderId="3" xfId="0" applyFont="1" applyBorder="1" applyProtection="1">
      <protection locked="0"/>
    </xf>
    <xf numFmtId="0" fontId="17" fillId="0" borderId="4" xfId="0" applyFont="1" applyBorder="1" applyProtection="1">
      <protection locked="0"/>
    </xf>
    <xf numFmtId="0" fontId="17" fillId="0" borderId="5" xfId="0" applyFont="1" applyBorder="1" applyProtection="1">
      <protection locked="0"/>
    </xf>
    <xf numFmtId="9" fontId="17" fillId="0" borderId="5" xfId="0" applyNumberFormat="1" applyFont="1" applyBorder="1" applyProtection="1">
      <protection locked="0"/>
    </xf>
    <xf numFmtId="0" fontId="18" fillId="0" borderId="5" xfId="0" applyFont="1" applyBorder="1" applyAlignment="1" applyProtection="1">
      <alignment wrapText="1"/>
      <protection locked="0"/>
    </xf>
    <xf numFmtId="0" fontId="20" fillId="3" borderId="0" xfId="0" applyFont="1" applyFill="1" applyAlignment="1" applyProtection="1">
      <alignment horizontal="center" vertical="center" wrapText="1"/>
      <protection locked="0"/>
    </xf>
    <xf numFmtId="0" fontId="21" fillId="6" borderId="2" xfId="0" applyFont="1" applyFill="1" applyBorder="1" applyAlignment="1">
      <alignment horizontal="center" vertical="center" wrapText="1"/>
    </xf>
    <xf numFmtId="0" fontId="19" fillId="6" borderId="2" xfId="0" applyFont="1" applyFill="1" applyBorder="1" applyAlignment="1" applyProtection="1">
      <alignment horizontal="center" vertical="center" wrapText="1"/>
      <protection locked="0"/>
    </xf>
    <xf numFmtId="0" fontId="21" fillId="6" borderId="2" xfId="0" quotePrefix="1" applyFont="1" applyFill="1" applyBorder="1" applyAlignment="1">
      <alignment horizontal="center" vertical="center" wrapText="1"/>
    </xf>
    <xf numFmtId="0" fontId="20" fillId="3" borderId="0" xfId="0" applyFont="1" applyFill="1" applyAlignment="1" applyProtection="1">
      <alignment vertical="center" wrapText="1"/>
      <protection locked="0"/>
    </xf>
    <xf numFmtId="0" fontId="20" fillId="0" borderId="2" xfId="0" applyFont="1" applyBorder="1" applyAlignment="1">
      <alignment horizontal="left" vertical="center" wrapText="1"/>
    </xf>
    <xf numFmtId="0" fontId="20" fillId="0" borderId="2" xfId="0" applyFont="1" applyBorder="1" applyAlignment="1">
      <alignment vertical="center"/>
    </xf>
    <xf numFmtId="0" fontId="22" fillId="0" borderId="2" xfId="0" applyFont="1" applyBorder="1" applyAlignment="1">
      <alignment vertical="center" wrapText="1"/>
    </xf>
    <xf numFmtId="0" fontId="20" fillId="0" borderId="0" xfId="0" applyFont="1" applyProtection="1">
      <protection locked="0"/>
    </xf>
    <xf numFmtId="0" fontId="20" fillId="0" borderId="2" xfId="0" applyFont="1" applyBorder="1" applyAlignment="1">
      <alignment vertical="center" wrapText="1"/>
    </xf>
    <xf numFmtId="0" fontId="20" fillId="0" borderId="2" xfId="0" applyFont="1" applyBorder="1" applyAlignment="1" applyProtection="1">
      <alignment vertical="center" wrapText="1"/>
      <protection locked="0"/>
    </xf>
    <xf numFmtId="0" fontId="20" fillId="0" borderId="2" xfId="0" applyFont="1" applyBorder="1" applyAlignment="1">
      <alignment horizontal="center" vertical="center"/>
    </xf>
    <xf numFmtId="164" fontId="20" fillId="0" borderId="2" xfId="1" applyNumberFormat="1" applyFont="1" applyBorder="1" applyAlignment="1" applyProtection="1">
      <alignment horizontal="center" vertical="center"/>
    </xf>
    <xf numFmtId="0" fontId="20" fillId="3" borderId="2" xfId="0" applyFont="1" applyFill="1" applyBorder="1" applyAlignment="1">
      <alignment vertical="center" wrapText="1"/>
    </xf>
    <xf numFmtId="0" fontId="22" fillId="0" borderId="2" xfId="0" applyFont="1" applyBorder="1" applyAlignment="1">
      <alignment horizontal="center" vertical="center"/>
    </xf>
    <xf numFmtId="1" fontId="22" fillId="0" borderId="2" xfId="0" applyNumberFormat="1" applyFont="1" applyBorder="1" applyAlignment="1">
      <alignment horizontal="center" vertical="center"/>
    </xf>
    <xf numFmtId="1" fontId="20" fillId="0" borderId="2" xfId="0" applyNumberFormat="1" applyFont="1" applyBorder="1" applyAlignment="1">
      <alignment horizontal="center" vertical="center"/>
    </xf>
    <xf numFmtId="0" fontId="20" fillId="3" borderId="2" xfId="0" applyFont="1" applyFill="1" applyBorder="1" applyAlignment="1">
      <alignment horizontal="center" vertical="center"/>
    </xf>
    <xf numFmtId="0" fontId="20" fillId="0" borderId="0" xfId="0" applyFont="1" applyAlignment="1" applyProtection="1">
      <alignment horizontal="left" wrapText="1"/>
      <protection locked="0"/>
    </xf>
    <xf numFmtId="0" fontId="20" fillId="0" borderId="0" xfId="0" applyFont="1" applyAlignment="1" applyProtection="1">
      <alignment horizontal="center" vertical="center"/>
      <protection locked="0"/>
    </xf>
    <xf numFmtId="0" fontId="20" fillId="0" borderId="0" xfId="0" applyFont="1" applyAlignment="1" applyProtection="1">
      <alignment wrapText="1"/>
      <protection locked="0"/>
    </xf>
    <xf numFmtId="0" fontId="20" fillId="0" borderId="0" xfId="0" applyFont="1" applyAlignment="1" applyProtection="1">
      <alignment vertical="center"/>
      <protection locked="0"/>
    </xf>
    <xf numFmtId="0" fontId="20" fillId="0" borderId="0" xfId="0" applyFont="1" applyAlignment="1" applyProtection="1">
      <alignment vertical="center" wrapText="1"/>
      <protection locked="0"/>
    </xf>
    <xf numFmtId="0" fontId="20" fillId="0" borderId="0" xfId="0" applyFont="1" applyAlignment="1" applyProtection="1">
      <alignment horizontal="center" vertical="center" wrapText="1"/>
      <protection locked="0"/>
    </xf>
    <xf numFmtId="0" fontId="19" fillId="6" borderId="6" xfId="0" applyFont="1" applyFill="1" applyBorder="1" applyAlignment="1" applyProtection="1">
      <alignment horizontal="center" vertical="center" wrapText="1"/>
      <protection locked="0"/>
    </xf>
    <xf numFmtId="0" fontId="20" fillId="0" borderId="6" xfId="0" applyFont="1" applyBorder="1" applyAlignment="1" applyProtection="1">
      <alignment vertical="center" wrapText="1"/>
      <protection locked="0"/>
    </xf>
    <xf numFmtId="0" fontId="19" fillId="7" borderId="2" xfId="0" applyFont="1" applyFill="1" applyBorder="1" applyAlignment="1" applyProtection="1">
      <alignment horizontal="center" vertical="center" wrapText="1"/>
      <protection locked="0"/>
    </xf>
    <xf numFmtId="0" fontId="20" fillId="8" borderId="2" xfId="0" applyFont="1" applyFill="1" applyBorder="1" applyAlignment="1">
      <alignment vertical="center" wrapText="1"/>
    </xf>
    <xf numFmtId="164" fontId="20" fillId="9" borderId="2" xfId="1" applyNumberFormat="1" applyFont="1" applyFill="1" applyBorder="1" applyAlignment="1" applyProtection="1">
      <alignment horizontal="center" vertical="center"/>
    </xf>
    <xf numFmtId="0" fontId="20" fillId="9" borderId="2" xfId="0" applyFont="1" applyFill="1" applyBorder="1" applyAlignment="1" applyProtection="1">
      <alignment horizontal="center" vertical="center" wrapText="1"/>
      <protection locked="0"/>
    </xf>
    <xf numFmtId="9" fontId="20" fillId="9" borderId="2" xfId="0" applyNumberFormat="1" applyFont="1" applyFill="1" applyBorder="1" applyAlignment="1" applyProtection="1">
      <alignment horizontal="center" vertical="center" wrapText="1"/>
      <protection locked="0"/>
    </xf>
    <xf numFmtId="0" fontId="20" fillId="9" borderId="2" xfId="0" applyFont="1" applyFill="1" applyBorder="1" applyAlignment="1">
      <alignment horizontal="center" vertical="center" wrapText="1"/>
    </xf>
    <xf numFmtId="0" fontId="20" fillId="9" borderId="2" xfId="0" applyFont="1" applyFill="1" applyBorder="1" applyAlignment="1">
      <alignment vertical="center" wrapText="1"/>
    </xf>
    <xf numFmtId="0" fontId="22" fillId="9" borderId="2" xfId="0" applyFont="1" applyFill="1" applyBorder="1" applyAlignment="1">
      <alignment horizontal="center" vertical="center"/>
    </xf>
    <xf numFmtId="0" fontId="20" fillId="9" borderId="2" xfId="0" applyFont="1" applyFill="1" applyBorder="1" applyAlignment="1">
      <alignment horizontal="center" vertical="center"/>
    </xf>
    <xf numFmtId="0" fontId="22" fillId="9" borderId="2" xfId="0" applyFont="1" applyFill="1" applyBorder="1" applyAlignment="1">
      <alignment vertical="center" wrapText="1"/>
    </xf>
    <xf numFmtId="0" fontId="22" fillId="9" borderId="2" xfId="0" applyFont="1" applyFill="1" applyBorder="1" applyAlignment="1">
      <alignment horizontal="center" vertical="center" wrapText="1"/>
    </xf>
    <xf numFmtId="1" fontId="20" fillId="9" borderId="2" xfId="0" applyNumberFormat="1" applyFont="1" applyFill="1" applyBorder="1" applyAlignment="1">
      <alignment horizontal="center" vertical="center"/>
    </xf>
    <xf numFmtId="0" fontId="20" fillId="8" borderId="2" xfId="0" applyFont="1" applyFill="1" applyBorder="1" applyAlignment="1" applyProtection="1">
      <alignment vertical="center" wrapText="1"/>
      <protection locked="0"/>
    </xf>
    <xf numFmtId="0" fontId="19" fillId="7" borderId="4" xfId="0" applyFont="1" applyFill="1" applyBorder="1" applyAlignment="1" applyProtection="1">
      <alignment horizontal="center" vertical="center" wrapText="1"/>
      <protection locked="0"/>
    </xf>
    <xf numFmtId="164" fontId="20" fillId="9" borderId="2" xfId="0" applyNumberFormat="1" applyFont="1" applyFill="1" applyBorder="1" applyAlignment="1" applyProtection="1">
      <alignment horizontal="center" vertical="center" wrapText="1"/>
      <protection locked="0"/>
    </xf>
    <xf numFmtId="0" fontId="11" fillId="6" borderId="2"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12" fillId="6" borderId="2" xfId="0" applyFont="1" applyFill="1" applyBorder="1" applyAlignment="1">
      <alignment horizontal="center" vertical="center" wrapText="1"/>
    </xf>
    <xf numFmtId="0" fontId="3" fillId="0" borderId="2" xfId="0" applyFont="1" applyBorder="1" applyAlignment="1">
      <alignment horizontal="center" vertical="center" wrapText="1"/>
    </xf>
    <xf numFmtId="14" fontId="12" fillId="6" borderId="2" xfId="0" applyNumberFormat="1" applyFont="1" applyFill="1" applyBorder="1" applyAlignment="1">
      <alignment horizontal="center" vertical="center" wrapText="1"/>
    </xf>
    <xf numFmtId="0" fontId="12" fillId="6" borderId="2" xfId="0" applyFont="1" applyFill="1" applyBorder="1" applyAlignment="1">
      <alignment horizontal="left" vertical="center" wrapText="1"/>
    </xf>
    <xf numFmtId="14" fontId="12" fillId="6" borderId="2" xfId="0" applyNumberFormat="1" applyFont="1" applyFill="1" applyBorder="1" applyAlignment="1">
      <alignment horizontal="left" vertical="center" wrapText="1"/>
    </xf>
    <xf numFmtId="0" fontId="19" fillId="2" borderId="0" xfId="0" applyFont="1" applyFill="1" applyAlignment="1" applyProtection="1">
      <alignment horizontal="center" vertical="center" wrapText="1"/>
      <protection locked="0"/>
    </xf>
    <xf numFmtId="0" fontId="21" fillId="6" borderId="4" xfId="0" applyFont="1" applyFill="1" applyBorder="1" applyAlignment="1">
      <alignment horizontal="center" vertical="center" wrapText="1"/>
    </xf>
    <xf numFmtId="0" fontId="21" fillId="6" borderId="2" xfId="0" applyFont="1" applyFill="1" applyBorder="1" applyAlignment="1">
      <alignment horizontal="center" vertical="center" wrapText="1"/>
    </xf>
    <xf numFmtId="14" fontId="21" fillId="6" borderId="4" xfId="0" applyNumberFormat="1" applyFont="1" applyFill="1" applyBorder="1" applyAlignment="1">
      <alignment horizontal="center" vertical="center" wrapText="1"/>
    </xf>
    <xf numFmtId="14" fontId="21" fillId="6" borderId="2" xfId="0" applyNumberFormat="1" applyFont="1" applyFill="1" applyBorder="1" applyAlignment="1">
      <alignment horizontal="center" vertical="center" wrapText="1"/>
    </xf>
    <xf numFmtId="0" fontId="19" fillId="6" borderId="4" xfId="0" applyFont="1" applyFill="1" applyBorder="1" applyAlignment="1" applyProtection="1">
      <alignment horizontal="center" vertical="center" wrapText="1"/>
      <protection locked="0"/>
    </xf>
    <xf numFmtId="0" fontId="19" fillId="6" borderId="7" xfId="0" applyFont="1" applyFill="1" applyBorder="1" applyAlignment="1" applyProtection="1">
      <alignment horizontal="center" vertical="center" wrapText="1"/>
      <protection locked="0"/>
    </xf>
    <xf numFmtId="0" fontId="24" fillId="0" borderId="8" xfId="0" applyFont="1" applyBorder="1" applyAlignment="1" applyProtection="1">
      <alignment horizontal="center" vertical="center" wrapText="1"/>
      <protection locked="0"/>
    </xf>
    <xf numFmtId="0" fontId="24" fillId="0" borderId="9"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cellXfs>
  <cellStyles count="9">
    <cellStyle name="Millares" xfId="1" builtinId="3"/>
    <cellStyle name="Moneda" xfId="2" builtinId="4"/>
    <cellStyle name="Neutral" xfId="7" builtinId="28"/>
    <cellStyle name="Normal" xfId="0" builtinId="0"/>
    <cellStyle name="Normal 2 3" xfId="4" xr:uid="{00000000-0005-0000-0000-000004000000}"/>
    <cellStyle name="Normal 4" xfId="8" xr:uid="{00000000-0005-0000-0000-000005000000}"/>
    <cellStyle name="Normal 7" xfId="6" xr:uid="{00000000-0005-0000-0000-000006000000}"/>
    <cellStyle name="Porcentaje" xfId="3" builtinId="5"/>
    <cellStyle name="Porcentaje 2" xfId="5" xr:uid="{00000000-0005-0000-0000-000008000000}"/>
  </cellStyles>
  <dxfs count="9">
    <dxf>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s>
  <tableStyles count="0" defaultTableStyle="TableStyleMedium2" defaultPivotStyle="PivotStyleLight16"/>
  <colors>
    <mruColors>
      <color rgb="FF75E9C2"/>
      <color rgb="FF009999"/>
      <color rgb="FF0F73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saludcol-my.sharepoint.com/Users/fvargasv/Downloads/Copia%20de%20Agua%20de%20dios%20Vpropuesta%20SAD%20de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Documents/PES%202023-2026/PES%20PARA%20PUBLICAR%20sep%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UESTA"/>
      <sheetName val="plantilla"/>
      <sheetName val="Listas"/>
      <sheetName val=" PND - Compromisos"/>
      <sheetName val="Indicadore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1:G21" totalsRowShown="0" headerRowDxfId="8" dataDxfId="7">
  <autoFilter ref="A1:G21" xr:uid="{00000000-0009-0000-0100-000002000000}"/>
  <tableColumns count="7">
    <tableColumn id="1" xr3:uid="{00000000-0010-0000-0000-000001000000}" name="TRANSFORMACIÓN" dataDxfId="6"/>
    <tableColumn id="2" xr3:uid="{00000000-0010-0000-0000-000002000000}" name="CATALIZADOR" dataDxfId="5"/>
    <tableColumn id="3" xr3:uid="{00000000-0010-0000-0000-000003000000}" name="COMPONENTE" dataDxfId="4"/>
    <tableColumn id="4" xr3:uid="{00000000-0010-0000-0000-000004000000}" name="ODS ASOCIADOS" dataDxfId="3"/>
    <tableColumn id="5" xr3:uid="{00000000-0010-0000-0000-000005000000}" name="DIMENSION MIPG" dataDxfId="2"/>
    <tableColumn id="6" xr3:uid="{00000000-0010-0000-0000-000006000000}" name="POLITICA MIPG" dataDxfId="1"/>
    <tableColumn id="7" xr3:uid="{00000000-0010-0000-0000-000007000000}" name="OBJETIVO ESTRATEGICO SECTORIAL"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76"/>
  <sheetViews>
    <sheetView topLeftCell="J1" zoomScale="78" zoomScaleNormal="78" workbookViewId="0">
      <pane ySplit="3" topLeftCell="A41" activePane="bottomLeft" state="frozen"/>
      <selection pane="bottomLeft" activeCell="M43" sqref="M43"/>
    </sheetView>
  </sheetViews>
  <sheetFormatPr baseColWidth="10" defaultColWidth="11.42578125" defaultRowHeight="15.75" x14ac:dyDescent="0.25"/>
  <cols>
    <col min="1" max="1" width="24.42578125" style="11" customWidth="1"/>
    <col min="2" max="2" width="26" style="12" customWidth="1"/>
    <col min="3" max="3" width="35.5703125" style="12" customWidth="1"/>
    <col min="4" max="4" width="28.42578125" style="12" customWidth="1"/>
    <col min="5" max="5" width="22.5703125" style="12" customWidth="1"/>
    <col min="6" max="6" width="25.28515625" style="11" hidden="1" customWidth="1"/>
    <col min="7" max="7" width="23.140625" style="12" customWidth="1"/>
    <col min="8" max="8" width="25.5703125" style="12" customWidth="1"/>
    <col min="9" max="9" width="39.42578125" style="11" customWidth="1"/>
    <col min="10" max="10" width="41.140625" style="11" customWidth="1"/>
    <col min="11" max="11" width="17.7109375" style="13" customWidth="1"/>
    <col min="12" max="12" width="26.7109375" style="14" customWidth="1"/>
    <col min="13" max="13" width="27" style="14" customWidth="1"/>
    <col min="14" max="14" width="14.85546875" style="11" customWidth="1"/>
    <col min="15" max="15" width="10.7109375" style="11" customWidth="1"/>
    <col min="16" max="16" width="12.7109375" style="11" customWidth="1"/>
    <col min="17" max="17" width="17" style="11" customWidth="1"/>
    <col min="18" max="18" width="15.28515625" style="11" customWidth="1"/>
    <col min="19" max="19" width="31" style="11" customWidth="1"/>
    <col min="20" max="20" width="16.140625" style="11" customWidth="1"/>
    <col min="21" max="21" width="52.42578125" style="11" customWidth="1"/>
    <col min="22" max="22" width="45.7109375" style="11" customWidth="1"/>
    <col min="23" max="16384" width="11.42578125" style="11"/>
  </cols>
  <sheetData>
    <row r="1" spans="1:22" s="5" customFormat="1" ht="66.75" customHeight="1" x14ac:dyDescent="0.25">
      <c r="A1" s="133" t="s">
        <v>0</v>
      </c>
      <c r="B1" s="133"/>
      <c r="C1" s="133"/>
      <c r="D1" s="133"/>
      <c r="E1" s="133"/>
      <c r="F1" s="133"/>
      <c r="G1" s="133"/>
      <c r="H1" s="133"/>
      <c r="I1" s="133"/>
      <c r="J1" s="133"/>
      <c r="K1" s="133"/>
      <c r="L1" s="133"/>
      <c r="M1" s="133"/>
      <c r="N1" s="133"/>
      <c r="O1" s="133"/>
      <c r="P1" s="133"/>
      <c r="Q1" s="133"/>
      <c r="R1" s="133"/>
      <c r="S1" s="133"/>
      <c r="T1" s="133"/>
      <c r="U1" s="133"/>
      <c r="V1" s="133"/>
    </row>
    <row r="2" spans="1:22" s="5" customFormat="1" x14ac:dyDescent="0.25">
      <c r="A2" s="134" t="s">
        <v>1</v>
      </c>
      <c r="B2" s="134" t="s">
        <v>2</v>
      </c>
      <c r="C2" s="134" t="s">
        <v>3</v>
      </c>
      <c r="D2" s="134" t="s">
        <v>4</v>
      </c>
      <c r="E2" s="134" t="s">
        <v>5</v>
      </c>
      <c r="F2" s="134" t="s">
        <v>6</v>
      </c>
      <c r="G2" s="134" t="s">
        <v>7</v>
      </c>
      <c r="H2" s="136" t="s">
        <v>8</v>
      </c>
      <c r="I2" s="134" t="s">
        <v>9</v>
      </c>
      <c r="J2" s="134" t="s">
        <v>10</v>
      </c>
      <c r="K2" s="134" t="s">
        <v>11</v>
      </c>
      <c r="L2" s="134" t="s">
        <v>12</v>
      </c>
      <c r="M2" s="134"/>
      <c r="N2" s="134" t="s">
        <v>13</v>
      </c>
      <c r="O2" s="134"/>
      <c r="P2" s="134"/>
      <c r="Q2" s="134"/>
      <c r="R2" s="134"/>
      <c r="S2" s="132" t="s">
        <v>14</v>
      </c>
      <c r="T2" s="132"/>
      <c r="U2" s="132"/>
      <c r="V2" s="132"/>
    </row>
    <row r="3" spans="1:22" s="7" customFormat="1" ht="31.5" x14ac:dyDescent="0.25">
      <c r="A3" s="134"/>
      <c r="B3" s="134"/>
      <c r="C3" s="134"/>
      <c r="D3" s="134"/>
      <c r="E3" s="134"/>
      <c r="F3" s="134"/>
      <c r="G3" s="134"/>
      <c r="H3" s="136"/>
      <c r="I3" s="134"/>
      <c r="J3" s="134"/>
      <c r="K3" s="134"/>
      <c r="L3" s="15" t="s">
        <v>15</v>
      </c>
      <c r="M3" s="15" t="s">
        <v>16</v>
      </c>
      <c r="N3" s="15">
        <v>2023</v>
      </c>
      <c r="O3" s="15">
        <v>2024</v>
      </c>
      <c r="P3" s="15">
        <v>2025</v>
      </c>
      <c r="Q3" s="15">
        <v>2026</v>
      </c>
      <c r="R3" s="16" t="s">
        <v>17</v>
      </c>
      <c r="S3" s="6" t="s">
        <v>18</v>
      </c>
      <c r="T3" s="6" t="s">
        <v>19</v>
      </c>
      <c r="U3" s="6" t="s">
        <v>20</v>
      </c>
      <c r="V3" s="6" t="s">
        <v>21</v>
      </c>
    </row>
    <row r="4" spans="1:22" s="9" customFormat="1" ht="94.5" x14ac:dyDescent="0.25">
      <c r="A4" s="17" t="s">
        <v>22</v>
      </c>
      <c r="B4" s="17" t="s">
        <v>23</v>
      </c>
      <c r="C4" s="17" t="s">
        <v>24</v>
      </c>
      <c r="D4" s="17" t="s">
        <v>25</v>
      </c>
      <c r="E4" s="17" t="s">
        <v>26</v>
      </c>
      <c r="F4" s="18"/>
      <c r="G4" s="17" t="s">
        <v>27</v>
      </c>
      <c r="H4" s="17" t="s">
        <v>28</v>
      </c>
      <c r="I4" s="17" t="s">
        <v>29</v>
      </c>
      <c r="J4" s="19" t="s">
        <v>30</v>
      </c>
      <c r="K4" s="20">
        <v>3</v>
      </c>
      <c r="L4" s="21" t="s">
        <v>31</v>
      </c>
      <c r="M4" s="22" t="s">
        <v>32</v>
      </c>
      <c r="N4" s="20">
        <v>5</v>
      </c>
      <c r="O4" s="20">
        <v>5</v>
      </c>
      <c r="P4" s="20">
        <v>5</v>
      </c>
      <c r="Q4" s="20">
        <v>5</v>
      </c>
      <c r="R4" s="20">
        <v>20</v>
      </c>
      <c r="S4" s="8"/>
      <c r="T4" s="8"/>
      <c r="U4" s="8" t="s">
        <v>33</v>
      </c>
      <c r="V4" s="8"/>
    </row>
    <row r="5" spans="1:22" s="9" customFormat="1" ht="94.5" x14ac:dyDescent="0.25">
      <c r="A5" s="17" t="s">
        <v>22</v>
      </c>
      <c r="B5" s="17" t="s">
        <v>34</v>
      </c>
      <c r="C5" s="17" t="s">
        <v>24</v>
      </c>
      <c r="D5" s="17" t="s">
        <v>25</v>
      </c>
      <c r="E5" s="17" t="s">
        <v>26</v>
      </c>
      <c r="F5" s="18"/>
      <c r="G5" s="17" t="s">
        <v>27</v>
      </c>
      <c r="H5" s="17" t="s">
        <v>28</v>
      </c>
      <c r="I5" s="17" t="s">
        <v>29</v>
      </c>
      <c r="J5" s="17" t="s">
        <v>30</v>
      </c>
      <c r="K5" s="23">
        <v>3</v>
      </c>
      <c r="L5" s="21" t="s">
        <v>35</v>
      </c>
      <c r="M5" s="22" t="s">
        <v>36</v>
      </c>
      <c r="N5" s="23">
        <v>3</v>
      </c>
      <c r="O5" s="23">
        <v>3</v>
      </c>
      <c r="P5" s="23">
        <v>3</v>
      </c>
      <c r="Q5" s="23">
        <v>3</v>
      </c>
      <c r="R5" s="23">
        <v>12</v>
      </c>
      <c r="S5" s="8"/>
      <c r="T5" s="8"/>
      <c r="U5" s="8" t="s">
        <v>33</v>
      </c>
      <c r="V5" s="8"/>
    </row>
    <row r="6" spans="1:22" s="9" customFormat="1" ht="94.5" x14ac:dyDescent="0.25">
      <c r="A6" s="17" t="s">
        <v>22</v>
      </c>
      <c r="B6" s="17" t="s">
        <v>34</v>
      </c>
      <c r="C6" s="17" t="s">
        <v>24</v>
      </c>
      <c r="D6" s="17" t="s">
        <v>25</v>
      </c>
      <c r="E6" s="17" t="s">
        <v>26</v>
      </c>
      <c r="F6" s="18"/>
      <c r="G6" s="17" t="s">
        <v>27</v>
      </c>
      <c r="H6" s="17" t="s">
        <v>28</v>
      </c>
      <c r="I6" s="17" t="s">
        <v>29</v>
      </c>
      <c r="J6" s="17" t="s">
        <v>30</v>
      </c>
      <c r="K6" s="23">
        <v>3</v>
      </c>
      <c r="L6" s="21" t="s">
        <v>37</v>
      </c>
      <c r="M6" s="22" t="s">
        <v>38</v>
      </c>
      <c r="N6" s="23">
        <v>5</v>
      </c>
      <c r="O6" s="23">
        <v>5</v>
      </c>
      <c r="P6" s="23">
        <v>5</v>
      </c>
      <c r="Q6" s="23">
        <v>5</v>
      </c>
      <c r="R6" s="23">
        <v>20</v>
      </c>
      <c r="S6" s="8"/>
      <c r="T6" s="8"/>
      <c r="U6" s="8"/>
      <c r="V6" s="8"/>
    </row>
    <row r="7" spans="1:22" s="9" customFormat="1" ht="157.5" x14ac:dyDescent="0.25">
      <c r="A7" s="17" t="s">
        <v>22</v>
      </c>
      <c r="B7" s="17" t="s">
        <v>34</v>
      </c>
      <c r="C7" s="17" t="s">
        <v>24</v>
      </c>
      <c r="D7" s="17" t="s">
        <v>25</v>
      </c>
      <c r="E7" s="17" t="s">
        <v>26</v>
      </c>
      <c r="F7" s="18"/>
      <c r="G7" s="17" t="s">
        <v>39</v>
      </c>
      <c r="H7" s="17" t="s">
        <v>40</v>
      </c>
      <c r="I7" s="17" t="s">
        <v>41</v>
      </c>
      <c r="J7" s="22" t="s">
        <v>42</v>
      </c>
      <c r="K7" s="23">
        <v>4</v>
      </c>
      <c r="L7" s="22" t="s">
        <v>43</v>
      </c>
      <c r="M7" s="22" t="s">
        <v>44</v>
      </c>
      <c r="N7" s="23">
        <v>4</v>
      </c>
      <c r="O7" s="23">
        <v>4</v>
      </c>
      <c r="P7" s="23">
        <v>4</v>
      </c>
      <c r="Q7" s="23">
        <v>4</v>
      </c>
      <c r="R7" s="23">
        <v>16</v>
      </c>
      <c r="S7" s="8"/>
      <c r="T7" s="8"/>
      <c r="U7" s="8" t="s">
        <v>33</v>
      </c>
      <c r="V7" s="8"/>
    </row>
    <row r="8" spans="1:22" s="9" customFormat="1" ht="94.5" x14ac:dyDescent="0.25">
      <c r="A8" s="17" t="s">
        <v>22</v>
      </c>
      <c r="B8" s="17" t="s">
        <v>34</v>
      </c>
      <c r="C8" s="17" t="s">
        <v>24</v>
      </c>
      <c r="D8" s="17" t="s">
        <v>25</v>
      </c>
      <c r="E8" s="17" t="s">
        <v>26</v>
      </c>
      <c r="F8" s="18"/>
      <c r="G8" s="17" t="s">
        <v>27</v>
      </c>
      <c r="H8" s="17" t="s">
        <v>45</v>
      </c>
      <c r="I8" s="17" t="s">
        <v>46</v>
      </c>
      <c r="J8" s="22" t="s">
        <v>47</v>
      </c>
      <c r="K8" s="24">
        <v>0.56000000000000005</v>
      </c>
      <c r="L8" s="22" t="s">
        <v>48</v>
      </c>
      <c r="M8" s="22" t="s">
        <v>49</v>
      </c>
      <c r="N8" s="23" t="s">
        <v>50</v>
      </c>
      <c r="O8" s="23" t="s">
        <v>50</v>
      </c>
      <c r="P8" s="23" t="s">
        <v>50</v>
      </c>
      <c r="Q8" s="23" t="s">
        <v>50</v>
      </c>
      <c r="R8" s="23" t="s">
        <v>50</v>
      </c>
      <c r="S8" s="8"/>
      <c r="T8" s="8"/>
      <c r="U8" s="8" t="s">
        <v>33</v>
      </c>
      <c r="V8" s="8"/>
    </row>
    <row r="9" spans="1:22" s="9" customFormat="1" ht="110.25" x14ac:dyDescent="0.25">
      <c r="A9" s="17" t="s">
        <v>22</v>
      </c>
      <c r="B9" s="17" t="s">
        <v>34</v>
      </c>
      <c r="C9" s="17" t="s">
        <v>24</v>
      </c>
      <c r="D9" s="17" t="s">
        <v>25</v>
      </c>
      <c r="E9" s="17" t="s">
        <v>26</v>
      </c>
      <c r="F9" s="18"/>
      <c r="G9" s="17" t="s">
        <v>27</v>
      </c>
      <c r="H9" s="17" t="s">
        <v>45</v>
      </c>
      <c r="I9" s="17" t="s">
        <v>46</v>
      </c>
      <c r="J9" s="22" t="s">
        <v>51</v>
      </c>
      <c r="K9" s="25">
        <v>0</v>
      </c>
      <c r="L9" s="22" t="s">
        <v>52</v>
      </c>
      <c r="M9" s="22" t="s">
        <v>53</v>
      </c>
      <c r="N9" s="23"/>
      <c r="O9" s="24">
        <v>0.3</v>
      </c>
      <c r="P9" s="24">
        <v>0.6</v>
      </c>
      <c r="Q9" s="24">
        <v>1</v>
      </c>
      <c r="R9" s="24">
        <v>1</v>
      </c>
      <c r="S9" s="8"/>
      <c r="T9" s="8"/>
      <c r="U9" s="8" t="s">
        <v>33</v>
      </c>
      <c r="V9" s="8"/>
    </row>
    <row r="10" spans="1:22" s="9" customFormat="1" ht="110.25" x14ac:dyDescent="0.25">
      <c r="A10" s="17" t="s">
        <v>22</v>
      </c>
      <c r="B10" s="17" t="s">
        <v>34</v>
      </c>
      <c r="C10" s="17" t="s">
        <v>24</v>
      </c>
      <c r="D10" s="17" t="s">
        <v>25</v>
      </c>
      <c r="E10" s="17" t="s">
        <v>26</v>
      </c>
      <c r="F10" s="18"/>
      <c r="G10" s="17" t="s">
        <v>27</v>
      </c>
      <c r="H10" s="17" t="s">
        <v>45</v>
      </c>
      <c r="I10" s="17" t="s">
        <v>46</v>
      </c>
      <c r="J10" s="22" t="s">
        <v>54</v>
      </c>
      <c r="K10" s="24">
        <v>0.83</v>
      </c>
      <c r="L10" s="22" t="s">
        <v>55</v>
      </c>
      <c r="M10" s="22" t="s">
        <v>56</v>
      </c>
      <c r="N10" s="23" t="s">
        <v>57</v>
      </c>
      <c r="O10" s="23" t="s">
        <v>57</v>
      </c>
      <c r="P10" s="23" t="s">
        <v>57</v>
      </c>
      <c r="Q10" s="23" t="s">
        <v>57</v>
      </c>
      <c r="R10" s="23" t="s">
        <v>57</v>
      </c>
      <c r="S10" s="8"/>
      <c r="T10" s="8"/>
      <c r="U10" s="8" t="s">
        <v>33</v>
      </c>
      <c r="V10" s="8"/>
    </row>
    <row r="11" spans="1:22" ht="157.5" x14ac:dyDescent="0.25">
      <c r="A11" s="17" t="s">
        <v>58</v>
      </c>
      <c r="B11" s="17" t="s">
        <v>34</v>
      </c>
      <c r="C11" s="17" t="s">
        <v>24</v>
      </c>
      <c r="D11" s="17" t="s">
        <v>25</v>
      </c>
      <c r="E11" s="17" t="s">
        <v>26</v>
      </c>
      <c r="F11" s="18"/>
      <c r="G11" s="17" t="s">
        <v>27</v>
      </c>
      <c r="H11" s="17" t="s">
        <v>45</v>
      </c>
      <c r="I11" s="17" t="s">
        <v>29</v>
      </c>
      <c r="J11" s="26" t="s">
        <v>59</v>
      </c>
      <c r="K11" s="27">
        <v>1</v>
      </c>
      <c r="L11" s="21" t="s">
        <v>60</v>
      </c>
      <c r="M11" s="21" t="s">
        <v>61</v>
      </c>
      <c r="N11" s="28">
        <v>0.5</v>
      </c>
      <c r="O11" s="28">
        <v>0.5</v>
      </c>
      <c r="P11" s="27" t="s">
        <v>62</v>
      </c>
      <c r="Q11" s="27" t="s">
        <v>62</v>
      </c>
      <c r="R11" s="29">
        <v>1</v>
      </c>
      <c r="S11" s="10">
        <v>0.5</v>
      </c>
      <c r="T11" s="82">
        <v>0.5</v>
      </c>
      <c r="U11" s="81" t="s">
        <v>63</v>
      </c>
      <c r="V11" s="10" t="s">
        <v>64</v>
      </c>
    </row>
    <row r="12" spans="1:22" ht="126" x14ac:dyDescent="0.25">
      <c r="A12" s="17" t="s">
        <v>58</v>
      </c>
      <c r="B12" s="17" t="s">
        <v>34</v>
      </c>
      <c r="C12" s="17" t="s">
        <v>24</v>
      </c>
      <c r="D12" s="17" t="s">
        <v>25</v>
      </c>
      <c r="E12" s="17" t="s">
        <v>26</v>
      </c>
      <c r="F12" s="18"/>
      <c r="G12" s="17" t="s">
        <v>27</v>
      </c>
      <c r="H12" s="17" t="s">
        <v>45</v>
      </c>
      <c r="I12" s="17" t="s">
        <v>29</v>
      </c>
      <c r="J12" s="26" t="s">
        <v>65</v>
      </c>
      <c r="K12" s="20" t="s">
        <v>66</v>
      </c>
      <c r="L12" s="22" t="s">
        <v>67</v>
      </c>
      <c r="M12" s="21" t="s">
        <v>68</v>
      </c>
      <c r="N12" s="30">
        <v>0.7</v>
      </c>
      <c r="O12" s="30">
        <v>0.9</v>
      </c>
      <c r="P12" s="30">
        <v>0.9</v>
      </c>
      <c r="Q12" s="30">
        <v>0.9</v>
      </c>
      <c r="R12" s="30">
        <v>0.85</v>
      </c>
      <c r="S12" s="10">
        <v>5</v>
      </c>
      <c r="T12" s="82">
        <v>1</v>
      </c>
      <c r="U12" s="81" t="s">
        <v>69</v>
      </c>
      <c r="V12" s="10" t="s">
        <v>70</v>
      </c>
    </row>
    <row r="13" spans="1:22" ht="189" x14ac:dyDescent="0.25">
      <c r="A13" s="17" t="s">
        <v>58</v>
      </c>
      <c r="B13" s="17" t="s">
        <v>34</v>
      </c>
      <c r="C13" s="17" t="s">
        <v>24</v>
      </c>
      <c r="D13" s="17" t="s">
        <v>25</v>
      </c>
      <c r="E13" s="17" t="s">
        <v>26</v>
      </c>
      <c r="F13" s="18"/>
      <c r="G13" s="17" t="s">
        <v>27</v>
      </c>
      <c r="H13" s="17" t="s">
        <v>71</v>
      </c>
      <c r="I13" s="17" t="s">
        <v>72</v>
      </c>
      <c r="J13" s="31" t="s">
        <v>73</v>
      </c>
      <c r="K13" s="20">
        <v>0</v>
      </c>
      <c r="L13" s="22" t="s">
        <v>74</v>
      </c>
      <c r="M13" s="22" t="s">
        <v>75</v>
      </c>
      <c r="N13" s="30">
        <v>0.3</v>
      </c>
      <c r="O13" s="30">
        <v>0.7</v>
      </c>
      <c r="P13" s="27" t="s">
        <v>62</v>
      </c>
      <c r="Q13" s="27" t="s">
        <v>62</v>
      </c>
      <c r="R13" s="30">
        <v>1</v>
      </c>
      <c r="S13" s="10">
        <v>1</v>
      </c>
      <c r="T13" s="82">
        <v>0.5</v>
      </c>
      <c r="U13" s="81" t="s">
        <v>76</v>
      </c>
      <c r="V13" s="10" t="s">
        <v>77</v>
      </c>
    </row>
    <row r="14" spans="1:22" ht="110.25" x14ac:dyDescent="0.25">
      <c r="A14" s="17" t="s">
        <v>58</v>
      </c>
      <c r="B14" s="17" t="s">
        <v>34</v>
      </c>
      <c r="C14" s="17" t="s">
        <v>24</v>
      </c>
      <c r="D14" s="17" t="s">
        <v>25</v>
      </c>
      <c r="E14" s="17" t="s">
        <v>26</v>
      </c>
      <c r="F14" s="18"/>
      <c r="G14" s="17" t="s">
        <v>27</v>
      </c>
      <c r="H14" s="17" t="s">
        <v>71</v>
      </c>
      <c r="I14" s="17" t="s">
        <v>34</v>
      </c>
      <c r="J14" s="31" t="s">
        <v>73</v>
      </c>
      <c r="K14" s="20">
        <v>0</v>
      </c>
      <c r="L14" s="22" t="s">
        <v>78</v>
      </c>
      <c r="M14" s="22" t="s">
        <v>79</v>
      </c>
      <c r="N14" s="27" t="s">
        <v>62</v>
      </c>
      <c r="O14" s="27" t="s">
        <v>62</v>
      </c>
      <c r="P14" s="29">
        <v>1</v>
      </c>
      <c r="Q14" s="29">
        <v>1</v>
      </c>
      <c r="R14" s="29">
        <v>1</v>
      </c>
      <c r="S14" s="10"/>
      <c r="T14" s="10"/>
      <c r="U14" s="10" t="s">
        <v>80</v>
      </c>
      <c r="V14" s="10"/>
    </row>
    <row r="15" spans="1:22" ht="157.5" x14ac:dyDescent="0.25">
      <c r="A15" s="17" t="s">
        <v>81</v>
      </c>
      <c r="B15" s="17" t="s">
        <v>82</v>
      </c>
      <c r="C15" s="17" t="s">
        <v>83</v>
      </c>
      <c r="D15" s="17" t="s">
        <v>84</v>
      </c>
      <c r="E15" s="17" t="s">
        <v>85</v>
      </c>
      <c r="F15" s="17"/>
      <c r="G15" s="17" t="s">
        <v>27</v>
      </c>
      <c r="H15" s="17" t="s">
        <v>28</v>
      </c>
      <c r="I15" s="17" t="s">
        <v>46</v>
      </c>
      <c r="J15" s="19" t="s">
        <v>86</v>
      </c>
      <c r="K15" s="20">
        <v>0</v>
      </c>
      <c r="L15" s="22" t="s">
        <v>87</v>
      </c>
      <c r="M15" s="21" t="s">
        <v>88</v>
      </c>
      <c r="N15" s="32">
        <v>0.1</v>
      </c>
      <c r="O15" s="32">
        <v>0.3</v>
      </c>
      <c r="P15" s="32">
        <v>0.3</v>
      </c>
      <c r="Q15" s="32">
        <v>0.3</v>
      </c>
      <c r="R15" s="32">
        <v>1</v>
      </c>
      <c r="S15" s="10"/>
      <c r="T15" s="10">
        <v>5</v>
      </c>
      <c r="U15" s="81" t="s">
        <v>89</v>
      </c>
      <c r="V15" s="10"/>
    </row>
    <row r="16" spans="1:22" ht="126" x14ac:dyDescent="0.25">
      <c r="A16" s="17" t="s">
        <v>81</v>
      </c>
      <c r="B16" s="17" t="s">
        <v>90</v>
      </c>
      <c r="C16" s="17" t="s">
        <v>91</v>
      </c>
      <c r="D16" s="17" t="s">
        <v>92</v>
      </c>
      <c r="E16" s="17" t="s">
        <v>93</v>
      </c>
      <c r="F16" s="22"/>
      <c r="G16" s="17" t="s">
        <v>27</v>
      </c>
      <c r="H16" s="17" t="s">
        <v>45</v>
      </c>
      <c r="I16" s="17" t="s">
        <v>46</v>
      </c>
      <c r="J16" s="19" t="s">
        <v>94</v>
      </c>
      <c r="K16" s="20">
        <v>0</v>
      </c>
      <c r="L16" s="22" t="s">
        <v>95</v>
      </c>
      <c r="M16" s="22" t="s">
        <v>95</v>
      </c>
      <c r="N16" s="33">
        <v>1</v>
      </c>
      <c r="O16" s="33">
        <v>0.2</v>
      </c>
      <c r="P16" s="33">
        <v>0.3</v>
      </c>
      <c r="Q16" s="33">
        <v>0.4</v>
      </c>
      <c r="R16" s="33">
        <v>1</v>
      </c>
      <c r="S16" s="10"/>
      <c r="T16" s="10">
        <v>0</v>
      </c>
      <c r="U16" s="81" t="s">
        <v>96</v>
      </c>
      <c r="V16" s="10"/>
    </row>
    <row r="17" spans="1:22" ht="126" x14ac:dyDescent="0.25">
      <c r="A17" s="17" t="s">
        <v>81</v>
      </c>
      <c r="B17" s="22" t="s">
        <v>90</v>
      </c>
      <c r="C17" s="22" t="s">
        <v>91</v>
      </c>
      <c r="D17" s="22" t="s">
        <v>92</v>
      </c>
      <c r="E17" s="22" t="s">
        <v>93</v>
      </c>
      <c r="F17" s="22"/>
      <c r="G17" s="22" t="s">
        <v>27</v>
      </c>
      <c r="H17" s="22" t="s">
        <v>45</v>
      </c>
      <c r="I17" s="22" t="s">
        <v>46</v>
      </c>
      <c r="J17" s="19" t="s">
        <v>94</v>
      </c>
      <c r="K17" s="20">
        <v>0</v>
      </c>
      <c r="L17" s="22" t="s">
        <v>97</v>
      </c>
      <c r="M17" s="22" t="s">
        <v>98</v>
      </c>
      <c r="N17" s="32">
        <v>0</v>
      </c>
      <c r="O17" s="32">
        <v>0.5</v>
      </c>
      <c r="P17" s="32">
        <v>0.5</v>
      </c>
      <c r="Q17" s="32">
        <v>0</v>
      </c>
      <c r="R17" s="32">
        <v>1</v>
      </c>
      <c r="S17" s="10"/>
      <c r="T17" s="84">
        <v>0</v>
      </c>
      <c r="U17" s="81" t="s">
        <v>96</v>
      </c>
      <c r="V17" s="10"/>
    </row>
    <row r="18" spans="1:22" ht="60" customHeight="1" x14ac:dyDescent="0.25">
      <c r="A18" s="17" t="s">
        <v>81</v>
      </c>
      <c r="B18" s="22" t="s">
        <v>34</v>
      </c>
      <c r="C18" s="22" t="s">
        <v>24</v>
      </c>
      <c r="D18" s="22" t="s">
        <v>25</v>
      </c>
      <c r="E18" s="22" t="s">
        <v>26</v>
      </c>
      <c r="F18" s="135"/>
      <c r="G18" s="22" t="s">
        <v>99</v>
      </c>
      <c r="H18" s="22" t="s">
        <v>100</v>
      </c>
      <c r="I18" s="22" t="s">
        <v>101</v>
      </c>
      <c r="J18" s="22" t="s">
        <v>102</v>
      </c>
      <c r="K18" s="34">
        <v>0.19689999999999999</v>
      </c>
      <c r="L18" s="22" t="s">
        <v>103</v>
      </c>
      <c r="M18" s="22" t="s">
        <v>104</v>
      </c>
      <c r="N18" s="35">
        <v>0.2074</v>
      </c>
      <c r="O18" s="35">
        <v>0.20799999999999999</v>
      </c>
      <c r="P18" s="35">
        <v>0.20899999999999999</v>
      </c>
      <c r="Q18" s="32">
        <v>0.21</v>
      </c>
      <c r="R18" s="32">
        <v>0.21</v>
      </c>
      <c r="S18" s="10"/>
      <c r="T18" s="10">
        <v>100</v>
      </c>
      <c r="U18" s="81" t="s">
        <v>105</v>
      </c>
      <c r="V18" s="10"/>
    </row>
    <row r="19" spans="1:22" ht="78.75" x14ac:dyDescent="0.25">
      <c r="A19" s="17" t="s">
        <v>81</v>
      </c>
      <c r="B19" s="22" t="s">
        <v>34</v>
      </c>
      <c r="C19" s="22" t="s">
        <v>24</v>
      </c>
      <c r="D19" s="22" t="s">
        <v>25</v>
      </c>
      <c r="E19" s="22" t="s">
        <v>26</v>
      </c>
      <c r="F19" s="135"/>
      <c r="G19" s="22" t="s">
        <v>99</v>
      </c>
      <c r="H19" s="22" t="s">
        <v>100</v>
      </c>
      <c r="I19" s="22" t="s">
        <v>101</v>
      </c>
      <c r="J19" s="22" t="s">
        <v>102</v>
      </c>
      <c r="K19" s="32">
        <f>17/18</f>
        <v>0.94444444444444442</v>
      </c>
      <c r="L19" s="22" t="s">
        <v>106</v>
      </c>
      <c r="M19" s="22" t="s">
        <v>107</v>
      </c>
      <c r="N19" s="32" t="s">
        <v>108</v>
      </c>
      <c r="O19" s="32" t="s">
        <v>109</v>
      </c>
      <c r="P19" s="32" t="s">
        <v>110</v>
      </c>
      <c r="Q19" s="32">
        <v>1</v>
      </c>
      <c r="R19" s="32">
        <v>1</v>
      </c>
      <c r="S19" s="10"/>
      <c r="T19" s="10">
        <v>77</v>
      </c>
      <c r="U19" s="81" t="s">
        <v>111</v>
      </c>
      <c r="V19" s="10"/>
    </row>
    <row r="20" spans="1:22" ht="126" x14ac:dyDescent="0.25">
      <c r="A20" s="17" t="s">
        <v>81</v>
      </c>
      <c r="B20" s="22" t="s">
        <v>34</v>
      </c>
      <c r="C20" s="22" t="s">
        <v>24</v>
      </c>
      <c r="D20" s="22" t="s">
        <v>25</v>
      </c>
      <c r="E20" s="22" t="s">
        <v>26</v>
      </c>
      <c r="F20" s="22"/>
      <c r="G20" s="22" t="s">
        <v>27</v>
      </c>
      <c r="H20" s="22" t="s">
        <v>28</v>
      </c>
      <c r="I20" s="22" t="s">
        <v>29</v>
      </c>
      <c r="J20" s="22" t="s">
        <v>112</v>
      </c>
      <c r="K20" s="20">
        <v>0</v>
      </c>
      <c r="L20" s="22" t="s">
        <v>113</v>
      </c>
      <c r="M20" s="22" t="s">
        <v>114</v>
      </c>
      <c r="N20" s="20">
        <v>1</v>
      </c>
      <c r="O20" s="20">
        <v>1</v>
      </c>
      <c r="P20" s="20">
        <v>2</v>
      </c>
      <c r="Q20" s="20">
        <v>0</v>
      </c>
      <c r="R20" s="20">
        <v>4</v>
      </c>
      <c r="S20" s="10"/>
      <c r="T20" s="10">
        <v>1</v>
      </c>
      <c r="U20" s="81" t="s">
        <v>115</v>
      </c>
      <c r="V20" s="10"/>
    </row>
    <row r="21" spans="1:22" ht="110.25" x14ac:dyDescent="0.25">
      <c r="A21" s="17" t="s">
        <v>81</v>
      </c>
      <c r="B21" s="22" t="s">
        <v>34</v>
      </c>
      <c r="C21" s="22" t="s">
        <v>24</v>
      </c>
      <c r="D21" s="22" t="s">
        <v>25</v>
      </c>
      <c r="E21" s="22" t="s">
        <v>26</v>
      </c>
      <c r="F21" s="135"/>
      <c r="G21" s="22" t="s">
        <v>116</v>
      </c>
      <c r="H21" s="22" t="s">
        <v>117</v>
      </c>
      <c r="I21" s="22" t="s">
        <v>46</v>
      </c>
      <c r="J21" s="17" t="s">
        <v>118</v>
      </c>
      <c r="K21" s="20">
        <v>1.3</v>
      </c>
      <c r="L21" s="22" t="s">
        <v>119</v>
      </c>
      <c r="M21" s="22" t="s">
        <v>120</v>
      </c>
      <c r="N21" s="20">
        <v>0</v>
      </c>
      <c r="O21" s="20">
        <v>1.5</v>
      </c>
      <c r="P21" s="20">
        <v>2</v>
      </c>
      <c r="Q21" s="20">
        <v>3</v>
      </c>
      <c r="R21" s="20">
        <v>3</v>
      </c>
      <c r="S21" s="10"/>
      <c r="T21" s="10">
        <v>1.01</v>
      </c>
      <c r="U21" s="81" t="s">
        <v>121</v>
      </c>
      <c r="V21" s="10"/>
    </row>
    <row r="22" spans="1:22" ht="236.25" x14ac:dyDescent="0.25">
      <c r="A22" s="17" t="s">
        <v>81</v>
      </c>
      <c r="B22" s="22" t="s">
        <v>23</v>
      </c>
      <c r="C22" s="22" t="s">
        <v>24</v>
      </c>
      <c r="D22" s="22" t="s">
        <v>25</v>
      </c>
      <c r="E22" s="22" t="s">
        <v>26</v>
      </c>
      <c r="F22" s="135"/>
      <c r="G22" s="22" t="s">
        <v>27</v>
      </c>
      <c r="H22" s="22" t="s">
        <v>28</v>
      </c>
      <c r="I22" s="22" t="s">
        <v>29</v>
      </c>
      <c r="J22" s="22" t="s">
        <v>122</v>
      </c>
      <c r="K22" s="32">
        <v>0.72</v>
      </c>
      <c r="L22" s="22" t="s">
        <v>123</v>
      </c>
      <c r="M22" s="22" t="s">
        <v>124</v>
      </c>
      <c r="N22" s="32">
        <v>0.72</v>
      </c>
      <c r="O22" s="32">
        <v>0.73</v>
      </c>
      <c r="P22" s="32">
        <v>0.74</v>
      </c>
      <c r="Q22" s="32">
        <v>0.75</v>
      </c>
      <c r="R22" s="32">
        <v>0.75</v>
      </c>
      <c r="S22" s="10"/>
      <c r="T22" s="10">
        <v>73</v>
      </c>
      <c r="U22" s="81" t="s">
        <v>125</v>
      </c>
      <c r="V22" s="10"/>
    </row>
    <row r="23" spans="1:22" ht="110.25" x14ac:dyDescent="0.25">
      <c r="A23" s="17" t="s">
        <v>81</v>
      </c>
      <c r="B23" s="22" t="s">
        <v>23</v>
      </c>
      <c r="C23" s="22" t="s">
        <v>24</v>
      </c>
      <c r="D23" s="22" t="s">
        <v>25</v>
      </c>
      <c r="E23" s="22" t="s">
        <v>26</v>
      </c>
      <c r="F23" s="22"/>
      <c r="G23" s="22" t="s">
        <v>27</v>
      </c>
      <c r="H23" s="22" t="s">
        <v>28</v>
      </c>
      <c r="I23" s="22" t="s">
        <v>29</v>
      </c>
      <c r="J23" s="22" t="s">
        <v>122</v>
      </c>
      <c r="K23" s="36">
        <v>1.7000000000000001E-2</v>
      </c>
      <c r="L23" s="22" t="s">
        <v>126</v>
      </c>
      <c r="M23" s="22" t="s">
        <v>127</v>
      </c>
      <c r="N23" s="35">
        <v>1.6E-2</v>
      </c>
      <c r="O23" s="35">
        <v>1.4E-2</v>
      </c>
      <c r="P23" s="35">
        <v>1.2E-2</v>
      </c>
      <c r="Q23" s="32">
        <v>0.01</v>
      </c>
      <c r="R23" s="32">
        <v>0.01</v>
      </c>
      <c r="S23" s="10"/>
      <c r="T23" s="10">
        <v>1.6</v>
      </c>
      <c r="U23" s="81" t="s">
        <v>128</v>
      </c>
      <c r="V23" s="10"/>
    </row>
    <row r="24" spans="1:22" ht="173.25" x14ac:dyDescent="0.25">
      <c r="A24" s="17" t="s">
        <v>81</v>
      </c>
      <c r="B24" s="22" t="s">
        <v>34</v>
      </c>
      <c r="C24" s="22" t="s">
        <v>24</v>
      </c>
      <c r="D24" s="22" t="s">
        <v>25</v>
      </c>
      <c r="E24" s="22" t="s">
        <v>26</v>
      </c>
      <c r="F24" s="22"/>
      <c r="G24" s="22" t="s">
        <v>27</v>
      </c>
      <c r="H24" s="22" t="s">
        <v>28</v>
      </c>
      <c r="I24" s="22" t="s">
        <v>29</v>
      </c>
      <c r="J24" s="22" t="s">
        <v>122</v>
      </c>
      <c r="K24" s="20">
        <v>0</v>
      </c>
      <c r="L24" s="21" t="s">
        <v>129</v>
      </c>
      <c r="M24" s="21" t="s">
        <v>130</v>
      </c>
      <c r="N24" s="29">
        <v>1</v>
      </c>
      <c r="O24" s="29">
        <v>1</v>
      </c>
      <c r="P24" s="29">
        <v>1</v>
      </c>
      <c r="Q24" s="29">
        <v>1</v>
      </c>
      <c r="R24" s="29">
        <v>4</v>
      </c>
      <c r="S24" s="10"/>
      <c r="T24" s="10">
        <v>0</v>
      </c>
      <c r="U24" s="81" t="s">
        <v>131</v>
      </c>
      <c r="V24" s="10"/>
    </row>
    <row r="25" spans="1:22" ht="220.5" x14ac:dyDescent="0.25">
      <c r="A25" s="17" t="s">
        <v>132</v>
      </c>
      <c r="B25" s="22" t="s">
        <v>34</v>
      </c>
      <c r="C25" s="22" t="s">
        <v>24</v>
      </c>
      <c r="D25" s="22" t="s">
        <v>25</v>
      </c>
      <c r="E25" s="22" t="s">
        <v>26</v>
      </c>
      <c r="F25" s="22"/>
      <c r="G25" s="22" t="s">
        <v>99</v>
      </c>
      <c r="H25" s="22" t="s">
        <v>133</v>
      </c>
      <c r="I25" s="22" t="s">
        <v>29</v>
      </c>
      <c r="J25" s="22" t="s">
        <v>134</v>
      </c>
      <c r="K25" s="30">
        <v>0.94</v>
      </c>
      <c r="L25" s="22" t="s">
        <v>135</v>
      </c>
      <c r="M25" s="22" t="s">
        <v>136</v>
      </c>
      <c r="N25" s="32">
        <v>0.94</v>
      </c>
      <c r="O25" s="32">
        <v>0.96</v>
      </c>
      <c r="P25" s="32">
        <v>0.98</v>
      </c>
      <c r="Q25" s="32">
        <v>1</v>
      </c>
      <c r="R25" s="32">
        <v>1</v>
      </c>
      <c r="S25" s="10"/>
      <c r="T25" s="10"/>
      <c r="U25" s="10"/>
      <c r="V25" s="10"/>
    </row>
    <row r="26" spans="1:22" ht="110.25" x14ac:dyDescent="0.25">
      <c r="A26" s="17" t="s">
        <v>132</v>
      </c>
      <c r="B26" s="22" t="s">
        <v>34</v>
      </c>
      <c r="C26" s="22" t="s">
        <v>24</v>
      </c>
      <c r="D26" s="22" t="s">
        <v>25</v>
      </c>
      <c r="E26" s="22" t="s">
        <v>26</v>
      </c>
      <c r="F26" s="22"/>
      <c r="G26" s="22" t="s">
        <v>99</v>
      </c>
      <c r="H26" s="22" t="s">
        <v>133</v>
      </c>
      <c r="I26" s="22" t="s">
        <v>29</v>
      </c>
      <c r="J26" s="22" t="s">
        <v>134</v>
      </c>
      <c r="K26" s="29">
        <v>6</v>
      </c>
      <c r="L26" s="22" t="s">
        <v>137</v>
      </c>
      <c r="M26" s="22" t="s">
        <v>138</v>
      </c>
      <c r="N26" s="20">
        <v>9</v>
      </c>
      <c r="O26" s="20">
        <v>9</v>
      </c>
      <c r="P26" s="20">
        <v>9</v>
      </c>
      <c r="Q26" s="20">
        <v>9</v>
      </c>
      <c r="R26" s="20">
        <v>36</v>
      </c>
      <c r="S26" s="84">
        <v>8</v>
      </c>
      <c r="T26" s="86" t="s">
        <v>139</v>
      </c>
      <c r="U26" s="86" t="s">
        <v>140</v>
      </c>
      <c r="V26" s="10"/>
    </row>
    <row r="27" spans="1:22" ht="78.75" x14ac:dyDescent="0.25">
      <c r="A27" s="17" t="s">
        <v>132</v>
      </c>
      <c r="B27" s="22" t="s">
        <v>34</v>
      </c>
      <c r="C27" s="22" t="s">
        <v>24</v>
      </c>
      <c r="D27" s="22" t="s">
        <v>25</v>
      </c>
      <c r="E27" s="22" t="s">
        <v>26</v>
      </c>
      <c r="F27" s="22"/>
      <c r="G27" s="22" t="s">
        <v>27</v>
      </c>
      <c r="H27" s="22" t="s">
        <v>28</v>
      </c>
      <c r="I27" s="22" t="s">
        <v>29</v>
      </c>
      <c r="J27" s="21" t="s">
        <v>141</v>
      </c>
      <c r="K27" s="20">
        <v>0</v>
      </c>
      <c r="L27" s="22" t="s">
        <v>142</v>
      </c>
      <c r="M27" s="22" t="s">
        <v>143</v>
      </c>
      <c r="N27" s="20">
        <v>1</v>
      </c>
      <c r="O27" s="20">
        <v>0</v>
      </c>
      <c r="P27" s="20">
        <v>0</v>
      </c>
      <c r="Q27" s="20">
        <v>0</v>
      </c>
      <c r="R27" s="20">
        <v>1</v>
      </c>
      <c r="S27" s="87">
        <v>1</v>
      </c>
      <c r="T27" s="89">
        <v>1</v>
      </c>
      <c r="U27" s="88" t="s">
        <v>144</v>
      </c>
      <c r="V27" s="10"/>
    </row>
    <row r="28" spans="1:22" ht="78.75" x14ac:dyDescent="0.25">
      <c r="A28" s="17" t="s">
        <v>132</v>
      </c>
      <c r="B28" s="22" t="s">
        <v>34</v>
      </c>
      <c r="C28" s="22" t="s">
        <v>24</v>
      </c>
      <c r="D28" s="22" t="s">
        <v>25</v>
      </c>
      <c r="E28" s="22" t="s">
        <v>26</v>
      </c>
      <c r="F28" s="22"/>
      <c r="G28" s="22" t="s">
        <v>27</v>
      </c>
      <c r="H28" s="22" t="s">
        <v>28</v>
      </c>
      <c r="I28" s="22" t="s">
        <v>29</v>
      </c>
      <c r="J28" s="21" t="s">
        <v>141</v>
      </c>
      <c r="K28" s="20">
        <v>0</v>
      </c>
      <c r="L28" s="21" t="s">
        <v>145</v>
      </c>
      <c r="M28" s="21" t="s">
        <v>146</v>
      </c>
      <c r="N28" s="27">
        <v>0</v>
      </c>
      <c r="O28" s="27">
        <v>200</v>
      </c>
      <c r="P28" s="27">
        <v>200</v>
      </c>
      <c r="Q28" s="27">
        <v>200</v>
      </c>
      <c r="R28" s="27">
        <v>600</v>
      </c>
      <c r="S28" s="87">
        <v>0</v>
      </c>
      <c r="T28" s="89">
        <v>1</v>
      </c>
      <c r="U28" s="88" t="s">
        <v>147</v>
      </c>
      <c r="V28" s="10"/>
    </row>
    <row r="29" spans="1:22" ht="78.75" x14ac:dyDescent="0.25">
      <c r="A29" s="17" t="s">
        <v>132</v>
      </c>
      <c r="B29" s="22" t="s">
        <v>34</v>
      </c>
      <c r="C29" s="22" t="s">
        <v>24</v>
      </c>
      <c r="D29" s="22" t="s">
        <v>25</v>
      </c>
      <c r="E29" s="22" t="s">
        <v>26</v>
      </c>
      <c r="F29" s="22"/>
      <c r="G29" s="22" t="s">
        <v>99</v>
      </c>
      <c r="H29" s="22" t="s">
        <v>100</v>
      </c>
      <c r="I29" s="22" t="s">
        <v>101</v>
      </c>
      <c r="J29" s="21" t="s">
        <v>148</v>
      </c>
      <c r="K29" s="20">
        <v>155.19999999999999</v>
      </c>
      <c r="L29" s="21" t="s">
        <v>149</v>
      </c>
      <c r="M29" s="21" t="s">
        <v>150</v>
      </c>
      <c r="N29" s="27">
        <v>140</v>
      </c>
      <c r="O29" s="27">
        <v>124</v>
      </c>
      <c r="P29" s="27">
        <v>107</v>
      </c>
      <c r="Q29" s="27">
        <v>90</v>
      </c>
      <c r="R29" s="27">
        <v>90</v>
      </c>
      <c r="S29" s="87">
        <v>115</v>
      </c>
      <c r="T29" s="89">
        <v>1</v>
      </c>
      <c r="U29" s="88" t="s">
        <v>151</v>
      </c>
      <c r="V29" s="10"/>
    </row>
    <row r="30" spans="1:22" ht="189" x14ac:dyDescent="0.25">
      <c r="A30" s="17" t="s">
        <v>132</v>
      </c>
      <c r="B30" s="22" t="s">
        <v>34</v>
      </c>
      <c r="C30" s="22" t="s">
        <v>24</v>
      </c>
      <c r="D30" s="22" t="s">
        <v>25</v>
      </c>
      <c r="E30" s="22" t="s">
        <v>26</v>
      </c>
      <c r="F30" s="22"/>
      <c r="G30" s="22" t="s">
        <v>99</v>
      </c>
      <c r="H30" s="22" t="s">
        <v>100</v>
      </c>
      <c r="I30" s="22" t="s">
        <v>101</v>
      </c>
      <c r="J30" s="21" t="s">
        <v>148</v>
      </c>
      <c r="K30" s="20">
        <v>1.0900000000000001</v>
      </c>
      <c r="L30" s="22" t="s">
        <v>152</v>
      </c>
      <c r="M30" s="22" t="s">
        <v>153</v>
      </c>
      <c r="N30" s="20" t="s">
        <v>154</v>
      </c>
      <c r="O30" s="20" t="s">
        <v>154</v>
      </c>
      <c r="P30" s="20" t="s">
        <v>154</v>
      </c>
      <c r="Q30" s="20" t="s">
        <v>154</v>
      </c>
      <c r="R30" s="20" t="s">
        <v>154</v>
      </c>
      <c r="S30" s="87" t="s">
        <v>155</v>
      </c>
      <c r="T30" s="89">
        <v>1</v>
      </c>
      <c r="U30" s="88" t="s">
        <v>151</v>
      </c>
      <c r="V30" s="10"/>
    </row>
    <row r="31" spans="1:22" ht="186" x14ac:dyDescent="0.25">
      <c r="A31" s="17" t="s">
        <v>132</v>
      </c>
      <c r="B31" s="22" t="s">
        <v>34</v>
      </c>
      <c r="C31" s="22" t="s">
        <v>24</v>
      </c>
      <c r="D31" s="22" t="s">
        <v>25</v>
      </c>
      <c r="E31" s="22" t="s">
        <v>26</v>
      </c>
      <c r="F31" s="22"/>
      <c r="G31" s="22" t="s">
        <v>156</v>
      </c>
      <c r="H31" s="22" t="s">
        <v>40</v>
      </c>
      <c r="I31" s="22" t="s">
        <v>46</v>
      </c>
      <c r="J31" s="22" t="s">
        <v>157</v>
      </c>
      <c r="K31" s="20">
        <v>1</v>
      </c>
      <c r="L31" s="22" t="s">
        <v>158</v>
      </c>
      <c r="M31" s="22" t="s">
        <v>159</v>
      </c>
      <c r="N31" s="20">
        <v>0</v>
      </c>
      <c r="O31" s="20">
        <v>1</v>
      </c>
      <c r="P31" s="20">
        <v>0</v>
      </c>
      <c r="Q31" s="20">
        <v>1</v>
      </c>
      <c r="R31" s="20">
        <v>2</v>
      </c>
      <c r="S31" s="87">
        <v>0</v>
      </c>
      <c r="T31" s="89">
        <v>1</v>
      </c>
      <c r="U31" s="90" t="s">
        <v>160</v>
      </c>
      <c r="V31" s="10"/>
    </row>
    <row r="32" spans="1:22" ht="141.75" x14ac:dyDescent="0.25">
      <c r="A32" s="22" t="s">
        <v>161</v>
      </c>
      <c r="B32" s="17" t="s">
        <v>34</v>
      </c>
      <c r="C32" s="17" t="s">
        <v>24</v>
      </c>
      <c r="D32" s="17" t="s">
        <v>25</v>
      </c>
      <c r="E32" s="17" t="s">
        <v>26</v>
      </c>
      <c r="F32" s="18"/>
      <c r="G32" s="17" t="s">
        <v>156</v>
      </c>
      <c r="H32" s="17" t="s">
        <v>40</v>
      </c>
      <c r="I32" s="17" t="s">
        <v>29</v>
      </c>
      <c r="J32" s="22" t="s">
        <v>162</v>
      </c>
      <c r="K32" s="20">
        <v>0</v>
      </c>
      <c r="L32" s="22" t="s">
        <v>163</v>
      </c>
      <c r="M32" s="22" t="s">
        <v>164</v>
      </c>
      <c r="N32" s="32">
        <v>0.9</v>
      </c>
      <c r="O32" s="20" t="s">
        <v>62</v>
      </c>
      <c r="P32" s="20" t="s">
        <v>62</v>
      </c>
      <c r="Q32" s="20" t="s">
        <v>62</v>
      </c>
      <c r="R32" s="32">
        <v>0.9</v>
      </c>
      <c r="S32" s="10">
        <v>0</v>
      </c>
      <c r="T32" s="82">
        <v>0</v>
      </c>
      <c r="U32" s="10" t="s">
        <v>165</v>
      </c>
      <c r="V32" s="10" t="s">
        <v>166</v>
      </c>
    </row>
    <row r="33" spans="1:22" ht="126" x14ac:dyDescent="0.25">
      <c r="A33" s="22" t="s">
        <v>161</v>
      </c>
      <c r="B33" s="17" t="s">
        <v>34</v>
      </c>
      <c r="C33" s="17" t="s">
        <v>24</v>
      </c>
      <c r="D33" s="17" t="s">
        <v>25</v>
      </c>
      <c r="E33" s="17" t="s">
        <v>26</v>
      </c>
      <c r="F33" s="22"/>
      <c r="G33" s="17" t="s">
        <v>156</v>
      </c>
      <c r="H33" s="17" t="s">
        <v>40</v>
      </c>
      <c r="I33" s="17" t="s">
        <v>29</v>
      </c>
      <c r="J33" s="22" t="s">
        <v>167</v>
      </c>
      <c r="K33" s="20">
        <v>0</v>
      </c>
      <c r="L33" s="22" t="s">
        <v>168</v>
      </c>
      <c r="M33" s="22" t="s">
        <v>169</v>
      </c>
      <c r="N33" s="20">
        <v>0</v>
      </c>
      <c r="O33" s="20">
        <v>13</v>
      </c>
      <c r="P33" s="20">
        <v>1</v>
      </c>
      <c r="Q33" s="23">
        <v>1</v>
      </c>
      <c r="R33" s="23">
        <v>15</v>
      </c>
      <c r="S33" s="10">
        <v>0</v>
      </c>
      <c r="T33" s="82">
        <v>0</v>
      </c>
      <c r="U33" s="10" t="s">
        <v>170</v>
      </c>
      <c r="V33" s="10" t="s">
        <v>171</v>
      </c>
    </row>
    <row r="34" spans="1:22" ht="409.5" x14ac:dyDescent="0.25">
      <c r="A34" s="22" t="s">
        <v>161</v>
      </c>
      <c r="B34" s="17" t="s">
        <v>34</v>
      </c>
      <c r="C34" s="17" t="s">
        <v>24</v>
      </c>
      <c r="D34" s="17" t="s">
        <v>25</v>
      </c>
      <c r="E34" s="17" t="s">
        <v>26</v>
      </c>
      <c r="F34" s="18"/>
      <c r="G34" s="17" t="s">
        <v>156</v>
      </c>
      <c r="H34" s="17" t="s">
        <v>40</v>
      </c>
      <c r="I34" s="17" t="s">
        <v>41</v>
      </c>
      <c r="J34" s="22" t="s">
        <v>172</v>
      </c>
      <c r="K34" s="20">
        <v>17</v>
      </c>
      <c r="L34" s="22" t="s">
        <v>173</v>
      </c>
      <c r="M34" s="22" t="s">
        <v>174</v>
      </c>
      <c r="N34" s="20">
        <v>3</v>
      </c>
      <c r="O34" s="20">
        <v>3</v>
      </c>
      <c r="P34" s="20">
        <v>3</v>
      </c>
      <c r="Q34" s="20">
        <v>3</v>
      </c>
      <c r="R34" s="20">
        <v>12</v>
      </c>
      <c r="S34" s="10">
        <v>5</v>
      </c>
      <c r="T34" s="82">
        <v>1</v>
      </c>
      <c r="U34" s="81" t="s">
        <v>175</v>
      </c>
      <c r="V34" s="10" t="s">
        <v>176</v>
      </c>
    </row>
    <row r="35" spans="1:22" ht="409.5" x14ac:dyDescent="0.25">
      <c r="A35" s="22" t="s">
        <v>177</v>
      </c>
      <c r="B35" s="31" t="s">
        <v>23</v>
      </c>
      <c r="C35" s="31" t="s">
        <v>24</v>
      </c>
      <c r="D35" s="31" t="s">
        <v>25</v>
      </c>
      <c r="E35" s="31" t="s">
        <v>26</v>
      </c>
      <c r="F35" s="31"/>
      <c r="G35" s="31" t="s">
        <v>27</v>
      </c>
      <c r="H35" s="31" t="s">
        <v>71</v>
      </c>
      <c r="I35" s="31" t="s">
        <v>72</v>
      </c>
      <c r="J35" s="26" t="s">
        <v>178</v>
      </c>
      <c r="K35" s="37">
        <v>0</v>
      </c>
      <c r="L35" s="38" t="s">
        <v>179</v>
      </c>
      <c r="M35" s="38" t="s">
        <v>180</v>
      </c>
      <c r="N35" s="37">
        <v>0.05</v>
      </c>
      <c r="O35" s="37">
        <v>0.25</v>
      </c>
      <c r="P35" s="37">
        <v>0.2</v>
      </c>
      <c r="Q35" s="37">
        <v>0.2</v>
      </c>
      <c r="R35" s="37">
        <v>0.8</v>
      </c>
      <c r="S35" s="81" t="s">
        <v>181</v>
      </c>
      <c r="T35" s="82">
        <v>0.05</v>
      </c>
      <c r="U35" s="81" t="s">
        <v>182</v>
      </c>
      <c r="V35" s="10"/>
    </row>
    <row r="36" spans="1:22" ht="78.75" x14ac:dyDescent="0.25">
      <c r="A36" s="22" t="s">
        <v>177</v>
      </c>
      <c r="B36" s="31" t="s">
        <v>34</v>
      </c>
      <c r="C36" s="31" t="s">
        <v>24</v>
      </c>
      <c r="D36" s="31" t="s">
        <v>25</v>
      </c>
      <c r="E36" s="31" t="s">
        <v>26</v>
      </c>
      <c r="F36" s="31"/>
      <c r="G36" s="31" t="s">
        <v>27</v>
      </c>
      <c r="H36" s="31" t="s">
        <v>45</v>
      </c>
      <c r="I36" s="31" t="s">
        <v>46</v>
      </c>
      <c r="J36" s="26" t="s">
        <v>183</v>
      </c>
      <c r="K36" s="37">
        <v>0</v>
      </c>
      <c r="L36" s="38" t="s">
        <v>184</v>
      </c>
      <c r="M36" s="38" t="s">
        <v>185</v>
      </c>
      <c r="N36" s="37">
        <v>0</v>
      </c>
      <c r="O36" s="37">
        <v>0.25</v>
      </c>
      <c r="P36" s="37">
        <v>0.25</v>
      </c>
      <c r="Q36" s="37">
        <v>0.25</v>
      </c>
      <c r="R36" s="37">
        <v>1</v>
      </c>
      <c r="S36" s="10" t="s">
        <v>186</v>
      </c>
      <c r="T36" s="10" t="s">
        <v>187</v>
      </c>
      <c r="U36" s="10" t="s">
        <v>187</v>
      </c>
      <c r="V36" s="10"/>
    </row>
    <row r="37" spans="1:22" ht="175.5" customHeight="1" x14ac:dyDescent="0.25">
      <c r="A37" s="22" t="s">
        <v>177</v>
      </c>
      <c r="B37" s="31" t="s">
        <v>34</v>
      </c>
      <c r="C37" s="31" t="s">
        <v>24</v>
      </c>
      <c r="D37" s="31" t="s">
        <v>25</v>
      </c>
      <c r="E37" s="31" t="s">
        <v>26</v>
      </c>
      <c r="F37" s="31"/>
      <c r="G37" s="31" t="s">
        <v>99</v>
      </c>
      <c r="H37" s="31" t="s">
        <v>100</v>
      </c>
      <c r="I37" s="31" t="s">
        <v>188</v>
      </c>
      <c r="J37" s="26" t="s">
        <v>189</v>
      </c>
      <c r="K37" s="37">
        <v>0.95</v>
      </c>
      <c r="L37" s="38" t="s">
        <v>190</v>
      </c>
      <c r="M37" s="38" t="s">
        <v>191</v>
      </c>
      <c r="N37" s="37">
        <v>1</v>
      </c>
      <c r="O37" s="37">
        <v>1</v>
      </c>
      <c r="P37" s="37">
        <v>1</v>
      </c>
      <c r="Q37" s="37">
        <v>1</v>
      </c>
      <c r="R37" s="37">
        <v>1</v>
      </c>
      <c r="S37" s="81" t="s">
        <v>192</v>
      </c>
      <c r="T37" s="10" t="s">
        <v>193</v>
      </c>
      <c r="U37" s="81" t="s">
        <v>194</v>
      </c>
      <c r="V37" s="10"/>
    </row>
    <row r="38" spans="1:22" ht="162" customHeight="1" x14ac:dyDescent="0.25">
      <c r="A38" s="22" t="s">
        <v>177</v>
      </c>
      <c r="B38" s="31" t="s">
        <v>34</v>
      </c>
      <c r="C38" s="31" t="s">
        <v>24</v>
      </c>
      <c r="D38" s="31" t="s">
        <v>25</v>
      </c>
      <c r="E38" s="31" t="s">
        <v>26</v>
      </c>
      <c r="F38" s="31"/>
      <c r="G38" s="31" t="s">
        <v>27</v>
      </c>
      <c r="H38" s="31" t="s">
        <v>45</v>
      </c>
      <c r="I38" s="31" t="s">
        <v>101</v>
      </c>
      <c r="J38" s="26" t="s">
        <v>195</v>
      </c>
      <c r="K38" s="37" t="s">
        <v>196</v>
      </c>
      <c r="L38" s="38" t="s">
        <v>197</v>
      </c>
      <c r="M38" s="38" t="s">
        <v>198</v>
      </c>
      <c r="N38" s="37" t="s">
        <v>199</v>
      </c>
      <c r="O38" s="37" t="s">
        <v>200</v>
      </c>
      <c r="P38" s="37" t="s">
        <v>201</v>
      </c>
      <c r="Q38" s="37" t="s">
        <v>202</v>
      </c>
      <c r="R38" s="37" t="s">
        <v>202</v>
      </c>
      <c r="S38" s="81" t="s">
        <v>203</v>
      </c>
      <c r="T38" s="85">
        <v>0.99950000000000006</v>
      </c>
      <c r="U38" s="10" t="s">
        <v>204</v>
      </c>
      <c r="V38" s="10"/>
    </row>
    <row r="39" spans="1:22" ht="78.75" x14ac:dyDescent="0.25">
      <c r="A39" s="20" t="s">
        <v>205</v>
      </c>
      <c r="B39" s="17" t="s">
        <v>34</v>
      </c>
      <c r="C39" s="17" t="s">
        <v>206</v>
      </c>
      <c r="D39" s="17" t="s">
        <v>207</v>
      </c>
      <c r="E39" s="17" t="s">
        <v>26</v>
      </c>
      <c r="F39" s="23" t="s">
        <v>62</v>
      </c>
      <c r="G39" s="17" t="s">
        <v>99</v>
      </c>
      <c r="H39" s="17" t="s">
        <v>100</v>
      </c>
      <c r="I39" s="17" t="s">
        <v>46</v>
      </c>
      <c r="J39" s="22" t="s">
        <v>208</v>
      </c>
      <c r="K39" s="39">
        <v>27200</v>
      </c>
      <c r="L39" s="40" t="s">
        <v>209</v>
      </c>
      <c r="M39" s="4" t="s">
        <v>210</v>
      </c>
      <c r="N39" s="39">
        <v>27200</v>
      </c>
      <c r="O39" s="39">
        <v>28613.200000000001</v>
      </c>
      <c r="P39" s="39">
        <v>30026.800000000003</v>
      </c>
      <c r="Q39" s="39">
        <v>31440</v>
      </c>
      <c r="R39" s="39">
        <v>117280</v>
      </c>
      <c r="S39" s="10" t="s">
        <v>211</v>
      </c>
      <c r="T39" s="10">
        <v>100</v>
      </c>
      <c r="U39" s="10" t="s">
        <v>211</v>
      </c>
      <c r="V39" s="10"/>
    </row>
    <row r="40" spans="1:22" ht="78.75" x14ac:dyDescent="0.25">
      <c r="A40" s="20" t="s">
        <v>205</v>
      </c>
      <c r="B40" s="17" t="s">
        <v>34</v>
      </c>
      <c r="C40" s="17" t="s">
        <v>206</v>
      </c>
      <c r="D40" s="17" t="s">
        <v>207</v>
      </c>
      <c r="E40" s="17" t="s">
        <v>26</v>
      </c>
      <c r="F40" s="23"/>
      <c r="G40" s="17" t="s">
        <v>99</v>
      </c>
      <c r="H40" s="17" t="s">
        <v>100</v>
      </c>
      <c r="I40" s="17" t="s">
        <v>46</v>
      </c>
      <c r="J40" s="22" t="s">
        <v>208</v>
      </c>
      <c r="K40" s="39">
        <v>40800</v>
      </c>
      <c r="L40" s="40" t="s">
        <v>212</v>
      </c>
      <c r="M40" s="4" t="s">
        <v>213</v>
      </c>
      <c r="N40" s="39">
        <v>40800</v>
      </c>
      <c r="O40" s="39">
        <v>42919.799999999996</v>
      </c>
      <c r="P40" s="39">
        <v>45040.2</v>
      </c>
      <c r="Q40" s="39">
        <v>47160</v>
      </c>
      <c r="R40" s="39">
        <v>175920</v>
      </c>
      <c r="S40" s="10"/>
      <c r="T40" s="10">
        <v>100</v>
      </c>
      <c r="U40" s="10" t="s">
        <v>214</v>
      </c>
      <c r="V40" s="10"/>
    </row>
    <row r="41" spans="1:22" ht="63" x14ac:dyDescent="0.25">
      <c r="A41" s="20" t="s">
        <v>205</v>
      </c>
      <c r="B41" s="17" t="s">
        <v>34</v>
      </c>
      <c r="C41" s="17" t="s">
        <v>206</v>
      </c>
      <c r="D41" s="17" t="s">
        <v>207</v>
      </c>
      <c r="E41" s="17" t="s">
        <v>26</v>
      </c>
      <c r="F41" s="18"/>
      <c r="G41" s="17" t="s">
        <v>99</v>
      </c>
      <c r="H41" s="17" t="s">
        <v>100</v>
      </c>
      <c r="I41" s="17" t="s">
        <v>46</v>
      </c>
      <c r="J41" s="22" t="s">
        <v>208</v>
      </c>
      <c r="K41" s="23">
        <v>10</v>
      </c>
      <c r="L41" s="40" t="s">
        <v>215</v>
      </c>
      <c r="M41" s="4" t="s">
        <v>216</v>
      </c>
      <c r="N41" s="23">
        <v>10</v>
      </c>
      <c r="O41" s="23">
        <v>9</v>
      </c>
      <c r="P41" s="23">
        <v>7</v>
      </c>
      <c r="Q41" s="23">
        <v>7</v>
      </c>
      <c r="R41" s="23">
        <v>33</v>
      </c>
      <c r="S41" s="10"/>
      <c r="T41" s="10">
        <v>100</v>
      </c>
      <c r="U41" s="10" t="s">
        <v>217</v>
      </c>
      <c r="V41" s="10"/>
    </row>
    <row r="42" spans="1:22" ht="94.5" x14ac:dyDescent="0.25">
      <c r="A42" s="22" t="s">
        <v>218</v>
      </c>
      <c r="B42" s="22" t="s">
        <v>34</v>
      </c>
      <c r="C42" s="22" t="s">
        <v>24</v>
      </c>
      <c r="D42" s="22" t="s">
        <v>25</v>
      </c>
      <c r="E42" s="22" t="s">
        <v>26</v>
      </c>
      <c r="F42" s="22"/>
      <c r="G42" s="22" t="s">
        <v>27</v>
      </c>
      <c r="H42" s="22" t="s">
        <v>45</v>
      </c>
      <c r="I42" s="22" t="s">
        <v>46</v>
      </c>
      <c r="J42" s="22" t="s">
        <v>219</v>
      </c>
      <c r="K42" s="20">
        <v>11944</v>
      </c>
      <c r="L42" s="22" t="s">
        <v>220</v>
      </c>
      <c r="M42" s="22" t="s">
        <v>221</v>
      </c>
      <c r="N42" s="41">
        <v>12300</v>
      </c>
      <c r="O42" s="41">
        <f>N42*1.05</f>
        <v>12915</v>
      </c>
      <c r="P42" s="41">
        <v>13561</v>
      </c>
      <c r="Q42" s="41">
        <f>P42*1.05</f>
        <v>14239.050000000001</v>
      </c>
      <c r="R42" s="41">
        <f>SUM(N42:Q42)</f>
        <v>53015.05</v>
      </c>
      <c r="S42" s="10">
        <v>13851</v>
      </c>
      <c r="T42" s="83">
        <v>112</v>
      </c>
      <c r="U42" s="81" t="s">
        <v>222</v>
      </c>
      <c r="V42" s="10"/>
    </row>
    <row r="43" spans="1:22" ht="283.5" x14ac:dyDescent="0.25">
      <c r="A43" s="22" t="s">
        <v>218</v>
      </c>
      <c r="B43" s="22" t="s">
        <v>34</v>
      </c>
      <c r="C43" s="22" t="s">
        <v>24</v>
      </c>
      <c r="D43" s="22" t="s">
        <v>25</v>
      </c>
      <c r="E43" s="22" t="s">
        <v>26</v>
      </c>
      <c r="F43" s="22"/>
      <c r="G43" s="22" t="s">
        <v>27</v>
      </c>
      <c r="H43" s="22" t="s">
        <v>45</v>
      </c>
      <c r="I43" s="22" t="s">
        <v>46</v>
      </c>
      <c r="J43" s="22" t="s">
        <v>219</v>
      </c>
      <c r="K43" s="20">
        <v>200</v>
      </c>
      <c r="L43" s="42" t="s">
        <v>223</v>
      </c>
      <c r="M43" s="42" t="s">
        <v>224</v>
      </c>
      <c r="N43" s="41">
        <v>210</v>
      </c>
      <c r="O43" s="41">
        <v>220</v>
      </c>
      <c r="P43" s="41">
        <v>231</v>
      </c>
      <c r="Q43" s="41">
        <v>243</v>
      </c>
      <c r="R43" s="41">
        <f>+N43+O43+P43+Q43</f>
        <v>904</v>
      </c>
      <c r="S43" s="10">
        <v>274</v>
      </c>
      <c r="T43" s="82">
        <v>1.3</v>
      </c>
      <c r="U43" s="81" t="s">
        <v>225</v>
      </c>
      <c r="V43" s="10"/>
    </row>
    <row r="44" spans="1:22" ht="409.5" x14ac:dyDescent="0.25">
      <c r="A44" s="22" t="s">
        <v>218</v>
      </c>
      <c r="B44" s="22" t="s">
        <v>34</v>
      </c>
      <c r="C44" s="22" t="s">
        <v>24</v>
      </c>
      <c r="D44" s="22" t="s">
        <v>25</v>
      </c>
      <c r="E44" s="22" t="s">
        <v>26</v>
      </c>
      <c r="F44" s="22"/>
      <c r="G44" s="22" t="s">
        <v>27</v>
      </c>
      <c r="H44" s="22" t="s">
        <v>45</v>
      </c>
      <c r="I44" s="22" t="s">
        <v>46</v>
      </c>
      <c r="J44" s="22" t="s">
        <v>219</v>
      </c>
      <c r="K44" s="20">
        <v>382</v>
      </c>
      <c r="L44" s="22" t="s">
        <v>226</v>
      </c>
      <c r="M44" s="22" t="s">
        <v>227</v>
      </c>
      <c r="N44" s="41">
        <v>401</v>
      </c>
      <c r="O44" s="41">
        <v>422</v>
      </c>
      <c r="P44" s="41">
        <v>442</v>
      </c>
      <c r="Q44" s="41">
        <v>464</v>
      </c>
      <c r="R44" s="41">
        <f>+N44+O44+P44+Q44</f>
        <v>1729</v>
      </c>
      <c r="S44" s="10">
        <v>520</v>
      </c>
      <c r="T44" s="82">
        <v>1.23</v>
      </c>
      <c r="U44" s="81" t="s">
        <v>228</v>
      </c>
      <c r="V44" s="10"/>
    </row>
    <row r="45" spans="1:22" ht="165" customHeight="1" x14ac:dyDescent="0.25">
      <c r="A45" s="22" t="s">
        <v>218</v>
      </c>
      <c r="B45" s="22" t="s">
        <v>34</v>
      </c>
      <c r="C45" s="22" t="s">
        <v>24</v>
      </c>
      <c r="D45" s="22" t="s">
        <v>25</v>
      </c>
      <c r="E45" s="22" t="s">
        <v>229</v>
      </c>
      <c r="F45" s="135"/>
      <c r="G45" s="22" t="s">
        <v>27</v>
      </c>
      <c r="H45" s="22" t="s">
        <v>45</v>
      </c>
      <c r="I45" s="22" t="s">
        <v>41</v>
      </c>
      <c r="J45" s="22" t="s">
        <v>230</v>
      </c>
      <c r="K45" s="43">
        <v>9175</v>
      </c>
      <c r="L45" s="22" t="s">
        <v>231</v>
      </c>
      <c r="M45" s="22" t="s">
        <v>232</v>
      </c>
      <c r="N45" s="41">
        <v>15937</v>
      </c>
      <c r="O45" s="41">
        <f t="shared" ref="O45:Q46" si="0">N45*1.02</f>
        <v>16255.74</v>
      </c>
      <c r="P45" s="41">
        <f t="shared" si="0"/>
        <v>16580.854800000001</v>
      </c>
      <c r="Q45" s="41">
        <f t="shared" si="0"/>
        <v>16912.471896000003</v>
      </c>
      <c r="R45" s="41">
        <f>SUM(N45:Q45)</f>
        <v>65686.066695999994</v>
      </c>
      <c r="S45" s="10">
        <v>15359</v>
      </c>
      <c r="T45" s="82">
        <v>0.96</v>
      </c>
      <c r="U45" s="81" t="s">
        <v>233</v>
      </c>
      <c r="V45" s="10"/>
    </row>
    <row r="46" spans="1:22" ht="204.75" x14ac:dyDescent="0.25">
      <c r="A46" s="22" t="s">
        <v>218</v>
      </c>
      <c r="B46" s="22" t="s">
        <v>34</v>
      </c>
      <c r="C46" s="22" t="s">
        <v>24</v>
      </c>
      <c r="D46" s="22" t="s">
        <v>25</v>
      </c>
      <c r="E46" s="22" t="s">
        <v>229</v>
      </c>
      <c r="F46" s="135"/>
      <c r="G46" s="22" t="s">
        <v>27</v>
      </c>
      <c r="H46" s="22" t="s">
        <v>45</v>
      </c>
      <c r="I46" s="22" t="s">
        <v>41</v>
      </c>
      <c r="J46" s="22" t="s">
        <v>230</v>
      </c>
      <c r="K46" s="43">
        <v>13689</v>
      </c>
      <c r="L46" s="22" t="s">
        <v>234</v>
      </c>
      <c r="M46" s="22" t="s">
        <v>235</v>
      </c>
      <c r="N46" s="41">
        <v>14123</v>
      </c>
      <c r="O46" s="41">
        <f t="shared" si="0"/>
        <v>14405.460000000001</v>
      </c>
      <c r="P46" s="41">
        <f t="shared" si="0"/>
        <v>14693.569200000002</v>
      </c>
      <c r="Q46" s="41">
        <f t="shared" si="0"/>
        <v>14987.440584000002</v>
      </c>
      <c r="R46" s="41">
        <f>SUM(N46:Q46)</f>
        <v>58209.469784000008</v>
      </c>
      <c r="S46" s="10">
        <v>20712</v>
      </c>
      <c r="T46" s="82">
        <v>1.46</v>
      </c>
      <c r="U46" s="81" t="s">
        <v>236</v>
      </c>
      <c r="V46" s="10"/>
    </row>
    <row r="47" spans="1:22" ht="393.75" x14ac:dyDescent="0.25">
      <c r="A47" s="22" t="s">
        <v>218</v>
      </c>
      <c r="B47" s="18" t="s">
        <v>237</v>
      </c>
      <c r="C47" s="18" t="s">
        <v>238</v>
      </c>
      <c r="D47" s="18" t="s">
        <v>239</v>
      </c>
      <c r="E47" s="18" t="s">
        <v>240</v>
      </c>
      <c r="F47" s="18"/>
      <c r="G47" s="18" t="s">
        <v>27</v>
      </c>
      <c r="H47" s="18" t="s">
        <v>45</v>
      </c>
      <c r="I47" s="18" t="s">
        <v>46</v>
      </c>
      <c r="J47" s="22" t="s">
        <v>241</v>
      </c>
      <c r="K47" s="20">
        <v>0</v>
      </c>
      <c r="L47" s="22" t="s">
        <v>242</v>
      </c>
      <c r="M47" s="22" t="s">
        <v>243</v>
      </c>
      <c r="N47" s="44">
        <v>1</v>
      </c>
      <c r="O47" s="44">
        <v>0</v>
      </c>
      <c r="P47" s="44">
        <v>0</v>
      </c>
      <c r="Q47" s="44">
        <v>0</v>
      </c>
      <c r="R47" s="44">
        <v>1</v>
      </c>
      <c r="S47" s="10">
        <v>0.2</v>
      </c>
      <c r="T47" s="82">
        <v>0.2</v>
      </c>
      <c r="U47" s="81" t="s">
        <v>244</v>
      </c>
      <c r="V47" s="10"/>
    </row>
    <row r="48" spans="1:22" ht="409.5" x14ac:dyDescent="0.25">
      <c r="A48" s="22" t="s">
        <v>218</v>
      </c>
      <c r="B48" s="18" t="s">
        <v>237</v>
      </c>
      <c r="C48" s="18" t="s">
        <v>238</v>
      </c>
      <c r="D48" s="18" t="s">
        <v>239</v>
      </c>
      <c r="E48" s="18" t="s">
        <v>26</v>
      </c>
      <c r="F48" s="18"/>
      <c r="G48" s="18" t="s">
        <v>27</v>
      </c>
      <c r="H48" s="18" t="s">
        <v>245</v>
      </c>
      <c r="I48" s="18" t="s">
        <v>46</v>
      </c>
      <c r="J48" s="22" t="s">
        <v>246</v>
      </c>
      <c r="K48" s="20">
        <v>1</v>
      </c>
      <c r="L48" s="22" t="s">
        <v>247</v>
      </c>
      <c r="M48" s="22" t="s">
        <v>248</v>
      </c>
      <c r="N48" s="23">
        <v>2</v>
      </c>
      <c r="O48" s="23">
        <v>2</v>
      </c>
      <c r="P48" s="23">
        <v>2</v>
      </c>
      <c r="Q48" s="23">
        <v>2</v>
      </c>
      <c r="R48" s="23">
        <f>SUM(N48:Q48)</f>
        <v>8</v>
      </c>
      <c r="S48" s="10">
        <v>4</v>
      </c>
      <c r="T48" s="82">
        <v>2</v>
      </c>
      <c r="U48" s="81" t="s">
        <v>249</v>
      </c>
      <c r="V48" s="10"/>
    </row>
    <row r="49" spans="1:22" ht="141.75" x14ac:dyDescent="0.25">
      <c r="A49" s="22" t="s">
        <v>218</v>
      </c>
      <c r="B49" s="18" t="s">
        <v>250</v>
      </c>
      <c r="C49" s="18" t="s">
        <v>238</v>
      </c>
      <c r="D49" s="18" t="s">
        <v>239</v>
      </c>
      <c r="E49" s="18" t="s">
        <v>26</v>
      </c>
      <c r="F49" s="18"/>
      <c r="G49" s="18" t="s">
        <v>27</v>
      </c>
      <c r="H49" s="18" t="s">
        <v>45</v>
      </c>
      <c r="I49" s="18" t="s">
        <v>46</v>
      </c>
      <c r="J49" s="21" t="s">
        <v>251</v>
      </c>
      <c r="K49" s="27">
        <v>0</v>
      </c>
      <c r="L49" s="21" t="s">
        <v>252</v>
      </c>
      <c r="M49" s="21" t="s">
        <v>253</v>
      </c>
      <c r="N49" s="44">
        <v>2</v>
      </c>
      <c r="O49" s="44">
        <v>3</v>
      </c>
      <c r="P49" s="44">
        <v>4</v>
      </c>
      <c r="Q49" s="44">
        <v>5</v>
      </c>
      <c r="R49" s="45">
        <f>SUM(N49:Q49)</f>
        <v>14</v>
      </c>
      <c r="S49" s="10">
        <v>2</v>
      </c>
      <c r="T49" s="82">
        <v>1</v>
      </c>
      <c r="U49" s="10" t="s">
        <v>254</v>
      </c>
      <c r="V49" s="10"/>
    </row>
    <row r="50" spans="1:22" ht="409.5" x14ac:dyDescent="0.25">
      <c r="A50" s="22" t="s">
        <v>218</v>
      </c>
      <c r="B50" s="18" t="s">
        <v>250</v>
      </c>
      <c r="C50" s="18" t="s">
        <v>238</v>
      </c>
      <c r="D50" s="18" t="s">
        <v>239</v>
      </c>
      <c r="E50" s="18" t="s">
        <v>26</v>
      </c>
      <c r="F50" s="18"/>
      <c r="G50" s="18" t="s">
        <v>27</v>
      </c>
      <c r="H50" s="18" t="s">
        <v>45</v>
      </c>
      <c r="I50" s="18" t="s">
        <v>46</v>
      </c>
      <c r="J50" s="22" t="s">
        <v>255</v>
      </c>
      <c r="K50" s="20">
        <v>21</v>
      </c>
      <c r="L50" s="42" t="s">
        <v>256</v>
      </c>
      <c r="M50" s="42" t="s">
        <v>257</v>
      </c>
      <c r="N50" s="25">
        <v>30</v>
      </c>
      <c r="O50" s="25">
        <f>N50*1.05</f>
        <v>31.5</v>
      </c>
      <c r="P50" s="25">
        <f>O50*1.05</f>
        <v>33.075000000000003</v>
      </c>
      <c r="Q50" s="25">
        <f>P50*1.05</f>
        <v>34.728750000000005</v>
      </c>
      <c r="R50" s="25">
        <f>SUM(N50:Q50)</f>
        <v>129.30375000000001</v>
      </c>
      <c r="S50" s="10">
        <v>30</v>
      </c>
      <c r="T50" s="82">
        <v>1</v>
      </c>
      <c r="U50" s="81" t="s">
        <v>258</v>
      </c>
      <c r="V50" s="10"/>
    </row>
    <row r="51" spans="1:22" ht="180" customHeight="1" x14ac:dyDescent="0.25">
      <c r="A51" s="22" t="s">
        <v>218</v>
      </c>
      <c r="B51" s="22" t="s">
        <v>250</v>
      </c>
      <c r="C51" s="22" t="s">
        <v>238</v>
      </c>
      <c r="D51" s="22" t="s">
        <v>259</v>
      </c>
      <c r="E51" s="22" t="s">
        <v>26</v>
      </c>
      <c r="F51" s="135"/>
      <c r="G51" s="22" t="s">
        <v>27</v>
      </c>
      <c r="H51" s="22" t="s">
        <v>45</v>
      </c>
      <c r="I51" s="22" t="s">
        <v>46</v>
      </c>
      <c r="J51" s="22" t="s">
        <v>260</v>
      </c>
      <c r="K51" s="23">
        <v>0</v>
      </c>
      <c r="L51" s="42" t="s">
        <v>261</v>
      </c>
      <c r="M51" s="42" t="s">
        <v>262</v>
      </c>
      <c r="N51" s="23">
        <v>5</v>
      </c>
      <c r="O51" s="23">
        <v>5</v>
      </c>
      <c r="P51" s="23">
        <v>5</v>
      </c>
      <c r="Q51" s="23">
        <v>5</v>
      </c>
      <c r="R51" s="25">
        <f>SUM(N51:Q51)</f>
        <v>20</v>
      </c>
      <c r="S51" s="10">
        <v>10</v>
      </c>
      <c r="T51" s="82">
        <v>2</v>
      </c>
      <c r="U51" s="81" t="s">
        <v>263</v>
      </c>
      <c r="V51" s="10"/>
    </row>
    <row r="52" spans="1:22" ht="236.25" x14ac:dyDescent="0.25">
      <c r="A52" s="22" t="s">
        <v>218</v>
      </c>
      <c r="B52" s="22" t="s">
        <v>250</v>
      </c>
      <c r="C52" s="22" t="s">
        <v>238</v>
      </c>
      <c r="D52" s="22" t="s">
        <v>259</v>
      </c>
      <c r="E52" s="22" t="s">
        <v>26</v>
      </c>
      <c r="F52" s="135"/>
      <c r="G52" s="22" t="s">
        <v>27</v>
      </c>
      <c r="H52" s="22" t="s">
        <v>45</v>
      </c>
      <c r="I52" s="22" t="s">
        <v>46</v>
      </c>
      <c r="J52" s="22" t="s">
        <v>260</v>
      </c>
      <c r="K52" s="23">
        <v>0</v>
      </c>
      <c r="L52" s="42" t="s">
        <v>264</v>
      </c>
      <c r="M52" s="46" t="s">
        <v>265</v>
      </c>
      <c r="N52" s="23">
        <v>1</v>
      </c>
      <c r="O52" s="23">
        <v>3</v>
      </c>
      <c r="P52" s="23">
        <v>3</v>
      </c>
      <c r="Q52" s="23">
        <v>3</v>
      </c>
      <c r="R52" s="23">
        <v>10</v>
      </c>
      <c r="S52" s="10">
        <v>1</v>
      </c>
      <c r="T52" s="82">
        <v>1</v>
      </c>
      <c r="U52" s="81" t="s">
        <v>266</v>
      </c>
      <c r="V52" s="10"/>
    </row>
    <row r="53" spans="1:22" ht="78" customHeight="1" x14ac:dyDescent="0.25">
      <c r="A53" s="22" t="s">
        <v>218</v>
      </c>
      <c r="B53" s="17" t="s">
        <v>23</v>
      </c>
      <c r="C53" s="17" t="s">
        <v>24</v>
      </c>
      <c r="D53" s="17" t="s">
        <v>25</v>
      </c>
      <c r="E53" s="17" t="s">
        <v>26</v>
      </c>
      <c r="F53" s="18"/>
      <c r="G53" s="17" t="s">
        <v>156</v>
      </c>
      <c r="H53" s="17" t="s">
        <v>40</v>
      </c>
      <c r="I53" s="17" t="s">
        <v>46</v>
      </c>
      <c r="J53" s="21" t="s">
        <v>267</v>
      </c>
      <c r="K53" s="47" t="s">
        <v>268</v>
      </c>
      <c r="L53" s="21" t="s">
        <v>269</v>
      </c>
      <c r="M53" s="21" t="s">
        <v>270</v>
      </c>
      <c r="N53" s="48">
        <v>0.5</v>
      </c>
      <c r="O53" s="48">
        <v>0.5</v>
      </c>
      <c r="P53" s="48">
        <v>0</v>
      </c>
      <c r="Q53" s="48">
        <v>0</v>
      </c>
      <c r="R53" s="48">
        <f>SUM(N53:Q53)</f>
        <v>1</v>
      </c>
      <c r="S53" s="10">
        <v>0.45</v>
      </c>
      <c r="T53" s="82">
        <v>0.9</v>
      </c>
      <c r="U53" s="81" t="s">
        <v>271</v>
      </c>
      <c r="V53" s="10"/>
    </row>
    <row r="54" spans="1:22" ht="110.25" x14ac:dyDescent="0.25">
      <c r="A54" s="22" t="s">
        <v>218</v>
      </c>
      <c r="B54" s="17" t="s">
        <v>23</v>
      </c>
      <c r="C54" s="17" t="s">
        <v>24</v>
      </c>
      <c r="D54" s="17" t="s">
        <v>25</v>
      </c>
      <c r="E54" s="17" t="s">
        <v>26</v>
      </c>
      <c r="F54" s="18"/>
      <c r="G54" s="17" t="s">
        <v>156</v>
      </c>
      <c r="H54" s="17" t="s">
        <v>40</v>
      </c>
      <c r="I54" s="17" t="s">
        <v>101</v>
      </c>
      <c r="J54" s="21" t="s">
        <v>267</v>
      </c>
      <c r="K54" s="47" t="s">
        <v>272</v>
      </c>
      <c r="L54" s="21" t="s">
        <v>273</v>
      </c>
      <c r="M54" s="21" t="s">
        <v>274</v>
      </c>
      <c r="N54" s="48">
        <v>0</v>
      </c>
      <c r="O54" s="48">
        <v>0.2</v>
      </c>
      <c r="P54" s="48">
        <v>0.4</v>
      </c>
      <c r="Q54" s="48">
        <v>0.4</v>
      </c>
      <c r="R54" s="48">
        <f>SUM(N54:Q54)</f>
        <v>1</v>
      </c>
      <c r="S54" s="10"/>
      <c r="T54" s="10"/>
      <c r="U54" s="10"/>
      <c r="V54" s="10"/>
    </row>
    <row r="55" spans="1:22" ht="315" x14ac:dyDescent="0.25">
      <c r="A55" s="22" t="s">
        <v>275</v>
      </c>
      <c r="B55" s="22" t="s">
        <v>23</v>
      </c>
      <c r="C55" s="22" t="s">
        <v>24</v>
      </c>
      <c r="D55" s="22" t="s">
        <v>25</v>
      </c>
      <c r="E55" s="22" t="s">
        <v>26</v>
      </c>
      <c r="F55" s="22" t="s">
        <v>276</v>
      </c>
      <c r="G55" s="22" t="s">
        <v>156</v>
      </c>
      <c r="H55" s="22" t="s">
        <v>40</v>
      </c>
      <c r="I55" s="22" t="s">
        <v>46</v>
      </c>
      <c r="J55" s="19" t="s">
        <v>277</v>
      </c>
      <c r="K55" s="49">
        <v>1</v>
      </c>
      <c r="L55" s="42" t="s">
        <v>278</v>
      </c>
      <c r="M55" s="42" t="s">
        <v>279</v>
      </c>
      <c r="N55" s="49">
        <v>1</v>
      </c>
      <c r="O55" s="49">
        <v>1</v>
      </c>
      <c r="P55" s="49">
        <v>1</v>
      </c>
      <c r="Q55" s="49">
        <v>1</v>
      </c>
      <c r="R55" s="49">
        <v>1</v>
      </c>
      <c r="S55" s="82">
        <v>1</v>
      </c>
      <c r="T55" s="82">
        <v>1</v>
      </c>
      <c r="U55" s="81" t="s">
        <v>280</v>
      </c>
      <c r="V55" s="10"/>
    </row>
    <row r="56" spans="1:22" ht="409.5" x14ac:dyDescent="0.25">
      <c r="A56" s="22" t="s">
        <v>275</v>
      </c>
      <c r="B56" s="22" t="s">
        <v>34</v>
      </c>
      <c r="C56" s="22" t="s">
        <v>24</v>
      </c>
      <c r="D56" s="22" t="s">
        <v>25</v>
      </c>
      <c r="E56" s="22" t="s">
        <v>26</v>
      </c>
      <c r="F56" s="22" t="s">
        <v>276</v>
      </c>
      <c r="G56" s="22" t="s">
        <v>156</v>
      </c>
      <c r="H56" s="22" t="s">
        <v>40</v>
      </c>
      <c r="I56" s="22" t="s">
        <v>46</v>
      </c>
      <c r="J56" s="19" t="s">
        <v>277</v>
      </c>
      <c r="K56" s="49">
        <v>0.97</v>
      </c>
      <c r="L56" s="42" t="s">
        <v>281</v>
      </c>
      <c r="M56" s="42" t="s">
        <v>282</v>
      </c>
      <c r="N56" s="49">
        <v>0.97</v>
      </c>
      <c r="O56" s="49">
        <v>0.97</v>
      </c>
      <c r="P56" s="49">
        <v>0.97</v>
      </c>
      <c r="Q56" s="49">
        <v>0.97</v>
      </c>
      <c r="R56" s="49">
        <v>0.97</v>
      </c>
      <c r="S56" s="82">
        <v>0.99</v>
      </c>
      <c r="T56" s="82">
        <v>1.02</v>
      </c>
      <c r="U56" s="81" t="s">
        <v>283</v>
      </c>
      <c r="V56" s="10"/>
    </row>
    <row r="57" spans="1:22" ht="141.75" x14ac:dyDescent="0.25">
      <c r="A57" s="22" t="s">
        <v>275</v>
      </c>
      <c r="B57" s="22" t="s">
        <v>34</v>
      </c>
      <c r="C57" s="22" t="s">
        <v>24</v>
      </c>
      <c r="D57" s="22" t="s">
        <v>25</v>
      </c>
      <c r="E57" s="22" t="s">
        <v>26</v>
      </c>
      <c r="F57" s="22" t="s">
        <v>276</v>
      </c>
      <c r="G57" s="22" t="s">
        <v>156</v>
      </c>
      <c r="H57" s="22" t="s">
        <v>40</v>
      </c>
      <c r="I57" s="22" t="s">
        <v>46</v>
      </c>
      <c r="J57" s="19" t="s">
        <v>277</v>
      </c>
      <c r="K57" s="49">
        <v>0.95</v>
      </c>
      <c r="L57" s="42" t="s">
        <v>284</v>
      </c>
      <c r="M57" s="42" t="s">
        <v>285</v>
      </c>
      <c r="N57" s="49">
        <v>0.95</v>
      </c>
      <c r="O57" s="49">
        <v>0.96</v>
      </c>
      <c r="P57" s="49">
        <v>0.97</v>
      </c>
      <c r="Q57" s="49">
        <v>0.98</v>
      </c>
      <c r="R57" s="49">
        <v>0.98</v>
      </c>
      <c r="S57" s="82">
        <v>0.98</v>
      </c>
      <c r="T57" s="82">
        <v>1.03</v>
      </c>
      <c r="U57" s="10" t="s">
        <v>286</v>
      </c>
      <c r="V57" s="10"/>
    </row>
    <row r="58" spans="1:22" ht="78.75" x14ac:dyDescent="0.25">
      <c r="A58" s="22" t="s">
        <v>275</v>
      </c>
      <c r="B58" s="22" t="s">
        <v>34</v>
      </c>
      <c r="C58" s="22" t="s">
        <v>24</v>
      </c>
      <c r="D58" s="22" t="s">
        <v>25</v>
      </c>
      <c r="E58" s="22" t="s">
        <v>26</v>
      </c>
      <c r="F58" s="22" t="s">
        <v>276</v>
      </c>
      <c r="G58" s="22" t="s">
        <v>156</v>
      </c>
      <c r="H58" s="22" t="s">
        <v>40</v>
      </c>
      <c r="I58" s="22" t="s">
        <v>46</v>
      </c>
      <c r="J58" s="17" t="s">
        <v>287</v>
      </c>
      <c r="K58" s="27">
        <v>4</v>
      </c>
      <c r="L58" s="22" t="s">
        <v>288</v>
      </c>
      <c r="M58" s="21" t="s">
        <v>289</v>
      </c>
      <c r="N58" s="23">
        <v>4</v>
      </c>
      <c r="O58" s="23">
        <v>4</v>
      </c>
      <c r="P58" s="23">
        <v>5</v>
      </c>
      <c r="Q58" s="23">
        <v>5</v>
      </c>
      <c r="R58" s="23">
        <v>5</v>
      </c>
      <c r="S58" s="10" t="s">
        <v>290</v>
      </c>
      <c r="T58" s="82">
        <v>1.83</v>
      </c>
      <c r="U58" s="10" t="s">
        <v>291</v>
      </c>
      <c r="V58" s="10"/>
    </row>
    <row r="59" spans="1:22" ht="94.5" x14ac:dyDescent="0.25">
      <c r="A59" s="22" t="s">
        <v>275</v>
      </c>
      <c r="B59" s="22" t="s">
        <v>34</v>
      </c>
      <c r="C59" s="22" t="s">
        <v>24</v>
      </c>
      <c r="D59" s="22" t="s">
        <v>25</v>
      </c>
      <c r="E59" s="22" t="s">
        <v>26</v>
      </c>
      <c r="F59" s="22" t="s">
        <v>276</v>
      </c>
      <c r="G59" s="22" t="s">
        <v>156</v>
      </c>
      <c r="H59" s="22" t="s">
        <v>40</v>
      </c>
      <c r="I59" s="22" t="s">
        <v>46</v>
      </c>
      <c r="J59" s="17" t="s">
        <v>287</v>
      </c>
      <c r="K59" s="23">
        <v>1.1000000000000001</v>
      </c>
      <c r="L59" s="22" t="s">
        <v>292</v>
      </c>
      <c r="M59" s="22" t="s">
        <v>293</v>
      </c>
      <c r="N59" s="23">
        <v>1</v>
      </c>
      <c r="O59" s="23">
        <v>1</v>
      </c>
      <c r="P59" s="23">
        <v>1</v>
      </c>
      <c r="Q59" s="23">
        <v>1</v>
      </c>
      <c r="R59" s="23">
        <v>1</v>
      </c>
      <c r="S59" s="10" t="s">
        <v>294</v>
      </c>
      <c r="T59" s="82">
        <v>1.1000000000000001</v>
      </c>
      <c r="U59" s="10" t="s">
        <v>295</v>
      </c>
      <c r="V59" s="10"/>
    </row>
    <row r="60" spans="1:22" ht="204.75" x14ac:dyDescent="0.25">
      <c r="A60" s="22" t="s">
        <v>275</v>
      </c>
      <c r="B60" s="18" t="s">
        <v>34</v>
      </c>
      <c r="C60" s="18" t="s">
        <v>24</v>
      </c>
      <c r="D60" s="18" t="s">
        <v>25</v>
      </c>
      <c r="E60" s="18" t="s">
        <v>26</v>
      </c>
      <c r="F60" s="22" t="s">
        <v>276</v>
      </c>
      <c r="G60" s="18" t="s">
        <v>156</v>
      </c>
      <c r="H60" s="18" t="s">
        <v>40</v>
      </c>
      <c r="I60" s="18" t="s">
        <v>46</v>
      </c>
      <c r="J60" s="22" t="s">
        <v>296</v>
      </c>
      <c r="K60" s="27">
        <v>330</v>
      </c>
      <c r="L60" s="21" t="s">
        <v>297</v>
      </c>
      <c r="M60" s="21" t="s">
        <v>298</v>
      </c>
      <c r="N60" s="50">
        <v>347</v>
      </c>
      <c r="O60" s="50">
        <v>364</v>
      </c>
      <c r="P60" s="50">
        <v>381</v>
      </c>
      <c r="Q60" s="50">
        <v>398</v>
      </c>
      <c r="R60" s="27">
        <f>+SUM(N60:Q60)</f>
        <v>1490</v>
      </c>
      <c r="S60" s="10">
        <v>351</v>
      </c>
      <c r="T60" s="82">
        <v>1.01</v>
      </c>
      <c r="U60" s="81" t="s">
        <v>299</v>
      </c>
      <c r="V60" s="10"/>
    </row>
    <row r="61" spans="1:22" ht="409.5" x14ac:dyDescent="0.25">
      <c r="A61" s="22" t="s">
        <v>275</v>
      </c>
      <c r="B61" s="18" t="s">
        <v>34</v>
      </c>
      <c r="C61" s="18" t="s">
        <v>24</v>
      </c>
      <c r="D61" s="18" t="s">
        <v>25</v>
      </c>
      <c r="E61" s="18" t="s">
        <v>26</v>
      </c>
      <c r="F61" s="22" t="s">
        <v>276</v>
      </c>
      <c r="G61" s="18" t="s">
        <v>156</v>
      </c>
      <c r="H61" s="18" t="s">
        <v>40</v>
      </c>
      <c r="I61" s="18" t="s">
        <v>46</v>
      </c>
      <c r="J61" s="22" t="s">
        <v>296</v>
      </c>
      <c r="K61" s="48">
        <v>1.17</v>
      </c>
      <c r="L61" s="42" t="s">
        <v>300</v>
      </c>
      <c r="M61" s="42" t="s">
        <v>301</v>
      </c>
      <c r="N61" s="48">
        <v>1.24</v>
      </c>
      <c r="O61" s="48">
        <v>1.31</v>
      </c>
      <c r="P61" s="48">
        <v>1.38</v>
      </c>
      <c r="Q61" s="48">
        <v>1.46</v>
      </c>
      <c r="R61" s="48">
        <v>1.46</v>
      </c>
      <c r="S61" s="10">
        <v>0.9</v>
      </c>
      <c r="T61" s="82">
        <v>0.73</v>
      </c>
      <c r="U61" s="81" t="s">
        <v>302</v>
      </c>
      <c r="V61" s="10"/>
    </row>
    <row r="62" spans="1:22" ht="193.15" customHeight="1" x14ac:dyDescent="0.25">
      <c r="A62" s="21" t="s">
        <v>275</v>
      </c>
      <c r="B62" s="38" t="s">
        <v>34</v>
      </c>
      <c r="C62" s="38" t="s">
        <v>24</v>
      </c>
      <c r="D62" s="38" t="s">
        <v>25</v>
      </c>
      <c r="E62" s="38" t="s">
        <v>26</v>
      </c>
      <c r="F62" s="21" t="s">
        <v>276</v>
      </c>
      <c r="G62" s="38" t="s">
        <v>156</v>
      </c>
      <c r="H62" s="38" t="s">
        <v>40</v>
      </c>
      <c r="I62" s="38" t="s">
        <v>46</v>
      </c>
      <c r="J62" s="21" t="s">
        <v>296</v>
      </c>
      <c r="K62" s="27">
        <v>242</v>
      </c>
      <c r="L62" s="42" t="s">
        <v>303</v>
      </c>
      <c r="M62" s="21" t="s">
        <v>304</v>
      </c>
      <c r="N62" s="50">
        <v>250</v>
      </c>
      <c r="O62" s="50">
        <v>245</v>
      </c>
      <c r="P62" s="50">
        <v>260</v>
      </c>
      <c r="Q62" s="50">
        <v>250</v>
      </c>
      <c r="R62" s="27">
        <f>+N62+O62+P62+Q62</f>
        <v>1005</v>
      </c>
      <c r="S62" s="10">
        <v>248</v>
      </c>
      <c r="T62" s="85">
        <v>0.99199999999999999</v>
      </c>
      <c r="U62" s="81" t="s">
        <v>305</v>
      </c>
      <c r="V62" s="10"/>
    </row>
    <row r="63" spans="1:22" ht="110.25" x14ac:dyDescent="0.25">
      <c r="A63" s="21" t="s">
        <v>275</v>
      </c>
      <c r="B63" s="38" t="s">
        <v>23</v>
      </c>
      <c r="C63" s="38" t="s">
        <v>24</v>
      </c>
      <c r="D63" s="38" t="s">
        <v>25</v>
      </c>
      <c r="E63" s="38" t="s">
        <v>26</v>
      </c>
      <c r="F63" s="21" t="s">
        <v>276</v>
      </c>
      <c r="G63" s="38" t="s">
        <v>27</v>
      </c>
      <c r="H63" s="38" t="s">
        <v>45</v>
      </c>
      <c r="I63" s="38" t="s">
        <v>46</v>
      </c>
      <c r="J63" s="21" t="s">
        <v>306</v>
      </c>
      <c r="K63" s="27">
        <v>0</v>
      </c>
      <c r="L63" s="21" t="s">
        <v>307</v>
      </c>
      <c r="M63" s="21" t="s">
        <v>308</v>
      </c>
      <c r="N63" s="30">
        <v>1</v>
      </c>
      <c r="O63" s="30">
        <v>1</v>
      </c>
      <c r="P63" s="30">
        <v>1</v>
      </c>
      <c r="Q63" s="30">
        <v>1</v>
      </c>
      <c r="R63" s="30">
        <v>1</v>
      </c>
      <c r="S63" s="10"/>
      <c r="T63" s="10"/>
      <c r="U63" s="10"/>
      <c r="V63" s="10"/>
    </row>
    <row r="64" spans="1:22" ht="217.5" customHeight="1" x14ac:dyDescent="0.25">
      <c r="A64" s="22" t="s">
        <v>275</v>
      </c>
      <c r="B64" s="18" t="s">
        <v>23</v>
      </c>
      <c r="C64" s="18" t="s">
        <v>24</v>
      </c>
      <c r="D64" s="18" t="s">
        <v>25</v>
      </c>
      <c r="E64" s="18" t="s">
        <v>26</v>
      </c>
      <c r="F64" s="22" t="s">
        <v>309</v>
      </c>
      <c r="G64" s="18" t="s">
        <v>99</v>
      </c>
      <c r="H64" s="18" t="s">
        <v>133</v>
      </c>
      <c r="I64" s="18" t="s">
        <v>72</v>
      </c>
      <c r="J64" s="17" t="s">
        <v>310</v>
      </c>
      <c r="K64" s="27">
        <v>0</v>
      </c>
      <c r="L64" s="21" t="s">
        <v>311</v>
      </c>
      <c r="M64" s="21" t="s">
        <v>312</v>
      </c>
      <c r="N64" s="27">
        <v>0</v>
      </c>
      <c r="O64" s="30">
        <v>1</v>
      </c>
      <c r="P64" s="30">
        <v>1</v>
      </c>
      <c r="Q64" s="30">
        <v>1</v>
      </c>
      <c r="R64" s="30">
        <v>1</v>
      </c>
      <c r="S64" s="10"/>
      <c r="T64" s="10"/>
      <c r="U64" s="10"/>
      <c r="V64" s="10"/>
    </row>
    <row r="65" spans="1:22" ht="110.25" x14ac:dyDescent="0.25">
      <c r="A65" s="22" t="s">
        <v>275</v>
      </c>
      <c r="B65" s="18" t="s">
        <v>23</v>
      </c>
      <c r="C65" s="18" t="s">
        <v>24</v>
      </c>
      <c r="D65" s="18" t="s">
        <v>25</v>
      </c>
      <c r="E65" s="18" t="s">
        <v>26</v>
      </c>
      <c r="F65" s="22" t="s">
        <v>276</v>
      </c>
      <c r="G65" s="18" t="s">
        <v>27</v>
      </c>
      <c r="H65" s="18" t="s">
        <v>45</v>
      </c>
      <c r="I65" s="18" t="s">
        <v>46</v>
      </c>
      <c r="J65" s="20" t="s">
        <v>313</v>
      </c>
      <c r="K65" s="27">
        <v>0</v>
      </c>
      <c r="L65" s="21" t="s">
        <v>314</v>
      </c>
      <c r="M65" s="21" t="s">
        <v>315</v>
      </c>
      <c r="N65" s="30">
        <v>1</v>
      </c>
      <c r="O65" s="30">
        <v>1</v>
      </c>
      <c r="P65" s="30">
        <v>1</v>
      </c>
      <c r="Q65" s="30">
        <v>1</v>
      </c>
      <c r="R65" s="30">
        <v>1</v>
      </c>
      <c r="S65" s="10"/>
      <c r="T65" s="10"/>
      <c r="U65" s="10"/>
      <c r="V65" s="10"/>
    </row>
    <row r="66" spans="1:22" ht="110.25" x14ac:dyDescent="0.25">
      <c r="A66" s="20" t="s">
        <v>275</v>
      </c>
      <c r="B66" s="20" t="s">
        <v>34</v>
      </c>
      <c r="C66" s="20" t="s">
        <v>24</v>
      </c>
      <c r="D66" s="20" t="s">
        <v>25</v>
      </c>
      <c r="E66" s="20" t="s">
        <v>26</v>
      </c>
      <c r="F66" s="20" t="s">
        <v>276</v>
      </c>
      <c r="G66" s="20" t="s">
        <v>27</v>
      </c>
      <c r="H66" s="20" t="s">
        <v>45</v>
      </c>
      <c r="I66" s="20" t="s">
        <v>46</v>
      </c>
      <c r="J66" s="20" t="s">
        <v>313</v>
      </c>
      <c r="K66" s="48">
        <v>0</v>
      </c>
      <c r="L66" s="46" t="s">
        <v>316</v>
      </c>
      <c r="M66" s="46" t="s">
        <v>317</v>
      </c>
      <c r="N66" s="30">
        <v>1</v>
      </c>
      <c r="O66" s="30">
        <v>1</v>
      </c>
      <c r="P66" s="30">
        <v>1</v>
      </c>
      <c r="Q66" s="30">
        <v>1</v>
      </c>
      <c r="R66" s="30">
        <v>1</v>
      </c>
      <c r="S66" s="10"/>
      <c r="T66" s="10"/>
      <c r="U66" s="10"/>
      <c r="V66" s="10"/>
    </row>
    <row r="67" spans="1:22" ht="204.75" x14ac:dyDescent="0.25">
      <c r="A67" s="22" t="s">
        <v>318</v>
      </c>
      <c r="B67" s="22" t="s">
        <v>23</v>
      </c>
      <c r="C67" s="22" t="s">
        <v>24</v>
      </c>
      <c r="D67" s="22" t="s">
        <v>25</v>
      </c>
      <c r="E67" s="22" t="s">
        <v>26</v>
      </c>
      <c r="F67" s="20" t="s">
        <v>276</v>
      </c>
      <c r="G67" s="22" t="s">
        <v>27</v>
      </c>
      <c r="H67" s="22" t="s">
        <v>45</v>
      </c>
      <c r="I67" s="22" t="s">
        <v>29</v>
      </c>
      <c r="J67" s="19" t="s">
        <v>319</v>
      </c>
      <c r="K67" s="30">
        <v>0</v>
      </c>
      <c r="L67" s="21" t="s">
        <v>320</v>
      </c>
      <c r="M67" s="21" t="s">
        <v>321</v>
      </c>
      <c r="N67" s="51">
        <v>0.22</v>
      </c>
      <c r="O67" s="51">
        <v>0.22</v>
      </c>
      <c r="P67" s="51">
        <v>0.22</v>
      </c>
      <c r="Q67" s="51">
        <v>0.34</v>
      </c>
      <c r="R67" s="51">
        <v>1</v>
      </c>
      <c r="S67" s="82">
        <v>0.22</v>
      </c>
      <c r="T67" s="82">
        <v>1</v>
      </c>
      <c r="U67" s="81" t="s">
        <v>322</v>
      </c>
      <c r="V67" s="10"/>
    </row>
    <row r="68" spans="1:22" ht="94.5" x14ac:dyDescent="0.25">
      <c r="A68" s="22" t="s">
        <v>318</v>
      </c>
      <c r="B68" s="22" t="s">
        <v>34</v>
      </c>
      <c r="C68" s="22" t="s">
        <v>24</v>
      </c>
      <c r="D68" s="22" t="s">
        <v>25</v>
      </c>
      <c r="E68" s="22" t="s">
        <v>26</v>
      </c>
      <c r="F68" s="20" t="s">
        <v>276</v>
      </c>
      <c r="G68" s="22" t="s">
        <v>27</v>
      </c>
      <c r="H68" s="22" t="s">
        <v>45</v>
      </c>
      <c r="I68" s="22" t="s">
        <v>29</v>
      </c>
      <c r="J68" s="19" t="s">
        <v>323</v>
      </c>
      <c r="K68" s="27">
        <v>7</v>
      </c>
      <c r="L68" s="21" t="s">
        <v>324</v>
      </c>
      <c r="M68" s="46" t="s">
        <v>325</v>
      </c>
      <c r="N68" s="27">
        <v>1</v>
      </c>
      <c r="O68" s="27">
        <v>4</v>
      </c>
      <c r="P68" s="27">
        <v>4</v>
      </c>
      <c r="Q68" s="27">
        <v>1</v>
      </c>
      <c r="R68" s="27">
        <v>10</v>
      </c>
      <c r="S68" s="10">
        <v>1</v>
      </c>
      <c r="T68" s="82">
        <v>1</v>
      </c>
      <c r="U68" s="10" t="s">
        <v>326</v>
      </c>
      <c r="V68" s="10"/>
    </row>
    <row r="69" spans="1:22" ht="409.5" x14ac:dyDescent="0.25">
      <c r="A69" s="22" t="s">
        <v>318</v>
      </c>
      <c r="B69" s="17" t="s">
        <v>34</v>
      </c>
      <c r="C69" s="17" t="s">
        <v>24</v>
      </c>
      <c r="D69" s="17" t="s">
        <v>25</v>
      </c>
      <c r="E69" s="17" t="s">
        <v>26</v>
      </c>
      <c r="F69" s="20" t="s">
        <v>276</v>
      </c>
      <c r="G69" s="17" t="s">
        <v>27</v>
      </c>
      <c r="H69" s="17" t="s">
        <v>45</v>
      </c>
      <c r="I69" s="17" t="s">
        <v>29</v>
      </c>
      <c r="J69" s="19" t="s">
        <v>327</v>
      </c>
      <c r="K69" s="27">
        <v>29</v>
      </c>
      <c r="L69" s="21" t="s">
        <v>328</v>
      </c>
      <c r="M69" s="22" t="s">
        <v>329</v>
      </c>
      <c r="N69" s="27">
        <v>35</v>
      </c>
      <c r="O69" s="27">
        <v>40</v>
      </c>
      <c r="P69" s="27">
        <v>45</v>
      </c>
      <c r="Q69" s="27">
        <v>50</v>
      </c>
      <c r="R69" s="27">
        <v>170</v>
      </c>
      <c r="S69" s="10">
        <v>43</v>
      </c>
      <c r="T69" s="82">
        <v>1.23</v>
      </c>
      <c r="U69" s="81" t="s">
        <v>330</v>
      </c>
      <c r="V69" s="10"/>
    </row>
    <row r="70" spans="1:22" ht="228" customHeight="1" x14ac:dyDescent="0.25">
      <c r="A70" s="17" t="s">
        <v>318</v>
      </c>
      <c r="B70" s="17" t="s">
        <v>23</v>
      </c>
      <c r="C70" s="17" t="s">
        <v>24</v>
      </c>
      <c r="D70" s="17" t="s">
        <v>25</v>
      </c>
      <c r="E70" s="17" t="s">
        <v>26</v>
      </c>
      <c r="F70" s="20" t="s">
        <v>276</v>
      </c>
      <c r="G70" s="17" t="s">
        <v>27</v>
      </c>
      <c r="H70" s="17" t="s">
        <v>45</v>
      </c>
      <c r="I70" s="17" t="s">
        <v>41</v>
      </c>
      <c r="J70" s="19" t="s">
        <v>331</v>
      </c>
      <c r="K70" s="30">
        <v>0</v>
      </c>
      <c r="L70" s="21" t="s">
        <v>332</v>
      </c>
      <c r="M70" s="21" t="s">
        <v>333</v>
      </c>
      <c r="N70" s="32">
        <v>0</v>
      </c>
      <c r="O70" s="32">
        <v>0.6</v>
      </c>
      <c r="P70" s="32">
        <v>0.75</v>
      </c>
      <c r="Q70" s="32">
        <v>0.85</v>
      </c>
      <c r="R70" s="32">
        <v>0.85</v>
      </c>
      <c r="S70" s="10">
        <v>0</v>
      </c>
      <c r="T70" s="82">
        <v>1</v>
      </c>
      <c r="U70" s="10" t="s">
        <v>334</v>
      </c>
      <c r="V70" s="10"/>
    </row>
    <row r="71" spans="1:22" ht="222" customHeight="1" x14ac:dyDescent="0.25">
      <c r="A71" s="17" t="s">
        <v>318</v>
      </c>
      <c r="B71" s="17" t="s">
        <v>23</v>
      </c>
      <c r="C71" s="17" t="s">
        <v>24</v>
      </c>
      <c r="D71" s="17" t="s">
        <v>25</v>
      </c>
      <c r="E71" s="17" t="s">
        <v>335</v>
      </c>
      <c r="F71" s="20" t="s">
        <v>276</v>
      </c>
      <c r="G71" s="17" t="s">
        <v>27</v>
      </c>
      <c r="H71" s="17" t="s">
        <v>71</v>
      </c>
      <c r="I71" s="17" t="s">
        <v>72</v>
      </c>
      <c r="J71" s="19" t="s">
        <v>336</v>
      </c>
      <c r="K71" s="27">
        <v>3</v>
      </c>
      <c r="L71" s="21" t="s">
        <v>337</v>
      </c>
      <c r="M71" s="22" t="s">
        <v>338</v>
      </c>
      <c r="N71" s="20">
        <v>1</v>
      </c>
      <c r="O71" s="20">
        <v>2</v>
      </c>
      <c r="P71" s="20">
        <v>3</v>
      </c>
      <c r="Q71" s="20">
        <v>1</v>
      </c>
      <c r="R71" s="20">
        <v>7</v>
      </c>
      <c r="S71" s="10">
        <v>1</v>
      </c>
      <c r="T71" s="82">
        <v>1</v>
      </c>
      <c r="U71" s="81" t="s">
        <v>339</v>
      </c>
      <c r="V71" s="10"/>
    </row>
    <row r="72" spans="1:22" ht="143.44999999999999" customHeight="1" x14ac:dyDescent="0.25">
      <c r="A72" s="17" t="s">
        <v>318</v>
      </c>
      <c r="B72" s="17" t="s">
        <v>34</v>
      </c>
      <c r="C72" s="17" t="s">
        <v>24</v>
      </c>
      <c r="D72" s="17" t="s">
        <v>25</v>
      </c>
      <c r="E72" s="17" t="s">
        <v>335</v>
      </c>
      <c r="F72" s="20" t="s">
        <v>276</v>
      </c>
      <c r="G72" s="17" t="s">
        <v>156</v>
      </c>
      <c r="H72" s="17" t="s">
        <v>40</v>
      </c>
      <c r="I72" s="17" t="s">
        <v>46</v>
      </c>
      <c r="J72" s="19" t="s">
        <v>340</v>
      </c>
      <c r="K72" s="50">
        <v>0</v>
      </c>
      <c r="L72" s="46" t="s">
        <v>341</v>
      </c>
      <c r="M72" s="46" t="s">
        <v>342</v>
      </c>
      <c r="N72" s="52">
        <v>2</v>
      </c>
      <c r="O72" s="52">
        <v>8</v>
      </c>
      <c r="P72" s="52">
        <v>8</v>
      </c>
      <c r="Q72" s="52">
        <v>2</v>
      </c>
      <c r="R72" s="52">
        <v>20</v>
      </c>
      <c r="S72" s="10">
        <v>2</v>
      </c>
      <c r="T72" s="82">
        <v>1</v>
      </c>
      <c r="U72" s="81" t="s">
        <v>343</v>
      </c>
      <c r="V72" s="10"/>
    </row>
    <row r="73" spans="1:22" ht="157.5" x14ac:dyDescent="0.25">
      <c r="A73" s="22" t="s">
        <v>318</v>
      </c>
      <c r="B73" s="22" t="s">
        <v>23</v>
      </c>
      <c r="C73" s="22" t="s">
        <v>24</v>
      </c>
      <c r="D73" s="22" t="s">
        <v>25</v>
      </c>
      <c r="E73" s="22" t="s">
        <v>335</v>
      </c>
      <c r="F73" s="20" t="s">
        <v>276</v>
      </c>
      <c r="G73" s="22" t="s">
        <v>27</v>
      </c>
      <c r="H73" s="22" t="s">
        <v>344</v>
      </c>
      <c r="I73" s="22" t="s">
        <v>46</v>
      </c>
      <c r="J73" s="19" t="s">
        <v>345</v>
      </c>
      <c r="K73" s="53">
        <v>0</v>
      </c>
      <c r="L73" s="46" t="s">
        <v>346</v>
      </c>
      <c r="M73" s="46" t="s">
        <v>347</v>
      </c>
      <c r="N73" s="54">
        <v>0.25</v>
      </c>
      <c r="O73" s="54">
        <v>0.25</v>
      </c>
      <c r="P73" s="54">
        <v>0.25</v>
      </c>
      <c r="Q73" s="54">
        <v>0.25</v>
      </c>
      <c r="R73" s="55">
        <v>1</v>
      </c>
      <c r="S73" s="82">
        <v>0.25</v>
      </c>
      <c r="T73" s="82">
        <v>1</v>
      </c>
      <c r="U73" s="10" t="s">
        <v>348</v>
      </c>
      <c r="V73" s="10"/>
    </row>
    <row r="74" spans="1:22" ht="110.25" x14ac:dyDescent="0.25">
      <c r="A74" s="22" t="s">
        <v>318</v>
      </c>
      <c r="B74" s="22" t="s">
        <v>23</v>
      </c>
      <c r="C74" s="22" t="s">
        <v>24</v>
      </c>
      <c r="D74" s="22" t="s">
        <v>25</v>
      </c>
      <c r="E74" s="22" t="s">
        <v>335</v>
      </c>
      <c r="F74" s="20"/>
      <c r="G74" s="22" t="s">
        <v>27</v>
      </c>
      <c r="H74" s="22" t="s">
        <v>45</v>
      </c>
      <c r="I74" s="22" t="s">
        <v>46</v>
      </c>
      <c r="J74" s="19" t="s">
        <v>349</v>
      </c>
      <c r="K74" s="56">
        <v>0</v>
      </c>
      <c r="L74" s="21" t="s">
        <v>350</v>
      </c>
      <c r="M74" s="21" t="s">
        <v>351</v>
      </c>
      <c r="N74" s="57">
        <v>0.8</v>
      </c>
      <c r="O74" s="57">
        <v>0.8</v>
      </c>
      <c r="P74" s="57">
        <v>0.8</v>
      </c>
      <c r="Q74" s="57">
        <v>0.8</v>
      </c>
      <c r="R74" s="57">
        <v>0.8</v>
      </c>
      <c r="S74" s="82">
        <v>0.8</v>
      </c>
      <c r="T74" s="82">
        <v>1</v>
      </c>
      <c r="U74" s="10" t="s">
        <v>352</v>
      </c>
      <c r="V74" s="10"/>
    </row>
    <row r="75" spans="1:22" ht="196.5" customHeight="1" x14ac:dyDescent="0.25">
      <c r="A75" s="22" t="s">
        <v>318</v>
      </c>
      <c r="B75" s="17" t="s">
        <v>34</v>
      </c>
      <c r="C75" s="17" t="s">
        <v>24</v>
      </c>
      <c r="D75" s="17" t="s">
        <v>25</v>
      </c>
      <c r="E75" s="17" t="s">
        <v>26</v>
      </c>
      <c r="F75" s="20" t="s">
        <v>276</v>
      </c>
      <c r="G75" s="17" t="s">
        <v>27</v>
      </c>
      <c r="H75" s="17" t="s">
        <v>45</v>
      </c>
      <c r="I75" s="17" t="s">
        <v>188</v>
      </c>
      <c r="J75" s="19" t="s">
        <v>353</v>
      </c>
      <c r="K75" s="27">
        <v>72</v>
      </c>
      <c r="L75" s="21" t="s">
        <v>354</v>
      </c>
      <c r="M75" s="22" t="s">
        <v>355</v>
      </c>
      <c r="N75" s="44">
        <f>19*4</f>
        <v>76</v>
      </c>
      <c r="O75" s="44">
        <f>20*4</f>
        <v>80</v>
      </c>
      <c r="P75" s="44">
        <f>21*4</f>
        <v>84</v>
      </c>
      <c r="Q75" s="44">
        <f>22*4</f>
        <v>88</v>
      </c>
      <c r="R75" s="27">
        <v>328</v>
      </c>
      <c r="S75" s="10">
        <v>76</v>
      </c>
      <c r="T75" s="82">
        <v>1</v>
      </c>
      <c r="U75" s="10" t="s">
        <v>356</v>
      </c>
      <c r="V75" s="10"/>
    </row>
    <row r="76" spans="1:22" ht="256.5" customHeight="1" x14ac:dyDescent="0.25">
      <c r="A76" s="22" t="s">
        <v>318</v>
      </c>
      <c r="B76" s="17" t="s">
        <v>34</v>
      </c>
      <c r="C76" s="17" t="s">
        <v>24</v>
      </c>
      <c r="D76" s="17" t="s">
        <v>25</v>
      </c>
      <c r="E76" s="17" t="s">
        <v>335</v>
      </c>
      <c r="F76" s="20" t="s">
        <v>276</v>
      </c>
      <c r="G76" s="17" t="s">
        <v>99</v>
      </c>
      <c r="H76" s="17" t="s">
        <v>100</v>
      </c>
      <c r="I76" s="17" t="s">
        <v>101</v>
      </c>
      <c r="J76" s="19" t="s">
        <v>357</v>
      </c>
      <c r="K76" s="24">
        <v>0.8</v>
      </c>
      <c r="L76" s="22" t="s">
        <v>358</v>
      </c>
      <c r="M76" s="22" t="s">
        <v>359</v>
      </c>
      <c r="N76" s="24">
        <v>0.8</v>
      </c>
      <c r="O76" s="24">
        <v>0.82</v>
      </c>
      <c r="P76" s="24">
        <v>0.84</v>
      </c>
      <c r="Q76" s="24">
        <v>0.86</v>
      </c>
      <c r="R76" s="24">
        <v>0.86</v>
      </c>
      <c r="S76" s="82">
        <v>0.93</v>
      </c>
      <c r="T76" s="82">
        <v>1.1299999999999999</v>
      </c>
      <c r="U76" s="10" t="s">
        <v>360</v>
      </c>
      <c r="V76" s="10"/>
    </row>
  </sheetData>
  <sheetProtection algorithmName="SHA-512" hashValue="n2Z6X7LV8aRPRE+KfjxKEu2RysPJk3hIMX63cZBwBcoOjBEQRxTYX6leeWc8dL+MVXTzApcQl/DVQF1tJqvHpg==" saltValue="pUMMD3TF+rk+QFykogoiHQ==" spinCount="100000" sheet="1" objects="1" scenarios="1"/>
  <autoFilter ref="A2:J76" xr:uid="{00000000-0009-0000-0000-000002000000}"/>
  <dataConsolidate/>
  <mergeCells count="19">
    <mergeCell ref="F45:F46"/>
    <mergeCell ref="F51:F52"/>
    <mergeCell ref="J2:J3"/>
    <mergeCell ref="K2:K3"/>
    <mergeCell ref="L2:M2"/>
    <mergeCell ref="F18:F19"/>
    <mergeCell ref="F21:F22"/>
    <mergeCell ref="F2:F3"/>
    <mergeCell ref="G2:G3"/>
    <mergeCell ref="H2:H3"/>
    <mergeCell ref="I2:I3"/>
    <mergeCell ref="S2:V2"/>
    <mergeCell ref="A1:V1"/>
    <mergeCell ref="N2:R2"/>
    <mergeCell ref="A2:A3"/>
    <mergeCell ref="B2:B3"/>
    <mergeCell ref="C2:C3"/>
    <mergeCell ref="D2:D3"/>
    <mergeCell ref="E2:E3"/>
  </mergeCells>
  <dataValidations count="1">
    <dataValidation type="list" allowBlank="1" showInputMessage="1" showErrorMessage="1" sqref="A55:A66" xr:uid="{00000000-0002-0000-0200-000000000000}">
      <formula1>#REF!</formula1>
    </dataValidation>
  </dataValidations>
  <pageMargins left="0.7" right="0.7" top="0.75" bottom="0.75" header="0.3" footer="0.3"/>
  <pageSetup paperSize="5" fitToWidth="0"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1000000}">
          <x14:formula1>
            <xm:f>'C:\Users\ADMIN\Documents\PES 2023-2026\[PES PARA PUBLICAR sep 21.xlsx]LISTAS'!#REF!</xm:f>
          </x14:formula1>
          <xm:sqref>A4:A31</xm:sqref>
        </x14:dataValidation>
        <x14:dataValidation type="list" allowBlank="1" showInputMessage="1" showErrorMessage="1" errorTitle="Error" error="Debes seleccionar un elemento de la lista" promptTitle="Seleccione..." prompt="Selecione un elemento de la lista" xr:uid="{00000000-0002-0000-0200-000002000000}">
          <x14:formula1>
            <xm:f>'LISTAS DESPLEGABLES'!$A$2:$A$8</xm:f>
          </x14:formula1>
          <xm:sqref>B4:B76</xm:sqref>
        </x14:dataValidation>
        <x14:dataValidation type="list" allowBlank="1" showInputMessage="1" showErrorMessage="1" errorTitle="Error" error="Debes seleccionar un elemento de la lista" promptTitle="Seleccione..." prompt="Selecione un elemento de la lista" xr:uid="{00000000-0002-0000-0200-000003000000}">
          <x14:formula1>
            <xm:f>'LISTAS DESPLEGABLES'!$D$2:$D$8</xm:f>
          </x14:formula1>
          <xm:sqref>E4:E76</xm:sqref>
        </x14:dataValidation>
        <x14:dataValidation type="list" allowBlank="1" showInputMessage="1" showErrorMessage="1" errorTitle="Error" error="Debes seleccionar un elemento de la lista" promptTitle="Seleccione..." prompt="Selecione un elemento de la lista" xr:uid="{00000000-0002-0000-0200-000004000000}">
          <x14:formula1>
            <xm:f>'LISTAS DESPLEGABLES'!$E$2:$E$8</xm:f>
          </x14:formula1>
          <xm:sqref>G4:G76</xm:sqref>
        </x14:dataValidation>
        <x14:dataValidation type="list" allowBlank="1" showInputMessage="1" showErrorMessage="1" errorTitle="Error" error="Debes seleccionar un elemento de la lista" promptTitle="Seleccione..." prompt="Selecione un elemento de la lista" xr:uid="{00000000-0002-0000-0200-000005000000}">
          <x14:formula1>
            <xm:f>'LISTAS DESPLEGABLES'!$F$2:$F$21</xm:f>
          </x14:formula1>
          <xm:sqref>H4:H76</xm:sqref>
        </x14:dataValidation>
        <x14:dataValidation type="list" allowBlank="1" showInputMessage="1" showErrorMessage="1" errorTitle="Error" error="Debes seleccionar un elemento de la lista" promptTitle="Seleccione..." prompt="Selecione un elemento de la lista" xr:uid="{00000000-0002-0000-0200-000006000000}">
          <x14:formula1>
            <xm:f>'LISTAS DESPLEGABLES'!$G$2:$G$8</xm:f>
          </x14:formula1>
          <xm:sqref>I4:I76</xm:sqref>
        </x14:dataValidation>
        <x14:dataValidation type="list" allowBlank="1" showInputMessage="1" showErrorMessage="1" errorTitle="Error" error="Debes seleccionar un elemento de la lista" promptTitle="Seleccione..." prompt="Selecione un elemento de la lista" xr:uid="{00000000-0002-0000-0200-000007000000}">
          <x14:formula1>
            <xm:f>'LISTAS DESPLEGABLES'!$B$2:$B$20</xm:f>
          </x14:formula1>
          <xm:sqref>C4:C76</xm:sqref>
        </x14:dataValidation>
        <x14:dataValidation type="list" allowBlank="1" showInputMessage="1" showErrorMessage="1" errorTitle="Error" error="Debes seleccionar un elemento de la lista" promptTitle="Seleccione..." prompt="Selecione un elemento de la lista" xr:uid="{00000000-0002-0000-0200-000008000000}">
          <x14:formula1>
            <xm:f>'LISTAS DESPLEGABLES'!$C$3:$C$20</xm:f>
          </x14:formula1>
          <xm:sqref>D4:D76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K70"/>
  <sheetViews>
    <sheetView topLeftCell="G1" zoomScale="76" zoomScaleNormal="76" workbookViewId="0">
      <pane ySplit="3" topLeftCell="A66" activePane="bottomLeft" state="frozen"/>
      <selection pane="bottomLeft" activeCell="A66" sqref="A66"/>
    </sheetView>
  </sheetViews>
  <sheetFormatPr baseColWidth="10" defaultColWidth="11.42578125" defaultRowHeight="15" x14ac:dyDescent="0.25"/>
  <cols>
    <col min="1" max="1" width="46.140625" style="60" customWidth="1"/>
    <col min="2" max="2" width="16.140625" style="60" customWidth="1"/>
    <col min="3" max="3" width="17.5703125" style="60" customWidth="1"/>
    <col min="4" max="4" width="19" style="60" customWidth="1"/>
    <col min="5" max="5" width="16.28515625" style="60" customWidth="1"/>
    <col min="6" max="6" width="17.140625" style="60" customWidth="1"/>
    <col min="7" max="7" width="20.28515625" style="60" customWidth="1"/>
    <col min="8" max="8" width="42" style="60" customWidth="1"/>
    <col min="9" max="9" width="41.42578125" style="60" customWidth="1"/>
    <col min="10" max="10" width="18.85546875" style="60" customWidth="1"/>
    <col min="11" max="11" width="17.28515625" style="62" customWidth="1"/>
    <col min="12" max="12" width="23" style="60" customWidth="1"/>
    <col min="13" max="16" width="11.42578125" style="60"/>
    <col min="17" max="17" width="15.28515625" style="60" customWidth="1"/>
    <col min="18" max="18" width="34.7109375" style="60" customWidth="1"/>
    <col min="19" max="19" width="29.140625" style="60" customWidth="1"/>
    <col min="20" max="20" width="25.28515625" style="60" customWidth="1"/>
    <col min="21" max="21" width="26.7109375" style="60" customWidth="1"/>
    <col min="22" max="16384" width="11.42578125" style="60"/>
  </cols>
  <sheetData>
    <row r="1" spans="1:21" s="58" customFormat="1" ht="43.15" customHeight="1" x14ac:dyDescent="0.25">
      <c r="A1" s="133" t="s">
        <v>0</v>
      </c>
      <c r="B1" s="133"/>
      <c r="C1" s="133"/>
      <c r="D1" s="133"/>
      <c r="E1" s="133"/>
      <c r="F1" s="133"/>
      <c r="G1" s="133"/>
      <c r="H1" s="133"/>
      <c r="I1" s="133"/>
      <c r="J1" s="133"/>
      <c r="K1" s="133"/>
      <c r="L1" s="133"/>
      <c r="M1" s="133"/>
      <c r="N1" s="133"/>
      <c r="O1" s="133"/>
      <c r="P1" s="133"/>
      <c r="Q1" s="133"/>
      <c r="R1" s="133"/>
      <c r="S1" s="133"/>
      <c r="T1" s="133"/>
      <c r="U1" s="133"/>
    </row>
    <row r="2" spans="1:21" s="58" customFormat="1" ht="28.9" customHeight="1" x14ac:dyDescent="0.25">
      <c r="A2" s="134" t="s">
        <v>361</v>
      </c>
      <c r="B2" s="137" t="s">
        <v>362</v>
      </c>
      <c r="C2" s="137" t="s">
        <v>3</v>
      </c>
      <c r="D2" s="137" t="s">
        <v>4</v>
      </c>
      <c r="E2" s="137" t="s">
        <v>5</v>
      </c>
      <c r="F2" s="137" t="s">
        <v>7</v>
      </c>
      <c r="G2" s="138" t="s">
        <v>8</v>
      </c>
      <c r="H2" s="134" t="s">
        <v>9</v>
      </c>
      <c r="I2" s="134" t="s">
        <v>363</v>
      </c>
      <c r="J2" s="134" t="s">
        <v>364</v>
      </c>
      <c r="K2" s="134" t="s">
        <v>365</v>
      </c>
      <c r="L2" s="134"/>
      <c r="M2" s="134" t="s">
        <v>366</v>
      </c>
      <c r="N2" s="134"/>
      <c r="O2" s="134"/>
      <c r="P2" s="134"/>
      <c r="Q2" s="134"/>
      <c r="R2" s="132" t="s">
        <v>14</v>
      </c>
      <c r="S2" s="132"/>
      <c r="T2" s="132"/>
      <c r="U2" s="132"/>
    </row>
    <row r="3" spans="1:21" s="58" customFormat="1" ht="35.450000000000003" customHeight="1" x14ac:dyDescent="0.25">
      <c r="A3" s="134"/>
      <c r="B3" s="137"/>
      <c r="C3" s="137"/>
      <c r="D3" s="137"/>
      <c r="E3" s="137"/>
      <c r="F3" s="137"/>
      <c r="G3" s="138"/>
      <c r="H3" s="134"/>
      <c r="I3" s="134"/>
      <c r="J3" s="134"/>
      <c r="K3" s="15" t="s">
        <v>15</v>
      </c>
      <c r="L3" s="15" t="s">
        <v>16</v>
      </c>
      <c r="M3" s="15">
        <v>2023</v>
      </c>
      <c r="N3" s="15">
        <v>2024</v>
      </c>
      <c r="O3" s="15">
        <v>2025</v>
      </c>
      <c r="P3" s="15">
        <v>2026</v>
      </c>
      <c r="Q3" s="16" t="s">
        <v>17</v>
      </c>
      <c r="R3" s="6" t="s">
        <v>18</v>
      </c>
      <c r="S3" s="6" t="s">
        <v>19</v>
      </c>
      <c r="T3" s="6" t="s">
        <v>20</v>
      </c>
      <c r="U3" s="6" t="s">
        <v>21</v>
      </c>
    </row>
    <row r="4" spans="1:21" ht="126" x14ac:dyDescent="0.25">
      <c r="A4" s="63" t="s">
        <v>367</v>
      </c>
      <c r="B4" s="64" t="s">
        <v>34</v>
      </c>
      <c r="C4" s="17" t="s">
        <v>24</v>
      </c>
      <c r="D4" s="17" t="s">
        <v>25</v>
      </c>
      <c r="E4" s="17" t="s">
        <v>26</v>
      </c>
      <c r="F4" s="17" t="s">
        <v>99</v>
      </c>
      <c r="G4" s="17" t="s">
        <v>100</v>
      </c>
      <c r="H4" s="22" t="s">
        <v>101</v>
      </c>
      <c r="I4" s="21" t="s">
        <v>368</v>
      </c>
      <c r="J4" s="44">
        <v>0</v>
      </c>
      <c r="K4" s="21" t="s">
        <v>369</v>
      </c>
      <c r="L4" s="19" t="s">
        <v>370</v>
      </c>
      <c r="M4" s="44">
        <v>0</v>
      </c>
      <c r="N4" s="37">
        <v>1</v>
      </c>
      <c r="O4" s="37">
        <v>1</v>
      </c>
      <c r="P4" s="37">
        <v>1</v>
      </c>
      <c r="Q4" s="37">
        <v>1</v>
      </c>
      <c r="R4" s="59"/>
      <c r="S4" s="59"/>
      <c r="T4" s="59"/>
      <c r="U4" s="59"/>
    </row>
    <row r="5" spans="1:21" ht="103.5" customHeight="1" x14ac:dyDescent="0.25">
      <c r="A5" s="63" t="s">
        <v>367</v>
      </c>
      <c r="B5" s="64" t="s">
        <v>34</v>
      </c>
      <c r="C5" s="17" t="s">
        <v>24</v>
      </c>
      <c r="D5" s="17" t="s">
        <v>25</v>
      </c>
      <c r="E5" s="17" t="s">
        <v>26</v>
      </c>
      <c r="F5" s="17" t="s">
        <v>99</v>
      </c>
      <c r="G5" s="17" t="s">
        <v>100</v>
      </c>
      <c r="H5" s="22" t="s">
        <v>101</v>
      </c>
      <c r="I5" s="21" t="s">
        <v>371</v>
      </c>
      <c r="J5" s="44">
        <v>0</v>
      </c>
      <c r="K5" s="21" t="s">
        <v>372</v>
      </c>
      <c r="L5" s="21" t="s">
        <v>373</v>
      </c>
      <c r="M5" s="44">
        <v>0</v>
      </c>
      <c r="N5" s="44">
        <v>2</v>
      </c>
      <c r="O5" s="44">
        <v>1</v>
      </c>
      <c r="P5" s="44">
        <v>0</v>
      </c>
      <c r="Q5" s="44">
        <v>3</v>
      </c>
      <c r="R5" s="59"/>
      <c r="S5" s="59"/>
      <c r="T5" s="59"/>
      <c r="U5" s="59"/>
    </row>
    <row r="6" spans="1:21" ht="95.25" customHeight="1" x14ac:dyDescent="0.25">
      <c r="A6" s="63" t="s">
        <v>367</v>
      </c>
      <c r="B6" s="64" t="s">
        <v>34</v>
      </c>
      <c r="C6" s="17" t="s">
        <v>24</v>
      </c>
      <c r="D6" s="17" t="s">
        <v>25</v>
      </c>
      <c r="E6" s="17" t="s">
        <v>26</v>
      </c>
      <c r="F6" s="17" t="s">
        <v>99</v>
      </c>
      <c r="G6" s="17" t="s">
        <v>100</v>
      </c>
      <c r="H6" s="22" t="s">
        <v>101</v>
      </c>
      <c r="I6" s="21" t="s">
        <v>374</v>
      </c>
      <c r="J6" s="44">
        <v>0</v>
      </c>
      <c r="K6" s="21" t="s">
        <v>375</v>
      </c>
      <c r="L6" s="21" t="s">
        <v>376</v>
      </c>
      <c r="M6" s="44">
        <v>0</v>
      </c>
      <c r="N6" s="37">
        <v>0.3</v>
      </c>
      <c r="O6" s="37">
        <v>0.3</v>
      </c>
      <c r="P6" s="37">
        <v>0.4</v>
      </c>
      <c r="Q6" s="37">
        <v>1</v>
      </c>
      <c r="R6" s="59"/>
      <c r="S6" s="59"/>
      <c r="T6" s="59"/>
      <c r="U6" s="59"/>
    </row>
    <row r="7" spans="1:21" ht="93.75" customHeight="1" x14ac:dyDescent="0.25">
      <c r="A7" s="63" t="s">
        <v>367</v>
      </c>
      <c r="B7" s="64" t="s">
        <v>34</v>
      </c>
      <c r="C7" s="17" t="s">
        <v>24</v>
      </c>
      <c r="D7" s="17" t="s">
        <v>25</v>
      </c>
      <c r="E7" s="17" t="s">
        <v>26</v>
      </c>
      <c r="F7" s="17" t="s">
        <v>99</v>
      </c>
      <c r="G7" s="17" t="s">
        <v>100</v>
      </c>
      <c r="H7" s="22" t="s">
        <v>101</v>
      </c>
      <c r="I7" s="21" t="s">
        <v>377</v>
      </c>
      <c r="J7" s="44">
        <v>0</v>
      </c>
      <c r="K7" s="27" t="s">
        <v>378</v>
      </c>
      <c r="L7" s="21" t="s">
        <v>379</v>
      </c>
      <c r="M7" s="44">
        <v>0</v>
      </c>
      <c r="N7" s="44">
        <v>1</v>
      </c>
      <c r="O7" s="44">
        <v>0</v>
      </c>
      <c r="P7" s="44">
        <v>0</v>
      </c>
      <c r="Q7" s="44">
        <v>1</v>
      </c>
      <c r="R7" s="59"/>
      <c r="S7" s="59"/>
      <c r="T7" s="59"/>
      <c r="U7" s="59"/>
    </row>
    <row r="8" spans="1:21" ht="98.45" customHeight="1" x14ac:dyDescent="0.25">
      <c r="A8" s="63" t="s">
        <v>380</v>
      </c>
      <c r="B8" s="64" t="s">
        <v>381</v>
      </c>
      <c r="C8" s="17" t="s">
        <v>382</v>
      </c>
      <c r="D8" s="17" t="s">
        <v>383</v>
      </c>
      <c r="E8" s="17" t="s">
        <v>85</v>
      </c>
      <c r="F8" s="17" t="s">
        <v>27</v>
      </c>
      <c r="G8" s="17" t="s">
        <v>384</v>
      </c>
      <c r="H8" s="22" t="s">
        <v>29</v>
      </c>
      <c r="I8" s="22" t="s">
        <v>385</v>
      </c>
      <c r="J8" s="20">
        <v>4</v>
      </c>
      <c r="K8" s="22" t="s">
        <v>386</v>
      </c>
      <c r="L8" s="22" t="s">
        <v>387</v>
      </c>
      <c r="M8" s="23">
        <v>8</v>
      </c>
      <c r="N8" s="23">
        <v>8</v>
      </c>
      <c r="O8" s="23">
        <v>8</v>
      </c>
      <c r="P8" s="23">
        <v>8</v>
      </c>
      <c r="Q8" s="23">
        <f>SUM(M8:P8)</f>
        <v>32</v>
      </c>
      <c r="R8" s="59"/>
      <c r="S8" s="59"/>
      <c r="T8" s="59"/>
      <c r="U8" s="59"/>
    </row>
    <row r="9" spans="1:21" ht="117" customHeight="1" x14ac:dyDescent="0.25">
      <c r="A9" s="63" t="s">
        <v>380</v>
      </c>
      <c r="B9" s="64" t="s">
        <v>381</v>
      </c>
      <c r="C9" s="17" t="s">
        <v>382</v>
      </c>
      <c r="D9" s="17" t="s">
        <v>383</v>
      </c>
      <c r="E9" s="17" t="s">
        <v>85</v>
      </c>
      <c r="F9" s="17" t="s">
        <v>27</v>
      </c>
      <c r="G9" s="17" t="s">
        <v>384</v>
      </c>
      <c r="H9" s="22" t="s">
        <v>29</v>
      </c>
      <c r="I9" s="22" t="s">
        <v>385</v>
      </c>
      <c r="J9" s="20">
        <v>2</v>
      </c>
      <c r="K9" s="22" t="s">
        <v>388</v>
      </c>
      <c r="L9" s="22" t="s">
        <v>389</v>
      </c>
      <c r="M9" s="23">
        <v>0</v>
      </c>
      <c r="N9" s="23">
        <v>4</v>
      </c>
      <c r="O9" s="23">
        <v>5</v>
      </c>
      <c r="P9" s="23">
        <v>6</v>
      </c>
      <c r="Q9" s="23">
        <v>15</v>
      </c>
      <c r="R9" s="59"/>
      <c r="S9" s="59"/>
      <c r="T9" s="59"/>
      <c r="U9" s="59"/>
    </row>
    <row r="10" spans="1:21" ht="134.44999999999999" customHeight="1" x14ac:dyDescent="0.25">
      <c r="A10" s="63" t="s">
        <v>380</v>
      </c>
      <c r="B10" s="64" t="s">
        <v>381</v>
      </c>
      <c r="C10" s="17" t="s">
        <v>382</v>
      </c>
      <c r="D10" s="17" t="s">
        <v>383</v>
      </c>
      <c r="E10" s="17" t="s">
        <v>85</v>
      </c>
      <c r="F10" s="17" t="s">
        <v>27</v>
      </c>
      <c r="G10" s="17" t="s">
        <v>384</v>
      </c>
      <c r="H10" s="22" t="s">
        <v>29</v>
      </c>
      <c r="I10" s="22" t="s">
        <v>390</v>
      </c>
      <c r="J10" s="23">
        <v>0</v>
      </c>
      <c r="K10" s="22" t="s">
        <v>391</v>
      </c>
      <c r="L10" s="22" t="s">
        <v>392</v>
      </c>
      <c r="M10" s="23">
        <v>0.25</v>
      </c>
      <c r="N10" s="23">
        <v>0.25</v>
      </c>
      <c r="O10" s="23">
        <v>0.25</v>
      </c>
      <c r="P10" s="23">
        <v>0.25</v>
      </c>
      <c r="Q10" s="23">
        <v>1</v>
      </c>
      <c r="R10" s="59"/>
      <c r="S10" s="59"/>
      <c r="T10" s="59"/>
      <c r="U10" s="59"/>
    </row>
    <row r="11" spans="1:21" ht="126" x14ac:dyDescent="0.25">
      <c r="A11" s="63" t="s">
        <v>380</v>
      </c>
      <c r="B11" s="64" t="s">
        <v>381</v>
      </c>
      <c r="C11" s="17" t="s">
        <v>382</v>
      </c>
      <c r="D11" s="17" t="s">
        <v>383</v>
      </c>
      <c r="E11" s="17" t="s">
        <v>85</v>
      </c>
      <c r="F11" s="17" t="s">
        <v>27</v>
      </c>
      <c r="G11" s="17" t="s">
        <v>384</v>
      </c>
      <c r="H11" s="22" t="s">
        <v>29</v>
      </c>
      <c r="I11" s="22" t="s">
        <v>393</v>
      </c>
      <c r="J11" s="23">
        <v>0</v>
      </c>
      <c r="K11" s="22" t="s">
        <v>394</v>
      </c>
      <c r="L11" s="22" t="s">
        <v>395</v>
      </c>
      <c r="M11" s="23">
        <v>0.25</v>
      </c>
      <c r="N11" s="23">
        <v>0.25</v>
      </c>
      <c r="O11" s="23">
        <v>0.25</v>
      </c>
      <c r="P11" s="23">
        <v>0.25</v>
      </c>
      <c r="Q11" s="23">
        <v>1</v>
      </c>
      <c r="R11" s="59"/>
      <c r="S11" s="59"/>
      <c r="T11" s="59"/>
      <c r="U11" s="59"/>
    </row>
    <row r="12" spans="1:21" ht="173.25" x14ac:dyDescent="0.25">
      <c r="A12" s="63" t="s">
        <v>380</v>
      </c>
      <c r="B12" s="64" t="s">
        <v>396</v>
      </c>
      <c r="C12" s="17" t="s">
        <v>397</v>
      </c>
      <c r="D12" s="17" t="s">
        <v>398</v>
      </c>
      <c r="E12" s="17" t="s">
        <v>335</v>
      </c>
      <c r="F12" s="17" t="s">
        <v>27</v>
      </c>
      <c r="G12" s="17" t="s">
        <v>28</v>
      </c>
      <c r="H12" s="22" t="s">
        <v>29</v>
      </c>
      <c r="I12" s="22" t="s">
        <v>399</v>
      </c>
      <c r="J12" s="23">
        <v>7</v>
      </c>
      <c r="K12" s="22" t="s">
        <v>400</v>
      </c>
      <c r="L12" s="22" t="s">
        <v>401</v>
      </c>
      <c r="M12" s="23">
        <v>8</v>
      </c>
      <c r="N12" s="23">
        <v>8</v>
      </c>
      <c r="O12" s="23">
        <v>8</v>
      </c>
      <c r="P12" s="23">
        <v>8</v>
      </c>
      <c r="Q12" s="23">
        <v>32</v>
      </c>
      <c r="R12" s="59"/>
      <c r="S12" s="59"/>
      <c r="T12" s="59"/>
      <c r="U12" s="59"/>
    </row>
    <row r="13" spans="1:21" ht="141.75" x14ac:dyDescent="0.25">
      <c r="A13" s="63" t="s">
        <v>380</v>
      </c>
      <c r="B13" s="64" t="s">
        <v>381</v>
      </c>
      <c r="C13" s="17" t="s">
        <v>402</v>
      </c>
      <c r="D13" s="17" t="s">
        <v>403</v>
      </c>
      <c r="E13" s="17" t="s">
        <v>335</v>
      </c>
      <c r="F13" s="17" t="s">
        <v>27</v>
      </c>
      <c r="G13" s="17" t="s">
        <v>28</v>
      </c>
      <c r="H13" s="22" t="s">
        <v>29</v>
      </c>
      <c r="I13" s="22" t="s">
        <v>404</v>
      </c>
      <c r="J13" s="65">
        <v>1092603</v>
      </c>
      <c r="K13" s="22" t="s">
        <v>405</v>
      </c>
      <c r="L13" s="22" t="s">
        <v>406</v>
      </c>
      <c r="M13" s="65">
        <v>56303</v>
      </c>
      <c r="N13" s="65">
        <v>64507</v>
      </c>
      <c r="O13" s="65">
        <v>64507</v>
      </c>
      <c r="P13" s="65">
        <v>64507</v>
      </c>
      <c r="Q13" s="65">
        <f>SUM(M13:P13)</f>
        <v>249824</v>
      </c>
      <c r="R13" s="59"/>
      <c r="S13" s="59"/>
      <c r="T13" s="59"/>
      <c r="U13" s="59"/>
    </row>
    <row r="14" spans="1:21" ht="110.25" x14ac:dyDescent="0.25">
      <c r="A14" s="63" t="s">
        <v>380</v>
      </c>
      <c r="B14" s="64" t="s">
        <v>381</v>
      </c>
      <c r="C14" s="17" t="s">
        <v>402</v>
      </c>
      <c r="D14" s="17" t="s">
        <v>403</v>
      </c>
      <c r="E14" s="17" t="s">
        <v>335</v>
      </c>
      <c r="F14" s="17" t="s">
        <v>27</v>
      </c>
      <c r="G14" s="17" t="s">
        <v>28</v>
      </c>
      <c r="H14" s="22" t="s">
        <v>29</v>
      </c>
      <c r="I14" s="22" t="s">
        <v>407</v>
      </c>
      <c r="J14" s="23">
        <v>14</v>
      </c>
      <c r="K14" s="22" t="s">
        <v>408</v>
      </c>
      <c r="L14" s="22" t="s">
        <v>409</v>
      </c>
      <c r="M14" s="23">
        <v>12</v>
      </c>
      <c r="N14" s="23">
        <v>9</v>
      </c>
      <c r="O14" s="23">
        <v>10</v>
      </c>
      <c r="P14" s="23">
        <v>12</v>
      </c>
      <c r="Q14" s="65">
        <f>SUM(M14:P14)</f>
        <v>43</v>
      </c>
      <c r="R14" s="59"/>
      <c r="S14" s="59"/>
      <c r="T14" s="59"/>
      <c r="U14" s="59"/>
    </row>
    <row r="15" spans="1:21" ht="147" customHeight="1" x14ac:dyDescent="0.25">
      <c r="A15" s="63" t="s">
        <v>380</v>
      </c>
      <c r="B15" s="64" t="s">
        <v>396</v>
      </c>
      <c r="C15" s="17" t="s">
        <v>397</v>
      </c>
      <c r="D15" s="17" t="s">
        <v>410</v>
      </c>
      <c r="E15" s="17" t="s">
        <v>26</v>
      </c>
      <c r="F15" s="17" t="s">
        <v>27</v>
      </c>
      <c r="G15" s="17" t="s">
        <v>28</v>
      </c>
      <c r="H15" s="22" t="s">
        <v>29</v>
      </c>
      <c r="I15" s="22" t="s">
        <v>411</v>
      </c>
      <c r="J15" s="23">
        <v>14</v>
      </c>
      <c r="K15" s="22" t="s">
        <v>412</v>
      </c>
      <c r="L15" s="22" t="s">
        <v>413</v>
      </c>
      <c r="M15" s="23">
        <v>0</v>
      </c>
      <c r="N15" s="23">
        <v>14</v>
      </c>
      <c r="O15" s="23">
        <v>14</v>
      </c>
      <c r="P15" s="23">
        <v>14</v>
      </c>
      <c r="Q15" s="65">
        <f>SUM(M15:P15)</f>
        <v>42</v>
      </c>
      <c r="R15" s="59"/>
      <c r="S15" s="59"/>
      <c r="T15" s="59"/>
      <c r="U15" s="59"/>
    </row>
    <row r="16" spans="1:21" ht="173.25" x14ac:dyDescent="0.25">
      <c r="A16" s="63" t="s">
        <v>380</v>
      </c>
      <c r="B16" s="64" t="s">
        <v>414</v>
      </c>
      <c r="C16" s="17" t="s">
        <v>415</v>
      </c>
      <c r="D16" s="17" t="s">
        <v>416</v>
      </c>
      <c r="E16" s="17" t="s">
        <v>26</v>
      </c>
      <c r="F16" s="17" t="s">
        <v>27</v>
      </c>
      <c r="G16" s="17" t="s">
        <v>28</v>
      </c>
      <c r="H16" s="22" t="s">
        <v>29</v>
      </c>
      <c r="I16" s="22" t="s">
        <v>417</v>
      </c>
      <c r="J16" s="23">
        <v>0</v>
      </c>
      <c r="K16" s="22" t="s">
        <v>418</v>
      </c>
      <c r="L16" s="22" t="s">
        <v>419</v>
      </c>
      <c r="M16" s="23">
        <v>0</v>
      </c>
      <c r="N16" s="65">
        <v>13200</v>
      </c>
      <c r="O16" s="65">
        <v>13200</v>
      </c>
      <c r="P16" s="65">
        <v>13200</v>
      </c>
      <c r="Q16" s="65">
        <f>SUM(M16:P16)</f>
        <v>39600</v>
      </c>
      <c r="R16" s="59"/>
      <c r="S16" s="59"/>
      <c r="T16" s="59"/>
      <c r="U16" s="59"/>
    </row>
    <row r="17" spans="1:89" ht="157.5" x14ac:dyDescent="0.25">
      <c r="A17" s="63" t="s">
        <v>380</v>
      </c>
      <c r="B17" s="64" t="s">
        <v>414</v>
      </c>
      <c r="C17" s="17" t="s">
        <v>415</v>
      </c>
      <c r="D17" s="17" t="s">
        <v>416</v>
      </c>
      <c r="E17" s="17" t="s">
        <v>26</v>
      </c>
      <c r="F17" s="17" t="s">
        <v>27</v>
      </c>
      <c r="G17" s="17" t="s">
        <v>28</v>
      </c>
      <c r="H17" s="22" t="s">
        <v>46</v>
      </c>
      <c r="I17" s="22" t="s">
        <v>420</v>
      </c>
      <c r="J17" s="23">
        <v>0</v>
      </c>
      <c r="K17" s="22" t="s">
        <v>421</v>
      </c>
      <c r="L17" s="20" t="s">
        <v>422</v>
      </c>
      <c r="M17" s="23">
        <v>0</v>
      </c>
      <c r="N17" s="23">
        <v>40</v>
      </c>
      <c r="O17" s="23">
        <v>40</v>
      </c>
      <c r="P17" s="23">
        <v>40</v>
      </c>
      <c r="Q17" s="65">
        <v>40</v>
      </c>
      <c r="R17" s="59"/>
      <c r="S17" s="59"/>
      <c r="T17" s="59"/>
      <c r="U17" s="59"/>
    </row>
    <row r="18" spans="1:89" ht="126" x14ac:dyDescent="0.25">
      <c r="A18" s="63" t="s">
        <v>380</v>
      </c>
      <c r="B18" s="64" t="s">
        <v>34</v>
      </c>
      <c r="C18" s="17" t="s">
        <v>206</v>
      </c>
      <c r="D18" s="17" t="s">
        <v>207</v>
      </c>
      <c r="E18" s="17" t="s">
        <v>85</v>
      </c>
      <c r="F18" s="17" t="s">
        <v>27</v>
      </c>
      <c r="G18" s="17" t="s">
        <v>28</v>
      </c>
      <c r="H18" s="22" t="s">
        <v>29</v>
      </c>
      <c r="I18" s="22" t="s">
        <v>423</v>
      </c>
      <c r="J18" s="20">
        <v>1</v>
      </c>
      <c r="K18" s="17" t="s">
        <v>424</v>
      </c>
      <c r="L18" s="22" t="s">
        <v>425</v>
      </c>
      <c r="M18" s="20">
        <v>1</v>
      </c>
      <c r="N18" s="20">
        <v>1</v>
      </c>
      <c r="O18" s="20">
        <v>1</v>
      </c>
      <c r="P18" s="20">
        <v>1</v>
      </c>
      <c r="Q18" s="20">
        <v>4</v>
      </c>
      <c r="R18" s="59"/>
      <c r="S18" s="59"/>
      <c r="T18" s="59"/>
      <c r="U18" s="59"/>
    </row>
    <row r="19" spans="1:89" ht="126" x14ac:dyDescent="0.25">
      <c r="A19" s="63" t="s">
        <v>380</v>
      </c>
      <c r="B19" s="64" t="s">
        <v>381</v>
      </c>
      <c r="C19" s="17" t="s">
        <v>83</v>
      </c>
      <c r="D19" s="17" t="s">
        <v>84</v>
      </c>
      <c r="E19" s="17" t="s">
        <v>85</v>
      </c>
      <c r="F19" s="17" t="s">
        <v>27</v>
      </c>
      <c r="G19" s="17" t="s">
        <v>28</v>
      </c>
      <c r="H19" s="22" t="s">
        <v>29</v>
      </c>
      <c r="I19" s="22" t="s">
        <v>426</v>
      </c>
      <c r="J19" s="20">
        <v>1</v>
      </c>
      <c r="K19" s="22" t="s">
        <v>427</v>
      </c>
      <c r="L19" s="22" t="s">
        <v>425</v>
      </c>
      <c r="M19" s="20">
        <v>1</v>
      </c>
      <c r="N19" s="20">
        <v>1</v>
      </c>
      <c r="O19" s="20">
        <v>1</v>
      </c>
      <c r="P19" s="20">
        <v>1</v>
      </c>
      <c r="Q19" s="20">
        <v>4</v>
      </c>
      <c r="R19" s="59"/>
      <c r="S19" s="59"/>
      <c r="T19" s="59"/>
      <c r="U19" s="59"/>
    </row>
    <row r="20" spans="1:89" ht="94.5" x14ac:dyDescent="0.25">
      <c r="A20" s="63" t="s">
        <v>380</v>
      </c>
      <c r="B20" s="64" t="s">
        <v>34</v>
      </c>
      <c r="C20" s="17" t="s">
        <v>206</v>
      </c>
      <c r="D20" s="17" t="s">
        <v>207</v>
      </c>
      <c r="E20" s="17" t="s">
        <v>85</v>
      </c>
      <c r="F20" s="17" t="s">
        <v>27</v>
      </c>
      <c r="G20" s="17" t="s">
        <v>28</v>
      </c>
      <c r="H20" s="22" t="s">
        <v>29</v>
      </c>
      <c r="I20" s="22" t="s">
        <v>428</v>
      </c>
      <c r="J20" s="20">
        <v>0</v>
      </c>
      <c r="K20" s="22" t="s">
        <v>429</v>
      </c>
      <c r="L20" s="22" t="s">
        <v>430</v>
      </c>
      <c r="M20" s="20">
        <v>0</v>
      </c>
      <c r="N20" s="20">
        <v>2</v>
      </c>
      <c r="O20" s="20">
        <v>1</v>
      </c>
      <c r="P20" s="20">
        <v>0</v>
      </c>
      <c r="Q20" s="20">
        <f>+M20+N20+O20+P20</f>
        <v>3</v>
      </c>
      <c r="R20" s="59"/>
      <c r="S20" s="59"/>
      <c r="T20" s="59"/>
      <c r="U20" s="59"/>
    </row>
    <row r="21" spans="1:89" ht="63" x14ac:dyDescent="0.25">
      <c r="A21" s="63" t="s">
        <v>380</v>
      </c>
      <c r="B21" s="64" t="s">
        <v>381</v>
      </c>
      <c r="C21" s="17" t="s">
        <v>431</v>
      </c>
      <c r="D21" s="17" t="s">
        <v>432</v>
      </c>
      <c r="E21" s="17" t="s">
        <v>433</v>
      </c>
      <c r="F21" s="17" t="s">
        <v>434</v>
      </c>
      <c r="G21" s="17" t="s">
        <v>435</v>
      </c>
      <c r="H21" s="22" t="s">
        <v>29</v>
      </c>
      <c r="I21" s="22" t="s">
        <v>436</v>
      </c>
      <c r="J21" s="23">
        <v>0</v>
      </c>
      <c r="K21" s="20" t="s">
        <v>437</v>
      </c>
      <c r="L21" s="22" t="s">
        <v>438</v>
      </c>
      <c r="M21" s="23">
        <v>0</v>
      </c>
      <c r="N21" s="23">
        <v>0</v>
      </c>
      <c r="O21" s="23">
        <v>0.5</v>
      </c>
      <c r="P21" s="23">
        <v>0.5</v>
      </c>
      <c r="Q21" s="23">
        <v>1</v>
      </c>
      <c r="R21" s="59"/>
      <c r="S21" s="59"/>
      <c r="T21" s="59"/>
      <c r="U21" s="59"/>
    </row>
    <row r="22" spans="1:89" s="61" customFormat="1" ht="122.45" customHeight="1" x14ac:dyDescent="0.25">
      <c r="A22" s="63" t="s">
        <v>439</v>
      </c>
      <c r="B22" s="64" t="s">
        <v>34</v>
      </c>
      <c r="C22" s="17" t="s">
        <v>24</v>
      </c>
      <c r="D22" s="17" t="s">
        <v>25</v>
      </c>
      <c r="E22" s="17" t="s">
        <v>26</v>
      </c>
      <c r="F22" s="17" t="s">
        <v>434</v>
      </c>
      <c r="G22" s="17" t="s">
        <v>435</v>
      </c>
      <c r="H22" s="22" t="s">
        <v>440</v>
      </c>
      <c r="I22" s="22" t="s">
        <v>441</v>
      </c>
      <c r="J22" s="23">
        <v>0</v>
      </c>
      <c r="K22" s="26" t="s">
        <v>442</v>
      </c>
      <c r="L22" s="26" t="s">
        <v>443</v>
      </c>
      <c r="M22" s="24" t="s">
        <v>444</v>
      </c>
      <c r="N22" s="24" t="s">
        <v>444</v>
      </c>
      <c r="O22" s="24">
        <v>1</v>
      </c>
      <c r="P22" s="24">
        <v>1</v>
      </c>
      <c r="Q22" s="24">
        <v>1</v>
      </c>
      <c r="R22" s="59"/>
      <c r="S22" s="59"/>
      <c r="T22" s="59"/>
      <c r="U22" s="59"/>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row>
    <row r="23" spans="1:89" ht="141.75" x14ac:dyDescent="0.25">
      <c r="A23" s="63" t="s">
        <v>439</v>
      </c>
      <c r="B23" s="64" t="s">
        <v>34</v>
      </c>
      <c r="C23" s="17" t="s">
        <v>24</v>
      </c>
      <c r="D23" s="17" t="s">
        <v>25</v>
      </c>
      <c r="E23" s="17" t="s">
        <v>26</v>
      </c>
      <c r="F23" s="17" t="s">
        <v>27</v>
      </c>
      <c r="G23" s="17" t="s">
        <v>45</v>
      </c>
      <c r="H23" s="22" t="s">
        <v>46</v>
      </c>
      <c r="I23" s="22" t="s">
        <v>445</v>
      </c>
      <c r="J23" s="23">
        <v>1</v>
      </c>
      <c r="K23" s="26" t="s">
        <v>446</v>
      </c>
      <c r="L23" s="26" t="s">
        <v>447</v>
      </c>
      <c r="M23" s="20">
        <v>1</v>
      </c>
      <c r="N23" s="32" t="s">
        <v>444</v>
      </c>
      <c r="O23" s="32" t="s">
        <v>444</v>
      </c>
      <c r="P23" s="32" t="s">
        <v>444</v>
      </c>
      <c r="Q23" s="20">
        <v>1</v>
      </c>
      <c r="R23" s="59"/>
      <c r="S23" s="59"/>
      <c r="T23" s="59"/>
      <c r="U23" s="59"/>
    </row>
    <row r="24" spans="1:89" ht="173.25" x14ac:dyDescent="0.25">
      <c r="A24" s="63" t="s">
        <v>439</v>
      </c>
      <c r="B24" s="64" t="s">
        <v>34</v>
      </c>
      <c r="C24" s="17" t="s">
        <v>24</v>
      </c>
      <c r="D24" s="17" t="s">
        <v>25</v>
      </c>
      <c r="E24" s="17" t="s">
        <v>26</v>
      </c>
      <c r="F24" s="17" t="s">
        <v>27</v>
      </c>
      <c r="G24" s="17" t="s">
        <v>45</v>
      </c>
      <c r="H24" s="22" t="s">
        <v>46</v>
      </c>
      <c r="I24" s="22" t="s">
        <v>445</v>
      </c>
      <c r="J24" s="23">
        <v>0</v>
      </c>
      <c r="K24" s="26" t="s">
        <v>448</v>
      </c>
      <c r="L24" s="26" t="s">
        <v>443</v>
      </c>
      <c r="M24" s="32">
        <v>0</v>
      </c>
      <c r="N24" s="32">
        <v>1</v>
      </c>
      <c r="O24" s="32">
        <v>1</v>
      </c>
      <c r="P24" s="32">
        <v>1</v>
      </c>
      <c r="Q24" s="32">
        <v>1</v>
      </c>
      <c r="R24" s="59"/>
      <c r="S24" s="59"/>
      <c r="T24" s="59"/>
      <c r="U24" s="59"/>
    </row>
    <row r="25" spans="1:89" ht="129.6" customHeight="1" x14ac:dyDescent="0.25">
      <c r="A25" s="63" t="s">
        <v>449</v>
      </c>
      <c r="B25" s="64" t="s">
        <v>34</v>
      </c>
      <c r="C25" s="17" t="s">
        <v>24</v>
      </c>
      <c r="D25" s="17" t="s">
        <v>25</v>
      </c>
      <c r="E25" s="17" t="s">
        <v>26</v>
      </c>
      <c r="F25" s="17" t="s">
        <v>27</v>
      </c>
      <c r="G25" s="17" t="s">
        <v>71</v>
      </c>
      <c r="H25" s="22" t="s">
        <v>72</v>
      </c>
      <c r="I25" s="22" t="s">
        <v>450</v>
      </c>
      <c r="J25" s="23">
        <v>0</v>
      </c>
      <c r="K25" s="17" t="s">
        <v>451</v>
      </c>
      <c r="L25" s="22" t="s">
        <v>452</v>
      </c>
      <c r="M25" s="24">
        <v>1</v>
      </c>
      <c r="N25" s="24">
        <v>1</v>
      </c>
      <c r="O25" s="24">
        <v>1</v>
      </c>
      <c r="P25" s="24">
        <v>1</v>
      </c>
      <c r="Q25" s="24">
        <v>1</v>
      </c>
      <c r="R25" s="59"/>
      <c r="S25" s="59"/>
      <c r="T25" s="59"/>
      <c r="U25" s="59"/>
    </row>
    <row r="26" spans="1:89" ht="126.75" customHeight="1" x14ac:dyDescent="0.25">
      <c r="A26" s="63" t="s">
        <v>453</v>
      </c>
      <c r="B26" s="64" t="s">
        <v>34</v>
      </c>
      <c r="C26" s="17" t="s">
        <v>24</v>
      </c>
      <c r="D26" s="17" t="s">
        <v>25</v>
      </c>
      <c r="E26" s="17" t="s">
        <v>26</v>
      </c>
      <c r="F26" s="17" t="s">
        <v>27</v>
      </c>
      <c r="G26" s="17" t="s">
        <v>28</v>
      </c>
      <c r="H26" s="22" t="s">
        <v>29</v>
      </c>
      <c r="I26" s="22" t="s">
        <v>454</v>
      </c>
      <c r="J26" s="20">
        <v>0</v>
      </c>
      <c r="K26" s="22" t="s">
        <v>455</v>
      </c>
      <c r="L26" s="22" t="s">
        <v>315</v>
      </c>
      <c r="M26" s="24">
        <v>0.05</v>
      </c>
      <c r="N26" s="24">
        <v>0.3</v>
      </c>
      <c r="O26" s="24">
        <v>0.4</v>
      </c>
      <c r="P26" s="24">
        <v>0.25</v>
      </c>
      <c r="Q26" s="24">
        <v>1</v>
      </c>
      <c r="R26" s="59"/>
      <c r="S26" s="59"/>
      <c r="T26" s="59"/>
      <c r="U26" s="59"/>
    </row>
    <row r="27" spans="1:89" ht="110.25" x14ac:dyDescent="0.25">
      <c r="A27" s="63" t="s">
        <v>453</v>
      </c>
      <c r="B27" s="64" t="s">
        <v>34</v>
      </c>
      <c r="C27" s="17" t="s">
        <v>24</v>
      </c>
      <c r="D27" s="17" t="s">
        <v>25</v>
      </c>
      <c r="E27" s="17" t="s">
        <v>26</v>
      </c>
      <c r="F27" s="17" t="s">
        <v>27</v>
      </c>
      <c r="G27" s="17" t="s">
        <v>28</v>
      </c>
      <c r="H27" s="22" t="s">
        <v>29</v>
      </c>
      <c r="I27" s="22" t="s">
        <v>456</v>
      </c>
      <c r="J27" s="20">
        <v>0</v>
      </c>
      <c r="K27" s="17" t="s">
        <v>457</v>
      </c>
      <c r="L27" s="17" t="s">
        <v>458</v>
      </c>
      <c r="M27" s="24">
        <v>0.05</v>
      </c>
      <c r="N27" s="24">
        <v>0.3</v>
      </c>
      <c r="O27" s="24">
        <v>0.4</v>
      </c>
      <c r="P27" s="24">
        <v>0.25</v>
      </c>
      <c r="Q27" s="24">
        <v>1</v>
      </c>
      <c r="R27" s="59"/>
      <c r="S27" s="59"/>
      <c r="T27" s="59"/>
      <c r="U27" s="59"/>
    </row>
    <row r="28" spans="1:89" ht="110.25" x14ac:dyDescent="0.25">
      <c r="A28" s="63" t="s">
        <v>453</v>
      </c>
      <c r="B28" s="64" t="s">
        <v>34</v>
      </c>
      <c r="C28" s="17" t="s">
        <v>24</v>
      </c>
      <c r="D28" s="17" t="s">
        <v>25</v>
      </c>
      <c r="E28" s="17" t="s">
        <v>26</v>
      </c>
      <c r="F28" s="17" t="s">
        <v>116</v>
      </c>
      <c r="G28" s="17" t="s">
        <v>117</v>
      </c>
      <c r="H28" s="22" t="s">
        <v>29</v>
      </c>
      <c r="I28" s="22" t="s">
        <v>459</v>
      </c>
      <c r="J28" s="66" t="s">
        <v>460</v>
      </c>
      <c r="K28" s="22" t="s">
        <v>461</v>
      </c>
      <c r="L28" s="22" t="s">
        <v>462</v>
      </c>
      <c r="M28" s="32">
        <v>1</v>
      </c>
      <c r="N28" s="32">
        <v>1</v>
      </c>
      <c r="O28" s="32">
        <v>1</v>
      </c>
      <c r="P28" s="32">
        <v>1</v>
      </c>
      <c r="Q28" s="32">
        <v>1</v>
      </c>
      <c r="R28" s="59"/>
      <c r="S28" s="59"/>
      <c r="T28" s="59"/>
      <c r="U28" s="59"/>
    </row>
    <row r="29" spans="1:89" ht="110.25" x14ac:dyDescent="0.25">
      <c r="A29" s="63" t="s">
        <v>453</v>
      </c>
      <c r="B29" s="64" t="s">
        <v>34</v>
      </c>
      <c r="C29" s="17" t="s">
        <v>24</v>
      </c>
      <c r="D29" s="17" t="s">
        <v>25</v>
      </c>
      <c r="E29" s="17" t="s">
        <v>26</v>
      </c>
      <c r="F29" s="17" t="s">
        <v>99</v>
      </c>
      <c r="G29" s="17" t="s">
        <v>133</v>
      </c>
      <c r="H29" s="22" t="s">
        <v>29</v>
      </c>
      <c r="I29" s="22" t="s">
        <v>463</v>
      </c>
      <c r="J29" s="20">
        <v>0</v>
      </c>
      <c r="K29" s="17" t="s">
        <v>455</v>
      </c>
      <c r="L29" s="17" t="s">
        <v>315</v>
      </c>
      <c r="M29" s="24">
        <v>1</v>
      </c>
      <c r="N29" s="24">
        <v>1</v>
      </c>
      <c r="O29" s="24">
        <v>1</v>
      </c>
      <c r="P29" s="24">
        <v>1</v>
      </c>
      <c r="Q29" s="24">
        <v>1</v>
      </c>
      <c r="R29" s="59"/>
      <c r="S29" s="59"/>
      <c r="T29" s="59"/>
      <c r="U29" s="59"/>
    </row>
    <row r="30" spans="1:89" ht="110.25" x14ac:dyDescent="0.25">
      <c r="A30" s="63" t="s">
        <v>464</v>
      </c>
      <c r="B30" s="64" t="s">
        <v>34</v>
      </c>
      <c r="C30" s="17" t="s">
        <v>24</v>
      </c>
      <c r="D30" s="17" t="s">
        <v>25</v>
      </c>
      <c r="E30" s="17" t="s">
        <v>26</v>
      </c>
      <c r="F30" s="17" t="s">
        <v>27</v>
      </c>
      <c r="G30" s="17" t="s">
        <v>45</v>
      </c>
      <c r="H30" s="22" t="s">
        <v>29</v>
      </c>
      <c r="I30" s="22" t="s">
        <v>465</v>
      </c>
      <c r="J30" s="23">
        <v>1</v>
      </c>
      <c r="K30" s="17" t="s">
        <v>466</v>
      </c>
      <c r="L30" s="17" t="s">
        <v>378</v>
      </c>
      <c r="M30" s="44">
        <v>1</v>
      </c>
      <c r="N30" s="23">
        <v>0</v>
      </c>
      <c r="O30" s="23">
        <v>0</v>
      </c>
      <c r="P30" s="23">
        <v>0</v>
      </c>
      <c r="Q30" s="44">
        <v>1</v>
      </c>
      <c r="R30" s="59"/>
      <c r="S30" s="59"/>
      <c r="T30" s="59"/>
      <c r="U30" s="59"/>
    </row>
    <row r="31" spans="1:89" ht="110.25" x14ac:dyDescent="0.25">
      <c r="A31" s="63" t="s">
        <v>464</v>
      </c>
      <c r="B31" s="64" t="s">
        <v>34</v>
      </c>
      <c r="C31" s="17" t="s">
        <v>24</v>
      </c>
      <c r="D31" s="17" t="s">
        <v>25</v>
      </c>
      <c r="E31" s="17" t="s">
        <v>26</v>
      </c>
      <c r="F31" s="17" t="s">
        <v>27</v>
      </c>
      <c r="G31" s="17" t="s">
        <v>45</v>
      </c>
      <c r="H31" s="22" t="s">
        <v>29</v>
      </c>
      <c r="I31" s="22" t="s">
        <v>465</v>
      </c>
      <c r="J31" s="20">
        <v>0</v>
      </c>
      <c r="K31" s="17" t="s">
        <v>467</v>
      </c>
      <c r="L31" s="17" t="s">
        <v>468</v>
      </c>
      <c r="M31" s="23">
        <v>0</v>
      </c>
      <c r="N31" s="23">
        <v>38</v>
      </c>
      <c r="O31" s="23">
        <v>0</v>
      </c>
      <c r="P31" s="23">
        <v>0</v>
      </c>
      <c r="Q31" s="23">
        <v>38</v>
      </c>
      <c r="R31" s="59"/>
      <c r="S31" s="59"/>
      <c r="T31" s="59"/>
      <c r="U31" s="59"/>
    </row>
    <row r="32" spans="1:89" ht="142.9" customHeight="1" x14ac:dyDescent="0.25">
      <c r="A32" s="63" t="s">
        <v>464</v>
      </c>
      <c r="B32" s="64" t="s">
        <v>34</v>
      </c>
      <c r="C32" s="17" t="s">
        <v>24</v>
      </c>
      <c r="D32" s="17" t="s">
        <v>25</v>
      </c>
      <c r="E32" s="17" t="s">
        <v>26</v>
      </c>
      <c r="F32" s="17" t="s">
        <v>27</v>
      </c>
      <c r="G32" s="17" t="s">
        <v>45</v>
      </c>
      <c r="H32" s="22" t="s">
        <v>188</v>
      </c>
      <c r="I32" s="22" t="s">
        <v>469</v>
      </c>
      <c r="J32" s="20">
        <v>0</v>
      </c>
      <c r="K32" s="17" t="s">
        <v>470</v>
      </c>
      <c r="L32" s="17" t="s">
        <v>471</v>
      </c>
      <c r="M32" s="67"/>
      <c r="N32" s="24">
        <v>1</v>
      </c>
      <c r="O32" s="24">
        <v>1</v>
      </c>
      <c r="P32" s="24">
        <v>1</v>
      </c>
      <c r="Q32" s="68">
        <v>1</v>
      </c>
      <c r="R32" s="59"/>
      <c r="S32" s="59"/>
      <c r="T32" s="59"/>
      <c r="U32" s="59"/>
    </row>
    <row r="33" spans="1:21" ht="58.9" customHeight="1" x14ac:dyDescent="0.25">
      <c r="A33" s="63" t="s">
        <v>464</v>
      </c>
      <c r="B33" s="64" t="s">
        <v>34</v>
      </c>
      <c r="C33" s="17" t="s">
        <v>24</v>
      </c>
      <c r="D33" s="17" t="s">
        <v>25</v>
      </c>
      <c r="E33" s="17" t="s">
        <v>26</v>
      </c>
      <c r="F33" s="17" t="s">
        <v>27</v>
      </c>
      <c r="G33" s="17" t="s">
        <v>45</v>
      </c>
      <c r="H33" s="22" t="s">
        <v>188</v>
      </c>
      <c r="I33" s="22" t="s">
        <v>472</v>
      </c>
      <c r="J33" s="23">
        <v>0</v>
      </c>
      <c r="K33" s="17" t="s">
        <v>473</v>
      </c>
      <c r="L33" s="17" t="s">
        <v>474</v>
      </c>
      <c r="M33" s="23">
        <v>2</v>
      </c>
      <c r="N33" s="23">
        <v>0</v>
      </c>
      <c r="O33" s="23">
        <v>0</v>
      </c>
      <c r="P33" s="23">
        <v>0</v>
      </c>
      <c r="Q33" s="23">
        <v>2</v>
      </c>
      <c r="R33" s="59"/>
      <c r="S33" s="59"/>
      <c r="T33" s="59"/>
      <c r="U33" s="59"/>
    </row>
    <row r="34" spans="1:21" ht="93" customHeight="1" x14ac:dyDescent="0.25">
      <c r="A34" s="63" t="s">
        <v>464</v>
      </c>
      <c r="B34" s="64" t="s">
        <v>34</v>
      </c>
      <c r="C34" s="17" t="s">
        <v>24</v>
      </c>
      <c r="D34" s="17" t="s">
        <v>25</v>
      </c>
      <c r="E34" s="17" t="s">
        <v>26</v>
      </c>
      <c r="F34" s="17" t="s">
        <v>27</v>
      </c>
      <c r="G34" s="17" t="s">
        <v>45</v>
      </c>
      <c r="H34" s="22" t="s">
        <v>188</v>
      </c>
      <c r="I34" s="22" t="s">
        <v>472</v>
      </c>
      <c r="J34" s="23">
        <v>0</v>
      </c>
      <c r="K34" s="17" t="s">
        <v>475</v>
      </c>
      <c r="L34" s="17" t="s">
        <v>476</v>
      </c>
      <c r="M34" s="23">
        <v>0</v>
      </c>
      <c r="N34" s="23">
        <v>1</v>
      </c>
      <c r="O34" s="23">
        <v>0</v>
      </c>
      <c r="P34" s="23">
        <v>0</v>
      </c>
      <c r="Q34" s="23">
        <v>1</v>
      </c>
      <c r="R34" s="59"/>
      <c r="S34" s="59"/>
      <c r="T34" s="59"/>
      <c r="U34" s="59"/>
    </row>
    <row r="35" spans="1:21" ht="110.25" x14ac:dyDescent="0.25">
      <c r="A35" s="63" t="s">
        <v>464</v>
      </c>
      <c r="B35" s="64" t="s">
        <v>34</v>
      </c>
      <c r="C35" s="17" t="s">
        <v>24</v>
      </c>
      <c r="D35" s="17" t="s">
        <v>25</v>
      </c>
      <c r="E35" s="17" t="s">
        <v>26</v>
      </c>
      <c r="F35" s="17" t="s">
        <v>27</v>
      </c>
      <c r="G35" s="17" t="s">
        <v>45</v>
      </c>
      <c r="H35" s="22" t="s">
        <v>29</v>
      </c>
      <c r="I35" s="22" t="s">
        <v>477</v>
      </c>
      <c r="J35" s="23">
        <v>0</v>
      </c>
      <c r="K35" s="17" t="s">
        <v>478</v>
      </c>
      <c r="L35" s="17" t="s">
        <v>479</v>
      </c>
      <c r="M35" s="23">
        <v>1</v>
      </c>
      <c r="N35" s="23">
        <v>0</v>
      </c>
      <c r="O35" s="23">
        <v>0</v>
      </c>
      <c r="P35" s="23">
        <v>0</v>
      </c>
      <c r="Q35" s="23">
        <v>1</v>
      </c>
      <c r="R35" s="59"/>
      <c r="S35" s="59"/>
      <c r="T35" s="59"/>
      <c r="U35" s="59"/>
    </row>
    <row r="36" spans="1:21" ht="110.25" x14ac:dyDescent="0.25">
      <c r="A36" s="63" t="s">
        <v>464</v>
      </c>
      <c r="B36" s="64" t="s">
        <v>34</v>
      </c>
      <c r="C36" s="17" t="s">
        <v>24</v>
      </c>
      <c r="D36" s="17" t="s">
        <v>25</v>
      </c>
      <c r="E36" s="17" t="s">
        <v>26</v>
      </c>
      <c r="F36" s="17" t="s">
        <v>99</v>
      </c>
      <c r="G36" s="17" t="s">
        <v>100</v>
      </c>
      <c r="H36" s="22" t="s">
        <v>101</v>
      </c>
      <c r="I36" s="21" t="s">
        <v>480</v>
      </c>
      <c r="J36" s="44">
        <v>0</v>
      </c>
      <c r="K36" s="19" t="s">
        <v>481</v>
      </c>
      <c r="L36" s="19" t="s">
        <v>482</v>
      </c>
      <c r="M36" s="44">
        <v>0</v>
      </c>
      <c r="N36" s="44">
        <v>1</v>
      </c>
      <c r="O36" s="44">
        <v>0</v>
      </c>
      <c r="P36" s="44">
        <v>0</v>
      </c>
      <c r="Q36" s="44">
        <v>1</v>
      </c>
      <c r="R36" s="59"/>
      <c r="S36" s="59"/>
      <c r="T36" s="59"/>
      <c r="U36" s="59"/>
    </row>
    <row r="37" spans="1:21" ht="110.25" x14ac:dyDescent="0.25">
      <c r="A37" s="63" t="s">
        <v>483</v>
      </c>
      <c r="B37" s="64" t="s">
        <v>34</v>
      </c>
      <c r="C37" s="17" t="s">
        <v>24</v>
      </c>
      <c r="D37" s="17" t="s">
        <v>25</v>
      </c>
      <c r="E37" s="17" t="s">
        <v>26</v>
      </c>
      <c r="F37" s="17" t="s">
        <v>27</v>
      </c>
      <c r="G37" s="17" t="s">
        <v>484</v>
      </c>
      <c r="H37" s="22" t="s">
        <v>41</v>
      </c>
      <c r="I37" s="69" t="s">
        <v>485</v>
      </c>
      <c r="J37" s="44">
        <v>1</v>
      </c>
      <c r="K37" s="21" t="s">
        <v>486</v>
      </c>
      <c r="L37" s="21" t="s">
        <v>487</v>
      </c>
      <c r="M37" s="44">
        <v>1</v>
      </c>
      <c r="N37" s="44">
        <v>1</v>
      </c>
      <c r="O37" s="44">
        <v>1</v>
      </c>
      <c r="P37" s="44">
        <v>0</v>
      </c>
      <c r="Q37" s="44">
        <v>3</v>
      </c>
      <c r="R37" s="59"/>
      <c r="S37" s="59"/>
      <c r="T37" s="59"/>
      <c r="U37" s="59"/>
    </row>
    <row r="38" spans="1:21" ht="96" customHeight="1" x14ac:dyDescent="0.25">
      <c r="A38" s="63" t="s">
        <v>483</v>
      </c>
      <c r="B38" s="64" t="s">
        <v>34</v>
      </c>
      <c r="C38" s="17" t="s">
        <v>24</v>
      </c>
      <c r="D38" s="17" t="s">
        <v>25</v>
      </c>
      <c r="E38" s="17" t="s">
        <v>26</v>
      </c>
      <c r="F38" s="17" t="s">
        <v>27</v>
      </c>
      <c r="G38" s="17" t="s">
        <v>484</v>
      </c>
      <c r="H38" s="22" t="s">
        <v>41</v>
      </c>
      <c r="I38" s="69" t="s">
        <v>488</v>
      </c>
      <c r="J38" s="44">
        <v>0</v>
      </c>
      <c r="K38" s="22" t="s">
        <v>489</v>
      </c>
      <c r="L38" s="21" t="s">
        <v>490</v>
      </c>
      <c r="M38" s="44">
        <v>0</v>
      </c>
      <c r="N38" s="44">
        <v>1</v>
      </c>
      <c r="O38" s="44">
        <v>0</v>
      </c>
      <c r="P38" s="44">
        <v>0</v>
      </c>
      <c r="Q38" s="44">
        <v>1</v>
      </c>
      <c r="R38" s="59"/>
      <c r="S38" s="59"/>
      <c r="T38" s="59"/>
      <c r="U38" s="59"/>
    </row>
    <row r="39" spans="1:21" ht="93" customHeight="1" x14ac:dyDescent="0.25">
      <c r="A39" s="63" t="s">
        <v>483</v>
      </c>
      <c r="B39" s="64" t="s">
        <v>34</v>
      </c>
      <c r="C39" s="17" t="s">
        <v>24</v>
      </c>
      <c r="D39" s="17" t="s">
        <v>25</v>
      </c>
      <c r="E39" s="17" t="s">
        <v>26</v>
      </c>
      <c r="F39" s="17" t="s">
        <v>27</v>
      </c>
      <c r="G39" s="17" t="s">
        <v>484</v>
      </c>
      <c r="H39" s="22" t="s">
        <v>41</v>
      </c>
      <c r="I39" s="69" t="s">
        <v>491</v>
      </c>
      <c r="J39" s="44">
        <v>0</v>
      </c>
      <c r="K39" s="22" t="s">
        <v>492</v>
      </c>
      <c r="L39" s="21" t="s">
        <v>493</v>
      </c>
      <c r="M39" s="44">
        <v>0</v>
      </c>
      <c r="N39" s="44">
        <v>1</v>
      </c>
      <c r="O39" s="44">
        <v>1</v>
      </c>
      <c r="P39" s="44"/>
      <c r="Q39" s="44">
        <v>2</v>
      </c>
      <c r="R39" s="59"/>
      <c r="S39" s="59"/>
      <c r="T39" s="59"/>
      <c r="U39" s="59"/>
    </row>
    <row r="40" spans="1:21" ht="82.15" customHeight="1" x14ac:dyDescent="0.25">
      <c r="A40" s="63" t="s">
        <v>483</v>
      </c>
      <c r="B40" s="64" t="s">
        <v>34</v>
      </c>
      <c r="C40" s="17" t="s">
        <v>24</v>
      </c>
      <c r="D40" s="17" t="s">
        <v>25</v>
      </c>
      <c r="E40" s="17" t="s">
        <v>26</v>
      </c>
      <c r="F40" s="17" t="s">
        <v>27</v>
      </c>
      <c r="G40" s="17" t="s">
        <v>384</v>
      </c>
      <c r="H40" s="22" t="s">
        <v>41</v>
      </c>
      <c r="I40" s="69" t="s">
        <v>494</v>
      </c>
      <c r="J40" s="44">
        <v>0</v>
      </c>
      <c r="K40" s="22" t="s">
        <v>495</v>
      </c>
      <c r="L40" s="21" t="s">
        <v>496</v>
      </c>
      <c r="M40" s="44">
        <v>0</v>
      </c>
      <c r="N40" s="44">
        <v>2</v>
      </c>
      <c r="O40" s="44">
        <v>0</v>
      </c>
      <c r="P40" s="44">
        <v>0</v>
      </c>
      <c r="Q40" s="44">
        <v>2</v>
      </c>
      <c r="R40" s="59"/>
      <c r="S40" s="59"/>
      <c r="T40" s="59"/>
      <c r="U40" s="59"/>
    </row>
    <row r="41" spans="1:21" ht="135" customHeight="1" x14ac:dyDescent="0.25">
      <c r="A41" s="63" t="s">
        <v>483</v>
      </c>
      <c r="B41" s="64" t="s">
        <v>34</v>
      </c>
      <c r="C41" s="17" t="s">
        <v>24</v>
      </c>
      <c r="D41" s="17" t="s">
        <v>25</v>
      </c>
      <c r="E41" s="17" t="s">
        <v>26</v>
      </c>
      <c r="F41" s="17" t="s">
        <v>99</v>
      </c>
      <c r="G41" s="17" t="s">
        <v>497</v>
      </c>
      <c r="H41" s="22" t="s">
        <v>41</v>
      </c>
      <c r="I41" s="22" t="s">
        <v>498</v>
      </c>
      <c r="J41" s="44">
        <v>0</v>
      </c>
      <c r="K41" s="21" t="s">
        <v>499</v>
      </c>
      <c r="L41" s="21" t="s">
        <v>500</v>
      </c>
      <c r="M41" s="44">
        <v>0</v>
      </c>
      <c r="N41" s="44">
        <v>0</v>
      </c>
      <c r="O41" s="44">
        <v>0</v>
      </c>
      <c r="P41" s="44">
        <v>1</v>
      </c>
      <c r="Q41" s="44">
        <v>1</v>
      </c>
      <c r="R41" s="59"/>
      <c r="S41" s="59"/>
      <c r="T41" s="59"/>
      <c r="U41" s="59"/>
    </row>
    <row r="42" spans="1:21" ht="104.25" customHeight="1" x14ac:dyDescent="0.25">
      <c r="A42" s="63" t="s">
        <v>483</v>
      </c>
      <c r="B42" s="64" t="s">
        <v>34</v>
      </c>
      <c r="C42" s="17" t="s">
        <v>24</v>
      </c>
      <c r="D42" s="17" t="s">
        <v>25</v>
      </c>
      <c r="E42" s="17" t="s">
        <v>26</v>
      </c>
      <c r="F42" s="17" t="s">
        <v>27</v>
      </c>
      <c r="G42" s="17" t="s">
        <v>28</v>
      </c>
      <c r="H42" s="22" t="s">
        <v>41</v>
      </c>
      <c r="I42" s="22" t="s">
        <v>501</v>
      </c>
      <c r="J42" s="44">
        <v>0</v>
      </c>
      <c r="K42" s="21" t="s">
        <v>502</v>
      </c>
      <c r="L42" s="21" t="s">
        <v>503</v>
      </c>
      <c r="M42" s="44">
        <v>0</v>
      </c>
      <c r="N42" s="44">
        <v>0</v>
      </c>
      <c r="O42" s="44">
        <v>1</v>
      </c>
      <c r="P42" s="44">
        <v>0</v>
      </c>
      <c r="Q42" s="44">
        <v>1</v>
      </c>
      <c r="R42" s="59"/>
      <c r="S42" s="59"/>
      <c r="T42" s="59"/>
      <c r="U42" s="59"/>
    </row>
    <row r="43" spans="1:21" ht="108" customHeight="1" x14ac:dyDescent="0.25">
      <c r="A43" s="63" t="s">
        <v>483</v>
      </c>
      <c r="B43" s="64" t="s">
        <v>34</v>
      </c>
      <c r="C43" s="17" t="s">
        <v>24</v>
      </c>
      <c r="D43" s="17" t="s">
        <v>25</v>
      </c>
      <c r="E43" s="17" t="s">
        <v>26</v>
      </c>
      <c r="F43" s="17" t="s">
        <v>27</v>
      </c>
      <c r="G43" s="17" t="s">
        <v>245</v>
      </c>
      <c r="H43" s="22" t="s">
        <v>41</v>
      </c>
      <c r="I43" s="22" t="s">
        <v>504</v>
      </c>
      <c r="J43" s="44">
        <v>0</v>
      </c>
      <c r="K43" s="21" t="s">
        <v>505</v>
      </c>
      <c r="L43" s="21" t="s">
        <v>506</v>
      </c>
      <c r="M43" s="44">
        <v>0</v>
      </c>
      <c r="N43" s="44">
        <v>1</v>
      </c>
      <c r="O43" s="44">
        <v>0</v>
      </c>
      <c r="P43" s="44">
        <v>0</v>
      </c>
      <c r="Q43" s="44">
        <v>1</v>
      </c>
      <c r="R43" s="59"/>
      <c r="S43" s="59"/>
      <c r="T43" s="59"/>
      <c r="U43" s="59"/>
    </row>
    <row r="44" spans="1:21" ht="125.25" customHeight="1" x14ac:dyDescent="0.25">
      <c r="A44" s="63" t="s">
        <v>483</v>
      </c>
      <c r="B44" s="64" t="s">
        <v>34</v>
      </c>
      <c r="C44" s="17" t="s">
        <v>24</v>
      </c>
      <c r="D44" s="17" t="s">
        <v>25</v>
      </c>
      <c r="E44" s="17" t="s">
        <v>26</v>
      </c>
      <c r="F44" s="17" t="s">
        <v>27</v>
      </c>
      <c r="G44" s="17" t="s">
        <v>45</v>
      </c>
      <c r="H44" s="22" t="s">
        <v>41</v>
      </c>
      <c r="I44" s="22" t="s">
        <v>507</v>
      </c>
      <c r="J44" s="44">
        <v>0</v>
      </c>
      <c r="K44" s="21" t="s">
        <v>508</v>
      </c>
      <c r="L44" s="21" t="s">
        <v>509</v>
      </c>
      <c r="M44" s="70">
        <v>0.1</v>
      </c>
      <c r="N44" s="70">
        <v>0.4</v>
      </c>
      <c r="O44" s="70">
        <v>0.7</v>
      </c>
      <c r="P44" s="70">
        <v>1</v>
      </c>
      <c r="Q44" s="70">
        <v>1</v>
      </c>
      <c r="R44" s="59"/>
      <c r="S44" s="59"/>
      <c r="T44" s="59"/>
      <c r="U44" s="59"/>
    </row>
    <row r="45" spans="1:21" ht="120.75" customHeight="1" x14ac:dyDescent="0.25">
      <c r="A45" s="63" t="s">
        <v>483</v>
      </c>
      <c r="B45" s="64" t="s">
        <v>34</v>
      </c>
      <c r="C45" s="17" t="s">
        <v>24</v>
      </c>
      <c r="D45" s="17" t="s">
        <v>25</v>
      </c>
      <c r="E45" s="17" t="s">
        <v>26</v>
      </c>
      <c r="F45" s="17" t="s">
        <v>27</v>
      </c>
      <c r="G45" s="17" t="s">
        <v>344</v>
      </c>
      <c r="H45" s="22" t="s">
        <v>41</v>
      </c>
      <c r="I45" s="22" t="s">
        <v>510</v>
      </c>
      <c r="J45" s="44">
        <v>0</v>
      </c>
      <c r="K45" s="21" t="s">
        <v>511</v>
      </c>
      <c r="L45" s="21" t="s">
        <v>509</v>
      </c>
      <c r="M45" s="24">
        <v>0.1</v>
      </c>
      <c r="N45" s="24">
        <v>0.5</v>
      </c>
      <c r="O45" s="24">
        <v>0.75</v>
      </c>
      <c r="P45" s="24">
        <v>1</v>
      </c>
      <c r="Q45" s="70">
        <v>1</v>
      </c>
      <c r="R45" s="59"/>
      <c r="S45" s="59"/>
      <c r="T45" s="59"/>
      <c r="U45" s="59"/>
    </row>
    <row r="46" spans="1:21" ht="111.75" customHeight="1" x14ac:dyDescent="0.25">
      <c r="A46" s="63" t="s">
        <v>483</v>
      </c>
      <c r="B46" s="64" t="s">
        <v>34</v>
      </c>
      <c r="C46" s="17" t="s">
        <v>24</v>
      </c>
      <c r="D46" s="17" t="s">
        <v>25</v>
      </c>
      <c r="E46" s="17" t="s">
        <v>26</v>
      </c>
      <c r="F46" s="17" t="s">
        <v>434</v>
      </c>
      <c r="G46" s="17" t="s">
        <v>435</v>
      </c>
      <c r="H46" s="22" t="s">
        <v>440</v>
      </c>
      <c r="I46" s="22" t="s">
        <v>512</v>
      </c>
      <c r="J46" s="44">
        <v>0</v>
      </c>
      <c r="K46" s="21" t="s">
        <v>513</v>
      </c>
      <c r="L46" s="21" t="s">
        <v>514</v>
      </c>
      <c r="M46" s="23">
        <v>0</v>
      </c>
      <c r="N46" s="23">
        <v>1</v>
      </c>
      <c r="O46" s="23">
        <v>0</v>
      </c>
      <c r="P46" s="23">
        <v>0</v>
      </c>
      <c r="Q46" s="71">
        <v>1</v>
      </c>
      <c r="R46" s="59"/>
      <c r="S46" s="59"/>
      <c r="T46" s="59"/>
      <c r="U46" s="59"/>
    </row>
    <row r="47" spans="1:21" ht="151.9" customHeight="1" x14ac:dyDescent="0.25">
      <c r="A47" s="63" t="s">
        <v>515</v>
      </c>
      <c r="B47" s="64" t="s">
        <v>34</v>
      </c>
      <c r="C47" s="17" t="s">
        <v>24</v>
      </c>
      <c r="D47" s="17" t="s">
        <v>207</v>
      </c>
      <c r="E47" s="17" t="s">
        <v>26</v>
      </c>
      <c r="F47" s="17" t="s">
        <v>27</v>
      </c>
      <c r="G47" s="17" t="s">
        <v>484</v>
      </c>
      <c r="H47" s="22" t="s">
        <v>29</v>
      </c>
      <c r="I47" s="22" t="s">
        <v>516</v>
      </c>
      <c r="J47" s="23">
        <v>0</v>
      </c>
      <c r="K47" s="17" t="s">
        <v>517</v>
      </c>
      <c r="L47" s="17" t="s">
        <v>518</v>
      </c>
      <c r="M47" s="23">
        <v>1</v>
      </c>
      <c r="N47" s="23">
        <v>0</v>
      </c>
      <c r="O47" s="23">
        <v>0</v>
      </c>
      <c r="P47" s="23">
        <v>0</v>
      </c>
      <c r="Q47" s="23">
        <v>1</v>
      </c>
      <c r="R47" s="59"/>
      <c r="S47" s="59"/>
      <c r="T47" s="59"/>
      <c r="U47" s="59"/>
    </row>
    <row r="48" spans="1:21" ht="110.25" x14ac:dyDescent="0.25">
      <c r="A48" s="63" t="s">
        <v>515</v>
      </c>
      <c r="B48" s="64" t="s">
        <v>34</v>
      </c>
      <c r="C48" s="17" t="s">
        <v>24</v>
      </c>
      <c r="D48" s="17" t="s">
        <v>207</v>
      </c>
      <c r="E48" s="17" t="s">
        <v>26</v>
      </c>
      <c r="F48" s="17" t="s">
        <v>27</v>
      </c>
      <c r="G48" s="17" t="s">
        <v>28</v>
      </c>
      <c r="H48" s="22" t="s">
        <v>29</v>
      </c>
      <c r="I48" s="22" t="s">
        <v>516</v>
      </c>
      <c r="J48" s="72">
        <v>258806</v>
      </c>
      <c r="K48" s="21" t="s">
        <v>519</v>
      </c>
      <c r="L48" s="21" t="s">
        <v>520</v>
      </c>
      <c r="M48" s="44">
        <v>0</v>
      </c>
      <c r="N48" s="73">
        <v>258806</v>
      </c>
      <c r="O48" s="44">
        <v>0</v>
      </c>
      <c r="P48" s="44">
        <v>0</v>
      </c>
      <c r="Q48" s="72">
        <v>258806</v>
      </c>
      <c r="R48" s="59"/>
      <c r="S48" s="59"/>
      <c r="T48" s="59"/>
      <c r="U48" s="59"/>
    </row>
    <row r="49" spans="1:21" ht="110.25" x14ac:dyDescent="0.25">
      <c r="A49" s="63" t="s">
        <v>515</v>
      </c>
      <c r="B49" s="64" t="s">
        <v>34</v>
      </c>
      <c r="C49" s="17" t="s">
        <v>24</v>
      </c>
      <c r="D49" s="17" t="s">
        <v>207</v>
      </c>
      <c r="E49" s="17" t="s">
        <v>26</v>
      </c>
      <c r="F49" s="17" t="s">
        <v>27</v>
      </c>
      <c r="G49" s="17" t="s">
        <v>484</v>
      </c>
      <c r="H49" s="22" t="s">
        <v>29</v>
      </c>
      <c r="I49" s="22" t="s">
        <v>521</v>
      </c>
      <c r="J49" s="44">
        <v>0</v>
      </c>
      <c r="K49" s="21" t="s">
        <v>522</v>
      </c>
      <c r="L49" s="21" t="s">
        <v>523</v>
      </c>
      <c r="M49" s="44">
        <v>0</v>
      </c>
      <c r="N49" s="44">
        <v>1</v>
      </c>
      <c r="O49" s="44">
        <v>0</v>
      </c>
      <c r="P49" s="44">
        <v>0</v>
      </c>
      <c r="Q49" s="44">
        <v>0</v>
      </c>
      <c r="R49" s="59"/>
      <c r="S49" s="59"/>
      <c r="T49" s="59"/>
      <c r="U49" s="59"/>
    </row>
    <row r="50" spans="1:21" ht="142.9" customHeight="1" x14ac:dyDescent="0.25">
      <c r="A50" s="63" t="s">
        <v>515</v>
      </c>
      <c r="B50" s="64" t="s">
        <v>34</v>
      </c>
      <c r="C50" s="17" t="s">
        <v>24</v>
      </c>
      <c r="D50" s="17" t="s">
        <v>207</v>
      </c>
      <c r="E50" s="17" t="s">
        <v>26</v>
      </c>
      <c r="F50" s="17" t="s">
        <v>27</v>
      </c>
      <c r="G50" s="17" t="s">
        <v>484</v>
      </c>
      <c r="H50" s="22" t="s">
        <v>29</v>
      </c>
      <c r="I50" s="22" t="s">
        <v>524</v>
      </c>
      <c r="J50" s="44">
        <v>0</v>
      </c>
      <c r="K50" s="21" t="s">
        <v>378</v>
      </c>
      <c r="L50" s="21" t="s">
        <v>525</v>
      </c>
      <c r="M50" s="44">
        <v>1</v>
      </c>
      <c r="N50" s="44">
        <v>0</v>
      </c>
      <c r="O50" s="44">
        <v>0</v>
      </c>
      <c r="P50" s="44">
        <v>0</v>
      </c>
      <c r="Q50" s="44">
        <v>1</v>
      </c>
      <c r="R50" s="59"/>
      <c r="S50" s="59"/>
      <c r="T50" s="59"/>
      <c r="U50" s="59"/>
    </row>
    <row r="51" spans="1:21" ht="110.25" x14ac:dyDescent="0.25">
      <c r="A51" s="63" t="s">
        <v>515</v>
      </c>
      <c r="B51" s="64" t="s">
        <v>34</v>
      </c>
      <c r="C51" s="17" t="s">
        <v>24</v>
      </c>
      <c r="D51" s="17" t="s">
        <v>207</v>
      </c>
      <c r="E51" s="17" t="s">
        <v>26</v>
      </c>
      <c r="F51" s="17" t="s">
        <v>27</v>
      </c>
      <c r="G51" s="17" t="s">
        <v>28</v>
      </c>
      <c r="H51" s="22" t="s">
        <v>29</v>
      </c>
      <c r="I51" s="22" t="s">
        <v>526</v>
      </c>
      <c r="J51" s="44">
        <v>58238</v>
      </c>
      <c r="K51" s="21" t="s">
        <v>527</v>
      </c>
      <c r="L51" s="21" t="s">
        <v>528</v>
      </c>
      <c r="M51" s="37">
        <v>0.5</v>
      </c>
      <c r="N51" s="37">
        <v>0.15</v>
      </c>
      <c r="O51" s="37">
        <v>0.15</v>
      </c>
      <c r="P51" s="37">
        <v>0.2</v>
      </c>
      <c r="Q51" s="37">
        <v>1</v>
      </c>
      <c r="R51" s="59"/>
      <c r="S51" s="59"/>
      <c r="T51" s="59"/>
      <c r="U51" s="59"/>
    </row>
    <row r="52" spans="1:21" ht="267.75" x14ac:dyDescent="0.25">
      <c r="A52" s="63" t="s">
        <v>529</v>
      </c>
      <c r="B52" s="64" t="s">
        <v>34</v>
      </c>
      <c r="C52" s="17" t="s">
        <v>24</v>
      </c>
      <c r="D52" s="17" t="s">
        <v>25</v>
      </c>
      <c r="E52" s="17" t="s">
        <v>26</v>
      </c>
      <c r="F52" s="17" t="s">
        <v>27</v>
      </c>
      <c r="G52" s="17" t="s">
        <v>45</v>
      </c>
      <c r="H52" s="22" t="s">
        <v>46</v>
      </c>
      <c r="I52" s="21" t="s">
        <v>530</v>
      </c>
      <c r="J52" s="74">
        <v>0</v>
      </c>
      <c r="K52" s="75" t="s">
        <v>531</v>
      </c>
      <c r="L52" s="75" t="s">
        <v>532</v>
      </c>
      <c r="M52" s="37">
        <v>1</v>
      </c>
      <c r="N52" s="37">
        <v>1</v>
      </c>
      <c r="O52" s="37">
        <v>1</v>
      </c>
      <c r="P52" s="37">
        <v>1</v>
      </c>
      <c r="Q52" s="37">
        <v>1</v>
      </c>
      <c r="R52" s="59"/>
      <c r="S52" s="59"/>
      <c r="T52" s="59"/>
      <c r="U52" s="59"/>
    </row>
    <row r="53" spans="1:21" ht="110.25" x14ac:dyDescent="0.25">
      <c r="A53" s="63" t="s">
        <v>533</v>
      </c>
      <c r="B53" s="64" t="s">
        <v>34</v>
      </c>
      <c r="C53" s="17" t="s">
        <v>24</v>
      </c>
      <c r="D53" s="17" t="s">
        <v>25</v>
      </c>
      <c r="E53" s="17" t="s">
        <v>26</v>
      </c>
      <c r="F53" s="17" t="s">
        <v>27</v>
      </c>
      <c r="G53" s="17" t="s">
        <v>28</v>
      </c>
      <c r="H53" s="22" t="s">
        <v>29</v>
      </c>
      <c r="I53" s="21" t="s">
        <v>534</v>
      </c>
      <c r="J53" s="20">
        <v>1</v>
      </c>
      <c r="K53" s="26" t="s">
        <v>535</v>
      </c>
      <c r="L53" s="26" t="s">
        <v>378</v>
      </c>
      <c r="M53" s="20">
        <v>0</v>
      </c>
      <c r="N53" s="20">
        <v>1</v>
      </c>
      <c r="O53" s="76">
        <v>0</v>
      </c>
      <c r="P53" s="20">
        <v>0</v>
      </c>
      <c r="Q53" s="20">
        <v>1</v>
      </c>
      <c r="R53" s="59"/>
      <c r="S53" s="59"/>
      <c r="T53" s="59"/>
      <c r="U53" s="59"/>
    </row>
    <row r="54" spans="1:21" ht="157.5" x14ac:dyDescent="0.25">
      <c r="A54" s="63" t="s">
        <v>533</v>
      </c>
      <c r="B54" s="64" t="s">
        <v>34</v>
      </c>
      <c r="C54" s="17" t="s">
        <v>24</v>
      </c>
      <c r="D54" s="17" t="s">
        <v>25</v>
      </c>
      <c r="E54" s="17" t="s">
        <v>26</v>
      </c>
      <c r="F54" s="17" t="s">
        <v>27</v>
      </c>
      <c r="G54" s="17" t="s">
        <v>484</v>
      </c>
      <c r="H54" s="22" t="s">
        <v>29</v>
      </c>
      <c r="I54" s="22" t="s">
        <v>536</v>
      </c>
      <c r="J54" s="20">
        <v>2</v>
      </c>
      <c r="K54" s="17" t="s">
        <v>537</v>
      </c>
      <c r="L54" s="17" t="s">
        <v>538</v>
      </c>
      <c r="M54" s="67" t="s">
        <v>539</v>
      </c>
      <c r="N54" s="67" t="s">
        <v>539</v>
      </c>
      <c r="O54" s="67" t="s">
        <v>539</v>
      </c>
      <c r="P54" s="67" t="s">
        <v>539</v>
      </c>
      <c r="Q54" s="67" t="s">
        <v>539</v>
      </c>
      <c r="R54" s="59"/>
      <c r="S54" s="59"/>
      <c r="T54" s="59"/>
      <c r="U54" s="59"/>
    </row>
    <row r="55" spans="1:21" ht="173.25" x14ac:dyDescent="0.25">
      <c r="A55" s="63" t="s">
        <v>533</v>
      </c>
      <c r="B55" s="64" t="s">
        <v>34</v>
      </c>
      <c r="C55" s="17" t="s">
        <v>24</v>
      </c>
      <c r="D55" s="17" t="s">
        <v>25</v>
      </c>
      <c r="E55" s="17" t="s">
        <v>26</v>
      </c>
      <c r="F55" s="17" t="s">
        <v>27</v>
      </c>
      <c r="G55" s="17" t="s">
        <v>28</v>
      </c>
      <c r="H55" s="22" t="s">
        <v>29</v>
      </c>
      <c r="I55" s="22" t="s">
        <v>540</v>
      </c>
      <c r="J55" s="20" t="s">
        <v>541</v>
      </c>
      <c r="K55" s="26" t="s">
        <v>542</v>
      </c>
      <c r="L55" s="26" t="s">
        <v>543</v>
      </c>
      <c r="M55" s="27">
        <v>0</v>
      </c>
      <c r="N55" s="67" t="s">
        <v>544</v>
      </c>
      <c r="O55" s="67" t="s">
        <v>544</v>
      </c>
      <c r="P55" s="67" t="s">
        <v>544</v>
      </c>
      <c r="Q55" s="67" t="s">
        <v>544</v>
      </c>
      <c r="R55" s="59"/>
      <c r="S55" s="59"/>
      <c r="T55" s="59"/>
      <c r="U55" s="59"/>
    </row>
    <row r="56" spans="1:21" ht="141.75" x14ac:dyDescent="0.25">
      <c r="A56" s="63" t="s">
        <v>533</v>
      </c>
      <c r="B56" s="64" t="s">
        <v>34</v>
      </c>
      <c r="C56" s="17" t="s">
        <v>24</v>
      </c>
      <c r="D56" s="17" t="s">
        <v>25</v>
      </c>
      <c r="E56" s="17" t="s">
        <v>26</v>
      </c>
      <c r="F56" s="17" t="s">
        <v>27</v>
      </c>
      <c r="G56" s="17" t="s">
        <v>71</v>
      </c>
      <c r="H56" s="22" t="s">
        <v>72</v>
      </c>
      <c r="I56" s="21" t="s">
        <v>545</v>
      </c>
      <c r="J56" s="30" t="s">
        <v>546</v>
      </c>
      <c r="K56" s="77" t="s">
        <v>547</v>
      </c>
      <c r="L56" s="77" t="s">
        <v>548</v>
      </c>
      <c r="M56" s="20">
        <v>0</v>
      </c>
      <c r="N56" s="20">
        <v>1</v>
      </c>
      <c r="O56" s="20">
        <v>2</v>
      </c>
      <c r="P56" s="20">
        <v>1</v>
      </c>
      <c r="Q56" s="20">
        <v>4</v>
      </c>
      <c r="R56" s="59"/>
      <c r="S56" s="59"/>
      <c r="T56" s="59"/>
      <c r="U56" s="59"/>
    </row>
    <row r="57" spans="1:21" ht="90.6" customHeight="1" x14ac:dyDescent="0.25">
      <c r="A57" s="63" t="s">
        <v>533</v>
      </c>
      <c r="B57" s="64" t="s">
        <v>34</v>
      </c>
      <c r="C57" s="17" t="s">
        <v>24</v>
      </c>
      <c r="D57" s="17" t="s">
        <v>25</v>
      </c>
      <c r="E57" s="17" t="s">
        <v>26</v>
      </c>
      <c r="F57" s="17" t="s">
        <v>27</v>
      </c>
      <c r="G57" s="17" t="s">
        <v>28</v>
      </c>
      <c r="H57" s="22" t="s">
        <v>29</v>
      </c>
      <c r="I57" s="22" t="s">
        <v>549</v>
      </c>
      <c r="J57" s="20" t="s">
        <v>550</v>
      </c>
      <c r="K57" s="26" t="s">
        <v>551</v>
      </c>
      <c r="L57" s="20" t="s">
        <v>552</v>
      </c>
      <c r="M57" s="20" t="s">
        <v>553</v>
      </c>
      <c r="N57" s="20" t="s">
        <v>554</v>
      </c>
      <c r="O57" s="20" t="s">
        <v>555</v>
      </c>
      <c r="P57" s="20" t="s">
        <v>556</v>
      </c>
      <c r="Q57" s="27" t="s">
        <v>557</v>
      </c>
      <c r="R57" s="59"/>
      <c r="S57" s="59"/>
      <c r="T57" s="59"/>
      <c r="U57" s="59"/>
    </row>
    <row r="58" spans="1:21" ht="79.900000000000006" customHeight="1" x14ac:dyDescent="0.25">
      <c r="A58" s="63" t="s">
        <v>533</v>
      </c>
      <c r="B58" s="64" t="s">
        <v>34</v>
      </c>
      <c r="C58" s="17" t="s">
        <v>24</v>
      </c>
      <c r="D58" s="17" t="s">
        <v>25</v>
      </c>
      <c r="E58" s="17" t="s">
        <v>26</v>
      </c>
      <c r="F58" s="17" t="s">
        <v>27</v>
      </c>
      <c r="G58" s="17" t="s">
        <v>28</v>
      </c>
      <c r="H58" s="22" t="s">
        <v>29</v>
      </c>
      <c r="I58" s="22" t="s">
        <v>558</v>
      </c>
      <c r="J58" s="20" t="s">
        <v>559</v>
      </c>
      <c r="K58" s="26" t="s">
        <v>560</v>
      </c>
      <c r="L58" s="20" t="s">
        <v>552</v>
      </c>
      <c r="M58" s="20" t="s">
        <v>553</v>
      </c>
      <c r="N58" s="20" t="s">
        <v>554</v>
      </c>
      <c r="O58" s="20" t="s">
        <v>555</v>
      </c>
      <c r="P58" s="20" t="s">
        <v>556</v>
      </c>
      <c r="Q58" s="27" t="s">
        <v>561</v>
      </c>
      <c r="R58" s="59"/>
      <c r="S58" s="59"/>
      <c r="T58" s="59"/>
      <c r="U58" s="59"/>
    </row>
    <row r="59" spans="1:21" ht="90.6" customHeight="1" x14ac:dyDescent="0.25">
      <c r="A59" s="63" t="s">
        <v>533</v>
      </c>
      <c r="B59" s="64" t="s">
        <v>34</v>
      </c>
      <c r="C59" s="17" t="s">
        <v>24</v>
      </c>
      <c r="D59" s="17" t="s">
        <v>25</v>
      </c>
      <c r="E59" s="17" t="s">
        <v>26</v>
      </c>
      <c r="F59" s="17" t="s">
        <v>27</v>
      </c>
      <c r="G59" s="17" t="s">
        <v>28</v>
      </c>
      <c r="H59" s="22" t="s">
        <v>29</v>
      </c>
      <c r="I59" s="22" t="s">
        <v>562</v>
      </c>
      <c r="J59" s="20" t="s">
        <v>563</v>
      </c>
      <c r="K59" s="26" t="s">
        <v>564</v>
      </c>
      <c r="L59" s="20" t="s">
        <v>552</v>
      </c>
      <c r="M59" s="20" t="s">
        <v>553</v>
      </c>
      <c r="N59" s="20" t="s">
        <v>565</v>
      </c>
      <c r="O59" s="20" t="s">
        <v>566</v>
      </c>
      <c r="P59" s="20" t="s">
        <v>567</v>
      </c>
      <c r="Q59" s="20" t="s">
        <v>568</v>
      </c>
      <c r="R59" s="59"/>
      <c r="S59" s="59"/>
      <c r="T59" s="59"/>
      <c r="U59" s="59"/>
    </row>
    <row r="60" spans="1:21" ht="111.6" customHeight="1" x14ac:dyDescent="0.25">
      <c r="A60" s="63" t="s">
        <v>533</v>
      </c>
      <c r="B60" s="64" t="s">
        <v>34</v>
      </c>
      <c r="C60" s="17" t="s">
        <v>206</v>
      </c>
      <c r="D60" s="17" t="s">
        <v>25</v>
      </c>
      <c r="E60" s="17" t="s">
        <v>26</v>
      </c>
      <c r="F60" s="17" t="s">
        <v>27</v>
      </c>
      <c r="G60" s="17" t="s">
        <v>28</v>
      </c>
      <c r="H60" s="22" t="s">
        <v>29</v>
      </c>
      <c r="I60" s="22" t="s">
        <v>569</v>
      </c>
      <c r="J60" s="20">
        <v>0</v>
      </c>
      <c r="K60" s="78" t="s">
        <v>570</v>
      </c>
      <c r="L60" s="26" t="s">
        <v>571</v>
      </c>
      <c r="M60" s="20">
        <v>0.33</v>
      </c>
      <c r="N60" s="20">
        <v>0.33</v>
      </c>
      <c r="O60" s="20">
        <v>0.34</v>
      </c>
      <c r="P60" s="20">
        <v>0</v>
      </c>
      <c r="Q60" s="23">
        <v>1</v>
      </c>
      <c r="R60" s="59"/>
      <c r="S60" s="59"/>
      <c r="T60" s="59"/>
      <c r="U60" s="59"/>
    </row>
    <row r="61" spans="1:21" ht="84" customHeight="1" x14ac:dyDescent="0.25">
      <c r="A61" s="63" t="s">
        <v>533</v>
      </c>
      <c r="B61" s="64" t="s">
        <v>34</v>
      </c>
      <c r="C61" s="17" t="s">
        <v>206</v>
      </c>
      <c r="D61" s="17" t="s">
        <v>25</v>
      </c>
      <c r="E61" s="17" t="s">
        <v>26</v>
      </c>
      <c r="F61" s="17" t="s">
        <v>27</v>
      </c>
      <c r="G61" s="17" t="s">
        <v>28</v>
      </c>
      <c r="H61" s="22" t="s">
        <v>29</v>
      </c>
      <c r="I61" s="22" t="s">
        <v>572</v>
      </c>
      <c r="J61" s="20">
        <v>0</v>
      </c>
      <c r="K61" s="78" t="s">
        <v>573</v>
      </c>
      <c r="L61" s="26" t="s">
        <v>574</v>
      </c>
      <c r="M61" s="20">
        <v>0.5</v>
      </c>
      <c r="N61" s="20">
        <v>0.5</v>
      </c>
      <c r="O61" s="20">
        <v>0</v>
      </c>
      <c r="P61" s="20">
        <v>0</v>
      </c>
      <c r="Q61" s="23">
        <v>1</v>
      </c>
      <c r="R61" s="59"/>
      <c r="S61" s="59"/>
      <c r="T61" s="59"/>
      <c r="U61" s="59"/>
    </row>
    <row r="62" spans="1:21" ht="96" customHeight="1" x14ac:dyDescent="0.25">
      <c r="A62" s="63" t="s">
        <v>533</v>
      </c>
      <c r="B62" s="64" t="s">
        <v>237</v>
      </c>
      <c r="C62" s="17" t="s">
        <v>238</v>
      </c>
      <c r="D62" s="17" t="s">
        <v>239</v>
      </c>
      <c r="E62" s="17" t="s">
        <v>26</v>
      </c>
      <c r="F62" s="17" t="s">
        <v>27</v>
      </c>
      <c r="G62" s="17" t="s">
        <v>28</v>
      </c>
      <c r="H62" s="22" t="s">
        <v>29</v>
      </c>
      <c r="I62" s="22" t="s">
        <v>575</v>
      </c>
      <c r="J62" s="23">
        <v>0</v>
      </c>
      <c r="K62" s="78" t="s">
        <v>576</v>
      </c>
      <c r="L62" s="26" t="s">
        <v>577</v>
      </c>
      <c r="M62" s="23">
        <v>0.25</v>
      </c>
      <c r="N62" s="23">
        <v>0.25</v>
      </c>
      <c r="O62" s="23">
        <v>0.25</v>
      </c>
      <c r="P62" s="23">
        <v>0.25</v>
      </c>
      <c r="Q62" s="23">
        <v>1</v>
      </c>
      <c r="R62" s="59"/>
      <c r="S62" s="59"/>
      <c r="T62" s="59"/>
      <c r="U62" s="59"/>
    </row>
    <row r="63" spans="1:21" ht="157.5" x14ac:dyDescent="0.25">
      <c r="A63" s="63" t="s">
        <v>533</v>
      </c>
      <c r="B63" s="64" t="s">
        <v>34</v>
      </c>
      <c r="C63" s="17" t="s">
        <v>24</v>
      </c>
      <c r="D63" s="17" t="s">
        <v>25</v>
      </c>
      <c r="E63" s="17" t="s">
        <v>26</v>
      </c>
      <c r="F63" s="17" t="s">
        <v>27</v>
      </c>
      <c r="G63" s="17" t="s">
        <v>28</v>
      </c>
      <c r="H63" s="22" t="s">
        <v>29</v>
      </c>
      <c r="I63" s="22" t="s">
        <v>578</v>
      </c>
      <c r="J63" s="23">
        <v>0</v>
      </c>
      <c r="K63" s="78" t="s">
        <v>579</v>
      </c>
      <c r="L63" s="26" t="s">
        <v>580</v>
      </c>
      <c r="M63" s="23">
        <v>0.25</v>
      </c>
      <c r="N63" s="23">
        <v>0.25</v>
      </c>
      <c r="O63" s="23">
        <v>0.25</v>
      </c>
      <c r="P63" s="23">
        <v>0.25</v>
      </c>
      <c r="Q63" s="23">
        <v>1</v>
      </c>
      <c r="R63" s="59"/>
      <c r="S63" s="59"/>
      <c r="T63" s="59"/>
      <c r="U63" s="59"/>
    </row>
    <row r="64" spans="1:21" ht="118.9" customHeight="1" x14ac:dyDescent="0.25">
      <c r="A64" s="63" t="s">
        <v>533</v>
      </c>
      <c r="B64" s="64" t="s">
        <v>34</v>
      </c>
      <c r="C64" s="17" t="s">
        <v>24</v>
      </c>
      <c r="D64" s="17" t="s">
        <v>25</v>
      </c>
      <c r="E64" s="17" t="s">
        <v>26</v>
      </c>
      <c r="F64" s="17" t="s">
        <v>27</v>
      </c>
      <c r="G64" s="17" t="s">
        <v>28</v>
      </c>
      <c r="H64" s="22" t="s">
        <v>29</v>
      </c>
      <c r="I64" s="22" t="s">
        <v>581</v>
      </c>
      <c r="J64" s="23">
        <v>0</v>
      </c>
      <c r="K64" s="78" t="s">
        <v>582</v>
      </c>
      <c r="L64" s="26" t="s">
        <v>583</v>
      </c>
      <c r="M64" s="23">
        <v>1</v>
      </c>
      <c r="N64" s="23">
        <v>0</v>
      </c>
      <c r="O64" s="23">
        <v>0</v>
      </c>
      <c r="P64" s="23">
        <v>0</v>
      </c>
      <c r="Q64" s="23">
        <v>1</v>
      </c>
      <c r="R64" s="59"/>
      <c r="S64" s="59"/>
      <c r="T64" s="59"/>
      <c r="U64" s="59"/>
    </row>
    <row r="65" spans="1:21" ht="115.9" customHeight="1" x14ac:dyDescent="0.25">
      <c r="A65" s="63" t="s">
        <v>533</v>
      </c>
      <c r="B65" s="64" t="s">
        <v>237</v>
      </c>
      <c r="C65" s="17" t="s">
        <v>238</v>
      </c>
      <c r="D65" s="17" t="s">
        <v>584</v>
      </c>
      <c r="E65" s="17" t="s">
        <v>240</v>
      </c>
      <c r="F65" s="17" t="s">
        <v>27</v>
      </c>
      <c r="G65" s="17" t="s">
        <v>28</v>
      </c>
      <c r="H65" s="22" t="s">
        <v>29</v>
      </c>
      <c r="I65" s="22" t="s">
        <v>585</v>
      </c>
      <c r="J65" s="23">
        <v>1</v>
      </c>
      <c r="K65" s="78" t="s">
        <v>586</v>
      </c>
      <c r="L65" s="26" t="s">
        <v>587</v>
      </c>
      <c r="M65" s="23">
        <v>1</v>
      </c>
      <c r="N65" s="23">
        <v>0</v>
      </c>
      <c r="O65" s="23">
        <v>0</v>
      </c>
      <c r="P65" s="23">
        <v>0</v>
      </c>
      <c r="Q65" s="23">
        <v>1</v>
      </c>
      <c r="R65" s="59"/>
      <c r="S65" s="59"/>
      <c r="T65" s="59"/>
      <c r="U65" s="59"/>
    </row>
    <row r="66" spans="1:21" ht="110.25" x14ac:dyDescent="0.25">
      <c r="A66" s="63" t="s">
        <v>533</v>
      </c>
      <c r="B66" s="64" t="s">
        <v>237</v>
      </c>
      <c r="C66" s="17" t="s">
        <v>238</v>
      </c>
      <c r="D66" s="17" t="s">
        <v>584</v>
      </c>
      <c r="E66" s="17" t="s">
        <v>240</v>
      </c>
      <c r="F66" s="17" t="s">
        <v>27</v>
      </c>
      <c r="G66" s="17" t="s">
        <v>28</v>
      </c>
      <c r="H66" s="22" t="s">
        <v>29</v>
      </c>
      <c r="I66" s="22" t="s">
        <v>588</v>
      </c>
      <c r="J66" s="23">
        <v>0</v>
      </c>
      <c r="K66" s="78" t="s">
        <v>589</v>
      </c>
      <c r="L66" s="26" t="s">
        <v>590</v>
      </c>
      <c r="M66" s="23">
        <v>0</v>
      </c>
      <c r="N66" s="23">
        <v>1</v>
      </c>
      <c r="O66" s="23">
        <v>0</v>
      </c>
      <c r="P66" s="23">
        <v>0</v>
      </c>
      <c r="Q66" s="23">
        <v>1</v>
      </c>
      <c r="R66" s="59"/>
      <c r="S66" s="59"/>
      <c r="T66" s="59"/>
      <c r="U66" s="59"/>
    </row>
    <row r="67" spans="1:21" ht="126" x14ac:dyDescent="0.25">
      <c r="A67" s="63" t="s">
        <v>533</v>
      </c>
      <c r="B67" s="64" t="s">
        <v>237</v>
      </c>
      <c r="C67" s="17" t="s">
        <v>238</v>
      </c>
      <c r="D67" s="17" t="s">
        <v>584</v>
      </c>
      <c r="E67" s="17" t="s">
        <v>240</v>
      </c>
      <c r="F67" s="17" t="s">
        <v>27</v>
      </c>
      <c r="G67" s="17" t="s">
        <v>28</v>
      </c>
      <c r="H67" s="22" t="s">
        <v>29</v>
      </c>
      <c r="I67" s="22" t="s">
        <v>591</v>
      </c>
      <c r="J67" s="20">
        <v>1</v>
      </c>
      <c r="K67" s="26" t="s">
        <v>592</v>
      </c>
      <c r="L67" s="26" t="s">
        <v>593</v>
      </c>
      <c r="M67" s="20">
        <v>100</v>
      </c>
      <c r="N67" s="20">
        <v>100</v>
      </c>
      <c r="O67" s="20">
        <v>100</v>
      </c>
      <c r="P67" s="20">
        <v>100</v>
      </c>
      <c r="Q67" s="20">
        <v>100</v>
      </c>
      <c r="R67" s="59"/>
      <c r="S67" s="59"/>
      <c r="T67" s="59"/>
      <c r="U67" s="59"/>
    </row>
    <row r="68" spans="1:21" ht="118.5" customHeight="1" x14ac:dyDescent="0.25">
      <c r="A68" s="63" t="s">
        <v>533</v>
      </c>
      <c r="B68" s="64" t="s">
        <v>381</v>
      </c>
      <c r="C68" s="17" t="s">
        <v>594</v>
      </c>
      <c r="D68" s="17" t="s">
        <v>595</v>
      </c>
      <c r="E68" s="17" t="s">
        <v>240</v>
      </c>
      <c r="F68" s="17" t="s">
        <v>27</v>
      </c>
      <c r="G68" s="17" t="s">
        <v>28</v>
      </c>
      <c r="H68" s="22" t="s">
        <v>29</v>
      </c>
      <c r="I68" s="21" t="s">
        <v>596</v>
      </c>
      <c r="J68" s="27">
        <v>0</v>
      </c>
      <c r="K68" s="26" t="s">
        <v>597</v>
      </c>
      <c r="L68" s="20" t="s">
        <v>598</v>
      </c>
      <c r="M68" s="24">
        <v>1</v>
      </c>
      <c r="N68" s="24">
        <v>1</v>
      </c>
      <c r="O68" s="24">
        <v>1</v>
      </c>
      <c r="P68" s="24">
        <v>1</v>
      </c>
      <c r="Q68" s="24">
        <v>1</v>
      </c>
      <c r="R68" s="59"/>
      <c r="S68" s="59"/>
      <c r="T68" s="59"/>
      <c r="U68" s="59"/>
    </row>
    <row r="69" spans="1:21" ht="104.25" customHeight="1" x14ac:dyDescent="0.25">
      <c r="A69" s="63" t="s">
        <v>533</v>
      </c>
      <c r="B69" s="64" t="s">
        <v>23</v>
      </c>
      <c r="C69" s="17" t="s">
        <v>24</v>
      </c>
      <c r="D69" s="17" t="s">
        <v>25</v>
      </c>
      <c r="E69" s="17" t="s">
        <v>26</v>
      </c>
      <c r="F69" s="17" t="s">
        <v>27</v>
      </c>
      <c r="G69" s="17" t="s">
        <v>28</v>
      </c>
      <c r="H69" s="22" t="s">
        <v>29</v>
      </c>
      <c r="I69" s="21" t="s">
        <v>599</v>
      </c>
      <c r="J69" s="27">
        <v>50</v>
      </c>
      <c r="K69" s="19" t="s">
        <v>600</v>
      </c>
      <c r="L69" s="19" t="s">
        <v>601</v>
      </c>
      <c r="M69" s="27">
        <v>24</v>
      </c>
      <c r="N69" s="27">
        <v>24</v>
      </c>
      <c r="O69" s="20">
        <v>26</v>
      </c>
      <c r="P69" s="20">
        <v>26</v>
      </c>
      <c r="Q69" s="79">
        <v>100</v>
      </c>
      <c r="R69" s="59"/>
      <c r="S69" s="59"/>
      <c r="T69" s="59"/>
      <c r="U69" s="59"/>
    </row>
    <row r="70" spans="1:21" ht="126" x14ac:dyDescent="0.25">
      <c r="A70" s="63" t="s">
        <v>533</v>
      </c>
      <c r="B70" s="64" t="s">
        <v>23</v>
      </c>
      <c r="C70" s="17" t="s">
        <v>24</v>
      </c>
      <c r="D70" s="17" t="s">
        <v>25</v>
      </c>
      <c r="E70" s="17" t="s">
        <v>26</v>
      </c>
      <c r="F70" s="17" t="s">
        <v>27</v>
      </c>
      <c r="G70" s="17" t="s">
        <v>28</v>
      </c>
      <c r="H70" s="22" t="s">
        <v>29</v>
      </c>
      <c r="I70" s="21" t="s">
        <v>602</v>
      </c>
      <c r="J70" s="27" t="s">
        <v>603</v>
      </c>
      <c r="K70" s="19" t="s">
        <v>600</v>
      </c>
      <c r="L70" s="19" t="s">
        <v>601</v>
      </c>
      <c r="M70" s="27">
        <v>9</v>
      </c>
      <c r="N70" s="27">
        <v>10</v>
      </c>
      <c r="O70" s="20">
        <v>10</v>
      </c>
      <c r="P70" s="20">
        <v>11</v>
      </c>
      <c r="Q70" s="79">
        <v>40</v>
      </c>
      <c r="R70" s="59"/>
      <c r="S70" s="59"/>
      <c r="T70" s="59"/>
      <c r="U70" s="59"/>
    </row>
  </sheetData>
  <sheetProtection algorithmName="SHA-512" hashValue="mB/bRA5/iDQjsGp5fEzCDkNOhRNBeYbW0yk1jxwjweLXOX7EDYfhwh4yLK65FKSz03mHi6Wm9u8vjYyvfPyEQg==" saltValue="c/eV9ljZ1hd81YNhnxGRIA==" spinCount="100000" sheet="1" objects="1" scenarios="1"/>
  <autoFilter ref="H2:H70" xr:uid="{00000000-0009-0000-0000-000005000000}"/>
  <mergeCells count="14">
    <mergeCell ref="R2:U2"/>
    <mergeCell ref="A1:U1"/>
    <mergeCell ref="A2:A3"/>
    <mergeCell ref="B2:B3"/>
    <mergeCell ref="C2:C3"/>
    <mergeCell ref="D2:D3"/>
    <mergeCell ref="E2:E3"/>
    <mergeCell ref="I2:I3"/>
    <mergeCell ref="J2:J3"/>
    <mergeCell ref="K2:L2"/>
    <mergeCell ref="M2:Q2"/>
    <mergeCell ref="F2:F3"/>
    <mergeCell ref="G2:G3"/>
    <mergeCell ref="H2:H3"/>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Title="Error" error="Debes seleccionar un elemento de la lista" promptTitle="Seleccione..." prompt="Selecione un elemento de la lista" xr:uid="{00000000-0002-0000-0500-000000000000}">
          <x14:formula1>
            <xm:f>'LISTAS DESPLEGABLES'!$A$2:$A$8</xm:f>
          </x14:formula1>
          <xm:sqref>B4:B70</xm:sqref>
        </x14:dataValidation>
        <x14:dataValidation type="list" allowBlank="1" showInputMessage="1" showErrorMessage="1" errorTitle="Error" error="Debes seleccionar un elemento de la lista" promptTitle="Seleccione..." prompt="Selecione un elemento de la lista" xr:uid="{00000000-0002-0000-0500-000001000000}">
          <x14:formula1>
            <xm:f>'LISTAS DESPLEGABLES'!$D$2:$D$8</xm:f>
          </x14:formula1>
          <xm:sqref>E4:E70</xm:sqref>
        </x14:dataValidation>
        <x14:dataValidation type="list" allowBlank="1" showInputMessage="1" showErrorMessage="1" errorTitle="Error" error="Debes seleccionar un elemento de la lista" promptTitle="Seleccione..." prompt="Selecione un elemento de la lista" xr:uid="{00000000-0002-0000-0500-000002000000}">
          <x14:formula1>
            <xm:f>'LISTAS DESPLEGABLES'!$E$2:$E$8</xm:f>
          </x14:formula1>
          <xm:sqref>F4:F70</xm:sqref>
        </x14:dataValidation>
        <x14:dataValidation type="list" allowBlank="1" showInputMessage="1" showErrorMessage="1" errorTitle="Error" error="Debes seleccionar un elemento de la lista" promptTitle="Seleccione..." prompt="Selecione un elemento de la lista" xr:uid="{00000000-0002-0000-0500-000003000000}">
          <x14:formula1>
            <xm:f>'LISTAS DESPLEGABLES'!$F$2:$F$21</xm:f>
          </x14:formula1>
          <xm:sqref>G4:G70</xm:sqref>
        </x14:dataValidation>
        <x14:dataValidation type="list" allowBlank="1" showInputMessage="1" showErrorMessage="1" errorTitle="Error" error="Debes seleccionar un elemento de la lista" promptTitle="Seleccione..." prompt="Selecione un elemento de la lista" xr:uid="{00000000-0002-0000-0500-000004000000}">
          <x14:formula1>
            <xm:f>'LISTAS DESPLEGABLES'!$G$2:$G$8</xm:f>
          </x14:formula1>
          <xm:sqref>H4:H70</xm:sqref>
        </x14:dataValidation>
        <x14:dataValidation type="list" allowBlank="1" showInputMessage="1" showErrorMessage="1" errorTitle="Error" error="Debes seleccionar un elemento de la lista" promptTitle="Seleccione..." prompt="Selecione un elemento de la lista" xr:uid="{00000000-0002-0000-0500-000005000000}">
          <x14:formula1>
            <xm:f>'LISTAS DESPLEGABLES'!$B$2:$B$20</xm:f>
          </x14:formula1>
          <xm:sqref>C4:C70</xm:sqref>
        </x14:dataValidation>
        <x14:dataValidation type="list" allowBlank="1" showInputMessage="1" showErrorMessage="1" errorTitle="Error" error="Debes seleccionar un elemento de la lista" promptTitle="Seleccione..." prompt="Selecione un elemento de la lista" xr:uid="{00000000-0002-0000-0500-000006000000}">
          <x14:formula1>
            <xm:f>'LISTAS DESPLEGABLES'!$C$3:$C$20</xm:f>
          </x14:formula1>
          <xm:sqref>D4:D70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9"/>
  <sheetViews>
    <sheetView workbookViewId="0">
      <selection activeCell="G2" sqref="G2"/>
    </sheetView>
  </sheetViews>
  <sheetFormatPr baseColWidth="10" defaultColWidth="11.42578125" defaultRowHeight="15" x14ac:dyDescent="0.25"/>
  <cols>
    <col min="1" max="1" width="20.28515625" customWidth="1"/>
    <col min="2" max="2" width="15.42578125" customWidth="1"/>
    <col min="3" max="3" width="16" customWidth="1"/>
    <col min="4" max="4" width="17.7109375" customWidth="1"/>
    <col min="5" max="5" width="19.140625" customWidth="1"/>
    <col min="6" max="6" width="16.5703125" customWidth="1"/>
    <col min="7" max="7" width="37" bestFit="1" customWidth="1"/>
  </cols>
  <sheetData>
    <row r="1" spans="1:7" x14ac:dyDescent="0.25">
      <c r="A1" s="1" t="s">
        <v>604</v>
      </c>
      <c r="B1" s="1" t="s">
        <v>605</v>
      </c>
      <c r="C1" s="1" t="s">
        <v>606</v>
      </c>
      <c r="D1" s="1" t="s">
        <v>607</v>
      </c>
      <c r="E1" s="1" t="s">
        <v>608</v>
      </c>
      <c r="F1" s="1" t="s">
        <v>609</v>
      </c>
      <c r="G1" s="1" t="s">
        <v>610</v>
      </c>
    </row>
    <row r="2" spans="1:7" ht="60" x14ac:dyDescent="0.25">
      <c r="A2" s="2" t="s">
        <v>611</v>
      </c>
      <c r="B2" s="2" t="s">
        <v>612</v>
      </c>
      <c r="C2" s="2"/>
      <c r="D2" s="2" t="s">
        <v>240</v>
      </c>
      <c r="E2" s="2" t="s">
        <v>434</v>
      </c>
      <c r="F2" s="2" t="s">
        <v>435</v>
      </c>
      <c r="G2" s="2" t="s">
        <v>29</v>
      </c>
    </row>
    <row r="3" spans="1:7" ht="105" x14ac:dyDescent="0.25">
      <c r="A3" s="2" t="s">
        <v>23</v>
      </c>
      <c r="B3" s="2" t="s">
        <v>206</v>
      </c>
      <c r="C3" s="2" t="s">
        <v>207</v>
      </c>
      <c r="D3" s="2" t="s">
        <v>26</v>
      </c>
      <c r="E3" s="2" t="s">
        <v>99</v>
      </c>
      <c r="F3" s="2" t="s">
        <v>613</v>
      </c>
      <c r="G3" s="2" t="s">
        <v>440</v>
      </c>
    </row>
    <row r="4" spans="1:7" ht="135" x14ac:dyDescent="0.25">
      <c r="A4" s="2" t="s">
        <v>237</v>
      </c>
      <c r="B4" s="2" t="s">
        <v>24</v>
      </c>
      <c r="C4" s="2" t="s">
        <v>25</v>
      </c>
      <c r="D4" s="2" t="s">
        <v>433</v>
      </c>
      <c r="E4" s="2" t="s">
        <v>27</v>
      </c>
      <c r="F4" s="2" t="s">
        <v>133</v>
      </c>
      <c r="G4" s="2" t="s">
        <v>41</v>
      </c>
    </row>
    <row r="5" spans="1:7" ht="120" x14ac:dyDescent="0.25">
      <c r="A5" s="2" t="s">
        <v>614</v>
      </c>
      <c r="B5" s="2" t="s">
        <v>615</v>
      </c>
      <c r="C5" s="2" t="s">
        <v>616</v>
      </c>
      <c r="D5" s="2" t="s">
        <v>93</v>
      </c>
      <c r="E5" s="2" t="s">
        <v>116</v>
      </c>
      <c r="F5" s="2" t="s">
        <v>100</v>
      </c>
      <c r="G5" s="2" t="s">
        <v>72</v>
      </c>
    </row>
    <row r="6" spans="1:7" ht="60" x14ac:dyDescent="0.25">
      <c r="A6" s="2" t="s">
        <v>414</v>
      </c>
      <c r="B6" s="2" t="s">
        <v>238</v>
      </c>
      <c r="C6" s="2" t="s">
        <v>239</v>
      </c>
      <c r="D6" s="2" t="s">
        <v>229</v>
      </c>
      <c r="E6" s="2" t="s">
        <v>617</v>
      </c>
      <c r="F6" s="2" t="s">
        <v>497</v>
      </c>
      <c r="G6" s="2" t="s">
        <v>46</v>
      </c>
    </row>
    <row r="7" spans="1:7" ht="105" x14ac:dyDescent="0.25">
      <c r="A7" s="2" t="s">
        <v>396</v>
      </c>
      <c r="B7" s="2" t="s">
        <v>238</v>
      </c>
      <c r="C7" s="2" t="s">
        <v>584</v>
      </c>
      <c r="D7" s="2" t="s">
        <v>85</v>
      </c>
      <c r="E7" s="2" t="s">
        <v>156</v>
      </c>
      <c r="F7" s="2" t="s">
        <v>45</v>
      </c>
      <c r="G7" s="2" t="s">
        <v>188</v>
      </c>
    </row>
    <row r="8" spans="1:7" ht="150" x14ac:dyDescent="0.25">
      <c r="A8" s="2" t="s">
        <v>381</v>
      </c>
      <c r="B8" s="2" t="s">
        <v>238</v>
      </c>
      <c r="C8" s="2" t="s">
        <v>259</v>
      </c>
      <c r="D8" s="2" t="s">
        <v>335</v>
      </c>
      <c r="E8" s="2" t="s">
        <v>618</v>
      </c>
      <c r="F8" s="2" t="s">
        <v>28</v>
      </c>
      <c r="G8" s="2" t="s">
        <v>101</v>
      </c>
    </row>
    <row r="9" spans="1:7" ht="165" x14ac:dyDescent="0.25">
      <c r="A9" s="2"/>
      <c r="B9" s="2" t="s">
        <v>91</v>
      </c>
      <c r="C9" s="2" t="s">
        <v>92</v>
      </c>
      <c r="D9" s="2"/>
      <c r="E9" s="2"/>
      <c r="F9" s="2" t="s">
        <v>245</v>
      </c>
      <c r="G9" s="2"/>
    </row>
    <row r="10" spans="1:7" ht="150" x14ac:dyDescent="0.25">
      <c r="A10" s="2"/>
      <c r="B10" s="2" t="s">
        <v>415</v>
      </c>
      <c r="C10" s="2" t="s">
        <v>619</v>
      </c>
      <c r="D10" s="2"/>
      <c r="E10" s="2"/>
      <c r="F10" s="2" t="s">
        <v>384</v>
      </c>
      <c r="G10" s="2"/>
    </row>
    <row r="11" spans="1:7" ht="165" x14ac:dyDescent="0.25">
      <c r="A11" s="2"/>
      <c r="B11" s="2" t="s">
        <v>415</v>
      </c>
      <c r="C11" s="2" t="s">
        <v>416</v>
      </c>
      <c r="D11" s="2"/>
      <c r="E11" s="2"/>
      <c r="F11" s="2" t="s">
        <v>71</v>
      </c>
      <c r="G11" s="2"/>
    </row>
    <row r="12" spans="1:7" ht="120" x14ac:dyDescent="0.25">
      <c r="A12" s="2"/>
      <c r="B12" s="2" t="s">
        <v>397</v>
      </c>
      <c r="C12" s="2" t="s">
        <v>410</v>
      </c>
      <c r="D12" s="2"/>
      <c r="E12" s="2"/>
      <c r="F12" s="2" t="s">
        <v>344</v>
      </c>
      <c r="G12" s="2"/>
    </row>
    <row r="13" spans="1:7" ht="135" x14ac:dyDescent="0.25">
      <c r="A13" s="2"/>
      <c r="B13" s="2" t="s">
        <v>397</v>
      </c>
      <c r="C13" s="2" t="s">
        <v>398</v>
      </c>
      <c r="D13" s="2"/>
      <c r="E13" s="2"/>
      <c r="F13" s="2" t="s">
        <v>620</v>
      </c>
      <c r="G13" s="2"/>
    </row>
    <row r="14" spans="1:7" ht="60" x14ac:dyDescent="0.25">
      <c r="A14" s="2"/>
      <c r="B14" s="2" t="s">
        <v>431</v>
      </c>
      <c r="C14" s="2" t="s">
        <v>432</v>
      </c>
      <c r="D14" s="2"/>
      <c r="E14" s="2"/>
      <c r="F14" s="2" t="s">
        <v>621</v>
      </c>
      <c r="G14" s="2"/>
    </row>
    <row r="15" spans="1:7" ht="105" x14ac:dyDescent="0.25">
      <c r="A15" s="2"/>
      <c r="B15" s="2" t="s">
        <v>83</v>
      </c>
      <c r="C15" s="2" t="s">
        <v>84</v>
      </c>
      <c r="D15" s="2"/>
      <c r="E15" s="2"/>
      <c r="F15" s="2" t="s">
        <v>484</v>
      </c>
      <c r="G15" s="2"/>
    </row>
    <row r="16" spans="1:7" ht="60" x14ac:dyDescent="0.25">
      <c r="A16" s="2"/>
      <c r="B16" s="2" t="s">
        <v>402</v>
      </c>
      <c r="C16" s="2" t="s">
        <v>403</v>
      </c>
      <c r="D16" s="2"/>
      <c r="E16" s="2"/>
      <c r="F16" s="2" t="s">
        <v>117</v>
      </c>
      <c r="G16" s="2"/>
    </row>
    <row r="17" spans="1:7" ht="135" x14ac:dyDescent="0.25">
      <c r="A17" s="2"/>
      <c r="B17" s="2" t="s">
        <v>382</v>
      </c>
      <c r="C17" s="2" t="s">
        <v>383</v>
      </c>
      <c r="D17" s="2"/>
      <c r="E17" s="2"/>
      <c r="F17" s="2" t="s">
        <v>622</v>
      </c>
      <c r="G17" s="2"/>
    </row>
    <row r="18" spans="1:7" ht="75" x14ac:dyDescent="0.25">
      <c r="A18" s="2"/>
      <c r="B18" s="2" t="s">
        <v>623</v>
      </c>
      <c r="C18" s="2" t="s">
        <v>624</v>
      </c>
      <c r="D18" s="2"/>
      <c r="E18" s="2"/>
      <c r="F18" s="2" t="s">
        <v>625</v>
      </c>
      <c r="G18" s="2"/>
    </row>
    <row r="19" spans="1:7" ht="120" x14ac:dyDescent="0.25">
      <c r="A19" s="2"/>
      <c r="B19" s="2" t="s">
        <v>594</v>
      </c>
      <c r="C19" s="2" t="s">
        <v>595</v>
      </c>
      <c r="D19" s="2"/>
      <c r="E19" s="2"/>
      <c r="F19" s="80"/>
      <c r="G19" s="2"/>
    </row>
    <row r="20" spans="1:7" ht="90" x14ac:dyDescent="0.25">
      <c r="A20" s="2"/>
      <c r="B20" s="2" t="s">
        <v>626</v>
      </c>
      <c r="C20" s="2" t="s">
        <v>627</v>
      </c>
      <c r="D20" s="2"/>
      <c r="E20" s="2"/>
      <c r="F20" s="2" t="s">
        <v>40</v>
      </c>
      <c r="G20" s="2"/>
    </row>
    <row r="21" spans="1:7" ht="30" x14ac:dyDescent="0.25">
      <c r="A21" s="2"/>
      <c r="B21" s="2"/>
      <c r="C21" s="2"/>
      <c r="D21" s="2"/>
      <c r="E21" s="2"/>
      <c r="F21" s="2" t="s">
        <v>628</v>
      </c>
      <c r="G21" s="2"/>
    </row>
    <row r="22" spans="1:7" x14ac:dyDescent="0.25">
      <c r="A22" s="3"/>
      <c r="B22" s="3"/>
      <c r="C22" s="3"/>
      <c r="D22" s="3"/>
      <c r="E22" s="3"/>
      <c r="F22" s="3"/>
      <c r="G22" s="3"/>
    </row>
    <row r="23" spans="1:7" x14ac:dyDescent="0.25">
      <c r="A23" s="3"/>
      <c r="B23" s="3"/>
      <c r="C23" s="3"/>
      <c r="D23" s="3"/>
      <c r="E23" s="3"/>
      <c r="F23" s="3"/>
      <c r="G23" s="3"/>
    </row>
    <row r="24" spans="1:7" x14ac:dyDescent="0.25">
      <c r="A24" s="3"/>
      <c r="B24" s="3"/>
      <c r="C24" s="3"/>
      <c r="D24" s="3"/>
      <c r="E24" s="3"/>
      <c r="F24" s="3"/>
      <c r="G24" s="3"/>
    </row>
    <row r="25" spans="1:7" x14ac:dyDescent="0.25">
      <c r="A25" s="3"/>
      <c r="B25" s="3"/>
      <c r="C25" s="3"/>
      <c r="D25" s="3"/>
      <c r="E25" s="3"/>
      <c r="F25" s="3"/>
      <c r="G25" s="3"/>
    </row>
    <row r="26" spans="1:7" x14ac:dyDescent="0.25">
      <c r="A26" s="3"/>
      <c r="B26" s="3"/>
      <c r="C26" s="3"/>
      <c r="D26" s="3"/>
      <c r="E26" s="3"/>
      <c r="F26" s="3"/>
      <c r="G26" s="3"/>
    </row>
    <row r="27" spans="1:7" x14ac:dyDescent="0.25">
      <c r="A27" s="3"/>
      <c r="B27" s="3"/>
      <c r="C27" s="3"/>
      <c r="D27" s="3"/>
      <c r="E27" s="3"/>
      <c r="F27" s="3"/>
      <c r="G27" s="3"/>
    </row>
    <row r="28" spans="1:7" x14ac:dyDescent="0.25">
      <c r="A28" s="3"/>
      <c r="B28" s="3"/>
      <c r="C28" s="3"/>
      <c r="D28" s="3"/>
      <c r="E28" s="3"/>
      <c r="F28" s="3"/>
      <c r="G28" s="3"/>
    </row>
    <row r="29" spans="1:7" x14ac:dyDescent="0.25">
      <c r="A29" s="3"/>
      <c r="B29" s="3"/>
      <c r="C29" s="3"/>
      <c r="D29" s="3"/>
      <c r="E29" s="3"/>
      <c r="F29" s="3"/>
      <c r="G29" s="3"/>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7"/>
  <sheetViews>
    <sheetView tabSelected="1" topLeftCell="Q2" zoomScale="90" zoomScaleNormal="90" workbookViewId="0">
      <pane ySplit="3" topLeftCell="A5" activePane="bottomLeft" state="frozen"/>
      <selection activeCell="A2" sqref="A2"/>
      <selection pane="bottomLeft" activeCell="V17" sqref="V17"/>
    </sheetView>
  </sheetViews>
  <sheetFormatPr baseColWidth="10" defaultColWidth="11.42578125" defaultRowHeight="78" customHeight="1" x14ac:dyDescent="0.2"/>
  <cols>
    <col min="1" max="1" width="24.42578125" style="99" customWidth="1"/>
    <col min="2" max="2" width="26" style="109" customWidth="1"/>
    <col min="3" max="3" width="35.5703125" style="109" customWidth="1"/>
    <col min="4" max="4" width="28.42578125" style="109" customWidth="1"/>
    <col min="5" max="5" width="22.5703125" style="109" customWidth="1"/>
    <col min="6" max="6" width="23.140625" style="109" customWidth="1"/>
    <col min="7" max="7" width="25.5703125" style="109" customWidth="1"/>
    <col min="8" max="8" width="39.42578125" style="99" customWidth="1"/>
    <col min="9" max="9" width="41.140625" style="99" customWidth="1"/>
    <col min="10" max="10" width="11.85546875" style="110" customWidth="1"/>
    <col min="11" max="11" width="26.7109375" style="111" customWidth="1"/>
    <col min="12" max="12" width="27" style="111" customWidth="1"/>
    <col min="13" max="13" width="10.7109375" style="99" customWidth="1"/>
    <col min="14" max="14" width="9.85546875" style="99" customWidth="1"/>
    <col min="15" max="15" width="8.7109375" style="99" customWidth="1"/>
    <col min="16" max="16" width="8.85546875" style="99" customWidth="1"/>
    <col min="17" max="17" width="9.7109375" style="99" customWidth="1"/>
    <col min="18" max="18" width="28.140625" style="114" customWidth="1"/>
    <col min="19" max="19" width="15.28515625" style="114" customWidth="1"/>
    <col min="20" max="20" width="59.42578125" style="113" customWidth="1"/>
    <col min="21" max="21" width="50.5703125" style="113" customWidth="1"/>
    <col min="22" max="22" width="53.28515625" style="112" customWidth="1"/>
    <col min="23" max="16384" width="11.42578125" style="99"/>
  </cols>
  <sheetData>
    <row r="1" spans="1:22" s="91" customFormat="1" ht="78" hidden="1" customHeight="1" x14ac:dyDescent="0.25">
      <c r="A1" s="139" t="s">
        <v>0</v>
      </c>
      <c r="B1" s="139"/>
      <c r="C1" s="139"/>
      <c r="D1" s="139"/>
      <c r="E1" s="139"/>
      <c r="F1" s="139"/>
      <c r="G1" s="139"/>
      <c r="H1" s="139"/>
      <c r="I1" s="139"/>
      <c r="J1" s="139"/>
      <c r="K1" s="139"/>
      <c r="L1" s="139"/>
      <c r="M1" s="139"/>
      <c r="N1" s="139"/>
      <c r="O1" s="139"/>
      <c r="P1" s="139"/>
      <c r="Q1" s="139"/>
      <c r="R1" s="139"/>
      <c r="S1" s="139"/>
      <c r="T1" s="139"/>
      <c r="U1" s="139"/>
    </row>
    <row r="2" spans="1:22" s="91" customFormat="1" ht="78" customHeight="1" thickBot="1" x14ac:dyDescent="0.3">
      <c r="A2" s="146" t="s">
        <v>681</v>
      </c>
      <c r="B2" s="147"/>
      <c r="C2" s="147"/>
      <c r="D2" s="147"/>
      <c r="E2" s="147"/>
      <c r="F2" s="147"/>
      <c r="G2" s="147"/>
      <c r="H2" s="147"/>
      <c r="I2" s="147"/>
      <c r="J2" s="147"/>
      <c r="K2" s="147"/>
      <c r="L2" s="147"/>
      <c r="M2" s="147"/>
      <c r="N2" s="147"/>
      <c r="O2" s="147"/>
      <c r="P2" s="147"/>
      <c r="Q2" s="147"/>
      <c r="R2" s="147"/>
      <c r="S2" s="147"/>
      <c r="T2" s="147"/>
      <c r="U2" s="147"/>
      <c r="V2" s="148"/>
    </row>
    <row r="3" spans="1:22" s="91" customFormat="1" ht="21.75" customHeight="1" x14ac:dyDescent="0.25">
      <c r="A3" s="140" t="s">
        <v>1</v>
      </c>
      <c r="B3" s="140" t="s">
        <v>2</v>
      </c>
      <c r="C3" s="140" t="s">
        <v>3</v>
      </c>
      <c r="D3" s="140" t="s">
        <v>4</v>
      </c>
      <c r="E3" s="140" t="s">
        <v>5</v>
      </c>
      <c r="F3" s="140" t="s">
        <v>7</v>
      </c>
      <c r="G3" s="142" t="s">
        <v>8</v>
      </c>
      <c r="H3" s="140" t="s">
        <v>9</v>
      </c>
      <c r="I3" s="140" t="s">
        <v>10</v>
      </c>
      <c r="J3" s="140" t="s">
        <v>11</v>
      </c>
      <c r="K3" s="140" t="s">
        <v>12</v>
      </c>
      <c r="L3" s="140"/>
      <c r="M3" s="140" t="s">
        <v>13</v>
      </c>
      <c r="N3" s="140"/>
      <c r="O3" s="140"/>
      <c r="P3" s="140"/>
      <c r="Q3" s="140"/>
      <c r="R3" s="144" t="s">
        <v>14</v>
      </c>
      <c r="S3" s="144"/>
      <c r="T3" s="144"/>
      <c r="U3" s="145"/>
      <c r="V3" s="130" t="s">
        <v>629</v>
      </c>
    </row>
    <row r="4" spans="1:22" s="95" customFormat="1" ht="60.75" customHeight="1" x14ac:dyDescent="0.25">
      <c r="A4" s="141"/>
      <c r="B4" s="141"/>
      <c r="C4" s="141"/>
      <c r="D4" s="141"/>
      <c r="E4" s="141"/>
      <c r="F4" s="141"/>
      <c r="G4" s="143"/>
      <c r="H4" s="141"/>
      <c r="I4" s="141"/>
      <c r="J4" s="141"/>
      <c r="K4" s="92" t="s">
        <v>15</v>
      </c>
      <c r="L4" s="92" t="s">
        <v>16</v>
      </c>
      <c r="M4" s="92">
        <v>2023</v>
      </c>
      <c r="N4" s="92">
        <v>2024</v>
      </c>
      <c r="O4" s="92">
        <v>2025</v>
      </c>
      <c r="P4" s="92">
        <v>2026</v>
      </c>
      <c r="Q4" s="94" t="s">
        <v>17</v>
      </c>
      <c r="R4" s="93" t="s">
        <v>18</v>
      </c>
      <c r="S4" s="93" t="s">
        <v>19</v>
      </c>
      <c r="T4" s="93" t="s">
        <v>20</v>
      </c>
      <c r="U4" s="115" t="s">
        <v>21</v>
      </c>
      <c r="V4" s="117" t="s">
        <v>682</v>
      </c>
    </row>
    <row r="5" spans="1:22" ht="240" customHeight="1" x14ac:dyDescent="0.2">
      <c r="A5" s="118" t="s">
        <v>218</v>
      </c>
      <c r="B5" s="100" t="s">
        <v>34</v>
      </c>
      <c r="C5" s="100" t="s">
        <v>24</v>
      </c>
      <c r="D5" s="100" t="s">
        <v>25</v>
      </c>
      <c r="E5" s="100" t="s">
        <v>26</v>
      </c>
      <c r="F5" s="100" t="s">
        <v>27</v>
      </c>
      <c r="G5" s="100" t="s">
        <v>45</v>
      </c>
      <c r="H5" s="100" t="s">
        <v>46</v>
      </c>
      <c r="I5" s="100" t="s">
        <v>219</v>
      </c>
      <c r="J5" s="122">
        <v>11944</v>
      </c>
      <c r="K5" s="100" t="s">
        <v>220</v>
      </c>
      <c r="L5" s="123" t="s">
        <v>221</v>
      </c>
      <c r="M5" s="119">
        <v>12300</v>
      </c>
      <c r="N5" s="103">
        <f>M5*1.05</f>
        <v>12915</v>
      </c>
      <c r="O5" s="103">
        <v>13561</v>
      </c>
      <c r="P5" s="103">
        <f>O5*1.05</f>
        <v>14239.050000000001</v>
      </c>
      <c r="Q5" s="103">
        <f>SUM(M5:P5)</f>
        <v>53015.05</v>
      </c>
      <c r="R5" s="120">
        <v>13851</v>
      </c>
      <c r="S5" s="131">
        <v>112</v>
      </c>
      <c r="T5" s="101" t="s">
        <v>222</v>
      </c>
      <c r="U5" s="116" t="s">
        <v>630</v>
      </c>
      <c r="V5" s="129" t="s">
        <v>671</v>
      </c>
    </row>
    <row r="6" spans="1:22" ht="315" customHeight="1" x14ac:dyDescent="0.2">
      <c r="A6" s="118" t="s">
        <v>218</v>
      </c>
      <c r="B6" s="100" t="s">
        <v>34</v>
      </c>
      <c r="C6" s="100" t="s">
        <v>642</v>
      </c>
      <c r="D6" s="100" t="s">
        <v>25</v>
      </c>
      <c r="E6" s="100" t="s">
        <v>26</v>
      </c>
      <c r="F6" s="100" t="s">
        <v>27</v>
      </c>
      <c r="G6" s="100" t="s">
        <v>643</v>
      </c>
      <c r="H6" s="100" t="s">
        <v>46</v>
      </c>
      <c r="I6" s="100" t="s">
        <v>219</v>
      </c>
      <c r="J6" s="122">
        <v>200</v>
      </c>
      <c r="K6" s="104" t="s">
        <v>223</v>
      </c>
      <c r="L6" s="123" t="s">
        <v>644</v>
      </c>
      <c r="M6" s="119">
        <v>210</v>
      </c>
      <c r="N6" s="103">
        <v>220</v>
      </c>
      <c r="O6" s="103">
        <v>231</v>
      </c>
      <c r="P6" s="103">
        <v>243</v>
      </c>
      <c r="Q6" s="103">
        <f>+M6+N6+O6+P6</f>
        <v>904</v>
      </c>
      <c r="R6" s="120">
        <v>274</v>
      </c>
      <c r="S6" s="121">
        <v>1.3</v>
      </c>
      <c r="T6" s="101" t="s">
        <v>645</v>
      </c>
      <c r="U6" s="116" t="s">
        <v>631</v>
      </c>
      <c r="V6" s="129" t="s">
        <v>669</v>
      </c>
    </row>
    <row r="7" spans="1:22" ht="376.5" customHeight="1" x14ac:dyDescent="0.2">
      <c r="A7" s="118" t="s">
        <v>218</v>
      </c>
      <c r="B7" s="100" t="s">
        <v>34</v>
      </c>
      <c r="C7" s="100" t="s">
        <v>642</v>
      </c>
      <c r="D7" s="100" t="s">
        <v>25</v>
      </c>
      <c r="E7" s="100" t="s">
        <v>26</v>
      </c>
      <c r="F7" s="100" t="s">
        <v>27</v>
      </c>
      <c r="G7" s="100" t="s">
        <v>643</v>
      </c>
      <c r="H7" s="100" t="s">
        <v>46</v>
      </c>
      <c r="I7" s="100" t="s">
        <v>219</v>
      </c>
      <c r="J7" s="122">
        <v>382</v>
      </c>
      <c r="K7" s="100" t="s">
        <v>226</v>
      </c>
      <c r="L7" s="123" t="s">
        <v>646</v>
      </c>
      <c r="M7" s="119">
        <v>401</v>
      </c>
      <c r="N7" s="103">
        <v>422</v>
      </c>
      <c r="O7" s="103">
        <v>442</v>
      </c>
      <c r="P7" s="103">
        <v>464</v>
      </c>
      <c r="Q7" s="103">
        <f>+M7+N7+O7+P7</f>
        <v>1729</v>
      </c>
      <c r="R7" s="120">
        <v>520</v>
      </c>
      <c r="S7" s="121">
        <v>1.23</v>
      </c>
      <c r="T7" s="101" t="s">
        <v>647</v>
      </c>
      <c r="U7" s="116" t="s">
        <v>632</v>
      </c>
      <c r="V7" s="129" t="s">
        <v>672</v>
      </c>
    </row>
    <row r="8" spans="1:22" ht="307.5" customHeight="1" x14ac:dyDescent="0.2">
      <c r="A8" s="118" t="s">
        <v>218</v>
      </c>
      <c r="B8" s="100" t="s">
        <v>34</v>
      </c>
      <c r="C8" s="100" t="s">
        <v>642</v>
      </c>
      <c r="D8" s="100" t="s">
        <v>25</v>
      </c>
      <c r="E8" s="100" t="s">
        <v>229</v>
      </c>
      <c r="F8" s="100" t="s">
        <v>27</v>
      </c>
      <c r="G8" s="100" t="s">
        <v>643</v>
      </c>
      <c r="H8" s="100" t="s">
        <v>41</v>
      </c>
      <c r="I8" s="100" t="s">
        <v>633</v>
      </c>
      <c r="J8" s="122">
        <v>9175</v>
      </c>
      <c r="K8" s="100" t="s">
        <v>231</v>
      </c>
      <c r="L8" s="123" t="s">
        <v>232</v>
      </c>
      <c r="M8" s="119">
        <v>15937</v>
      </c>
      <c r="N8" s="103">
        <f t="shared" ref="N8:P9" si="0">M8*1.02</f>
        <v>16255.74</v>
      </c>
      <c r="O8" s="103">
        <f t="shared" si="0"/>
        <v>16580.854800000001</v>
      </c>
      <c r="P8" s="103">
        <f t="shared" si="0"/>
        <v>16912.471896000003</v>
      </c>
      <c r="Q8" s="103">
        <f>SUM(M8:P8)</f>
        <v>65686.066695999994</v>
      </c>
      <c r="R8" s="120">
        <v>15359</v>
      </c>
      <c r="S8" s="121">
        <v>0.96</v>
      </c>
      <c r="T8" s="101" t="s">
        <v>648</v>
      </c>
      <c r="U8" s="116" t="s">
        <v>634</v>
      </c>
      <c r="V8" s="129" t="s">
        <v>673</v>
      </c>
    </row>
    <row r="9" spans="1:22" ht="288.75" customHeight="1" x14ac:dyDescent="0.2">
      <c r="A9" s="118" t="s">
        <v>218</v>
      </c>
      <c r="B9" s="100" t="s">
        <v>34</v>
      </c>
      <c r="C9" s="100" t="s">
        <v>642</v>
      </c>
      <c r="D9" s="100" t="s">
        <v>25</v>
      </c>
      <c r="E9" s="100" t="s">
        <v>229</v>
      </c>
      <c r="F9" s="100" t="s">
        <v>27</v>
      </c>
      <c r="G9" s="100" t="s">
        <v>643</v>
      </c>
      <c r="H9" s="100" t="s">
        <v>41</v>
      </c>
      <c r="I9" s="100" t="s">
        <v>633</v>
      </c>
      <c r="J9" s="122">
        <v>13689</v>
      </c>
      <c r="K9" s="100" t="s">
        <v>234</v>
      </c>
      <c r="L9" s="123" t="s">
        <v>235</v>
      </c>
      <c r="M9" s="119">
        <v>14123</v>
      </c>
      <c r="N9" s="103">
        <f t="shared" si="0"/>
        <v>14405.460000000001</v>
      </c>
      <c r="O9" s="103">
        <f t="shared" si="0"/>
        <v>14693.569200000002</v>
      </c>
      <c r="P9" s="103">
        <f t="shared" si="0"/>
        <v>14987.440584000002</v>
      </c>
      <c r="Q9" s="103">
        <f>SUM(M9:P9)</f>
        <v>58209.469784000008</v>
      </c>
      <c r="R9" s="120">
        <v>20712</v>
      </c>
      <c r="S9" s="121">
        <v>1.46</v>
      </c>
      <c r="T9" s="101" t="s">
        <v>649</v>
      </c>
      <c r="U9" s="116" t="s">
        <v>635</v>
      </c>
      <c r="V9" s="129" t="s">
        <v>674</v>
      </c>
    </row>
    <row r="10" spans="1:22" ht="271.5" customHeight="1" x14ac:dyDescent="0.2">
      <c r="A10" s="118" t="s">
        <v>218</v>
      </c>
      <c r="B10" s="97" t="s">
        <v>237</v>
      </c>
      <c r="C10" s="97" t="s">
        <v>238</v>
      </c>
      <c r="D10" s="97" t="s">
        <v>650</v>
      </c>
      <c r="E10" s="97" t="s">
        <v>240</v>
      </c>
      <c r="F10" s="97" t="s">
        <v>27</v>
      </c>
      <c r="G10" s="97" t="s">
        <v>643</v>
      </c>
      <c r="H10" s="97" t="s">
        <v>46</v>
      </c>
      <c r="I10" s="100" t="s">
        <v>241</v>
      </c>
      <c r="J10" s="122">
        <v>0</v>
      </c>
      <c r="K10" s="100" t="s">
        <v>242</v>
      </c>
      <c r="L10" s="123" t="s">
        <v>651</v>
      </c>
      <c r="M10" s="124">
        <v>1</v>
      </c>
      <c r="N10" s="105">
        <v>0</v>
      </c>
      <c r="O10" s="105">
        <v>0</v>
      </c>
      <c r="P10" s="105">
        <v>0</v>
      </c>
      <c r="Q10" s="105">
        <v>1</v>
      </c>
      <c r="R10" s="120">
        <v>0.2</v>
      </c>
      <c r="S10" s="121">
        <v>0.2</v>
      </c>
      <c r="T10" s="101" t="s">
        <v>652</v>
      </c>
      <c r="U10" s="116" t="s">
        <v>636</v>
      </c>
      <c r="V10" s="129" t="s">
        <v>675</v>
      </c>
    </row>
    <row r="11" spans="1:22" ht="263.25" customHeight="1" x14ac:dyDescent="0.2">
      <c r="A11" s="118" t="s">
        <v>218</v>
      </c>
      <c r="B11" s="97" t="s">
        <v>237</v>
      </c>
      <c r="C11" s="97" t="s">
        <v>238</v>
      </c>
      <c r="D11" s="97" t="s">
        <v>650</v>
      </c>
      <c r="E11" s="97" t="s">
        <v>26</v>
      </c>
      <c r="F11" s="97" t="s">
        <v>27</v>
      </c>
      <c r="G11" s="97" t="s">
        <v>653</v>
      </c>
      <c r="H11" s="97" t="s">
        <v>46</v>
      </c>
      <c r="I11" s="100" t="s">
        <v>637</v>
      </c>
      <c r="J11" s="122">
        <v>1</v>
      </c>
      <c r="K11" s="100" t="s">
        <v>654</v>
      </c>
      <c r="L11" s="123" t="s">
        <v>248</v>
      </c>
      <c r="M11" s="125">
        <v>2</v>
      </c>
      <c r="N11" s="102">
        <v>2</v>
      </c>
      <c r="O11" s="102">
        <v>2</v>
      </c>
      <c r="P11" s="102">
        <v>2</v>
      </c>
      <c r="Q11" s="102">
        <f>SUM(M11:P11)</f>
        <v>8</v>
      </c>
      <c r="R11" s="120">
        <v>4</v>
      </c>
      <c r="S11" s="121">
        <v>2</v>
      </c>
      <c r="T11" s="101" t="s">
        <v>655</v>
      </c>
      <c r="U11" s="116" t="s">
        <v>638</v>
      </c>
      <c r="V11" s="129" t="s">
        <v>676</v>
      </c>
    </row>
    <row r="12" spans="1:22" ht="171" customHeight="1" x14ac:dyDescent="0.2">
      <c r="A12" s="118" t="s">
        <v>218</v>
      </c>
      <c r="B12" s="97" t="s">
        <v>250</v>
      </c>
      <c r="C12" s="97" t="s">
        <v>238</v>
      </c>
      <c r="D12" s="97" t="s">
        <v>650</v>
      </c>
      <c r="E12" s="97" t="s">
        <v>26</v>
      </c>
      <c r="F12" s="97" t="s">
        <v>27</v>
      </c>
      <c r="G12" s="97" t="s">
        <v>643</v>
      </c>
      <c r="H12" s="97" t="s">
        <v>46</v>
      </c>
      <c r="I12" s="98" t="s">
        <v>251</v>
      </c>
      <c r="J12" s="127">
        <v>0</v>
      </c>
      <c r="K12" s="98" t="s">
        <v>656</v>
      </c>
      <c r="L12" s="126" t="s">
        <v>657</v>
      </c>
      <c r="M12" s="124">
        <v>2</v>
      </c>
      <c r="N12" s="105">
        <v>3</v>
      </c>
      <c r="O12" s="105">
        <v>4</v>
      </c>
      <c r="P12" s="105">
        <v>5</v>
      </c>
      <c r="Q12" s="106">
        <f>SUM(M12:P12)</f>
        <v>14</v>
      </c>
      <c r="R12" s="120">
        <v>2</v>
      </c>
      <c r="S12" s="121">
        <v>1</v>
      </c>
      <c r="T12" s="101" t="s">
        <v>658</v>
      </c>
      <c r="U12" s="116" t="s">
        <v>639</v>
      </c>
      <c r="V12" s="129" t="s">
        <v>670</v>
      </c>
    </row>
    <row r="13" spans="1:22" ht="264.75" customHeight="1" x14ac:dyDescent="0.2">
      <c r="A13" s="118" t="s">
        <v>218</v>
      </c>
      <c r="B13" s="97" t="s">
        <v>250</v>
      </c>
      <c r="C13" s="97" t="s">
        <v>238</v>
      </c>
      <c r="D13" s="97" t="s">
        <v>650</v>
      </c>
      <c r="E13" s="97" t="s">
        <v>26</v>
      </c>
      <c r="F13" s="97" t="s">
        <v>27</v>
      </c>
      <c r="G13" s="97" t="s">
        <v>643</v>
      </c>
      <c r="H13" s="97" t="s">
        <v>46</v>
      </c>
      <c r="I13" s="100" t="s">
        <v>255</v>
      </c>
      <c r="J13" s="122">
        <v>21</v>
      </c>
      <c r="K13" s="104" t="s">
        <v>256</v>
      </c>
      <c r="L13" s="123" t="s">
        <v>257</v>
      </c>
      <c r="M13" s="128">
        <v>30</v>
      </c>
      <c r="N13" s="107">
        <f>M13*1.05</f>
        <v>31.5</v>
      </c>
      <c r="O13" s="107">
        <f>N13*1.05</f>
        <v>33.075000000000003</v>
      </c>
      <c r="P13" s="107">
        <f>O13*1.05</f>
        <v>34.728750000000005</v>
      </c>
      <c r="Q13" s="107">
        <f>SUM(M13:P13)</f>
        <v>129.30375000000001</v>
      </c>
      <c r="R13" s="120">
        <v>30</v>
      </c>
      <c r="S13" s="121">
        <v>1</v>
      </c>
      <c r="T13" s="101" t="s">
        <v>659</v>
      </c>
      <c r="U13" s="116" t="s">
        <v>639</v>
      </c>
      <c r="V13" s="129" t="s">
        <v>677</v>
      </c>
    </row>
    <row r="14" spans="1:22" ht="320.25" customHeight="1" x14ac:dyDescent="0.2">
      <c r="A14" s="118" t="s">
        <v>218</v>
      </c>
      <c r="B14" s="100" t="s">
        <v>250</v>
      </c>
      <c r="C14" s="100" t="s">
        <v>238</v>
      </c>
      <c r="D14" s="100" t="s">
        <v>660</v>
      </c>
      <c r="E14" s="100" t="s">
        <v>26</v>
      </c>
      <c r="F14" s="100" t="s">
        <v>27</v>
      </c>
      <c r="G14" s="100" t="s">
        <v>643</v>
      </c>
      <c r="H14" s="100" t="s">
        <v>46</v>
      </c>
      <c r="I14" s="100" t="s">
        <v>661</v>
      </c>
      <c r="J14" s="125">
        <v>0</v>
      </c>
      <c r="K14" s="104" t="s">
        <v>662</v>
      </c>
      <c r="L14" s="123" t="s">
        <v>262</v>
      </c>
      <c r="M14" s="125">
        <v>5</v>
      </c>
      <c r="N14" s="102">
        <v>5</v>
      </c>
      <c r="O14" s="102">
        <v>5</v>
      </c>
      <c r="P14" s="102">
        <v>5</v>
      </c>
      <c r="Q14" s="107">
        <f>SUM(M14:P14)</f>
        <v>20</v>
      </c>
      <c r="R14" s="120">
        <v>10</v>
      </c>
      <c r="S14" s="121">
        <v>2</v>
      </c>
      <c r="T14" s="101" t="s">
        <v>663</v>
      </c>
      <c r="U14" s="116" t="s">
        <v>638</v>
      </c>
      <c r="V14" s="129" t="s">
        <v>678</v>
      </c>
    </row>
    <row r="15" spans="1:22" ht="265.5" customHeight="1" x14ac:dyDescent="0.2">
      <c r="A15" s="118" t="s">
        <v>218</v>
      </c>
      <c r="B15" s="100" t="s">
        <v>250</v>
      </c>
      <c r="C15" s="100" t="s">
        <v>238</v>
      </c>
      <c r="D15" s="100" t="s">
        <v>660</v>
      </c>
      <c r="E15" s="100" t="s">
        <v>26</v>
      </c>
      <c r="F15" s="100" t="s">
        <v>27</v>
      </c>
      <c r="G15" s="100" t="s">
        <v>643</v>
      </c>
      <c r="H15" s="100" t="s">
        <v>46</v>
      </c>
      <c r="I15" s="100" t="s">
        <v>661</v>
      </c>
      <c r="J15" s="125">
        <v>0</v>
      </c>
      <c r="K15" s="104" t="s">
        <v>664</v>
      </c>
      <c r="L15" s="126" t="s">
        <v>265</v>
      </c>
      <c r="M15" s="125">
        <v>1</v>
      </c>
      <c r="N15" s="102">
        <v>3</v>
      </c>
      <c r="O15" s="102">
        <v>3</v>
      </c>
      <c r="P15" s="102">
        <v>3</v>
      </c>
      <c r="Q15" s="102">
        <v>10</v>
      </c>
      <c r="R15" s="120">
        <v>1</v>
      </c>
      <c r="S15" s="121">
        <v>1</v>
      </c>
      <c r="T15" s="101" t="s">
        <v>266</v>
      </c>
      <c r="U15" s="116" t="s">
        <v>639</v>
      </c>
      <c r="V15" s="129" t="s">
        <v>679</v>
      </c>
    </row>
    <row r="16" spans="1:22" ht="201" customHeight="1" x14ac:dyDescent="0.2">
      <c r="A16" s="118" t="s">
        <v>218</v>
      </c>
      <c r="B16" s="96" t="s">
        <v>23</v>
      </c>
      <c r="C16" s="96" t="s">
        <v>642</v>
      </c>
      <c r="D16" s="96" t="s">
        <v>25</v>
      </c>
      <c r="E16" s="96" t="s">
        <v>26</v>
      </c>
      <c r="F16" s="96" t="s">
        <v>665</v>
      </c>
      <c r="G16" s="96" t="s">
        <v>666</v>
      </c>
      <c r="H16" s="96" t="s">
        <v>46</v>
      </c>
      <c r="I16" s="98" t="s">
        <v>667</v>
      </c>
      <c r="J16" s="127" t="s">
        <v>268</v>
      </c>
      <c r="K16" s="98" t="s">
        <v>269</v>
      </c>
      <c r="L16" s="126" t="s">
        <v>270</v>
      </c>
      <c r="M16" s="125">
        <v>0.5</v>
      </c>
      <c r="N16" s="108">
        <v>0.5</v>
      </c>
      <c r="O16" s="108">
        <v>0</v>
      </c>
      <c r="P16" s="108">
        <v>0</v>
      </c>
      <c r="Q16" s="108">
        <f>SUM(M16:P16)</f>
        <v>1</v>
      </c>
      <c r="R16" s="120">
        <v>0.45</v>
      </c>
      <c r="S16" s="121">
        <v>0.9</v>
      </c>
      <c r="T16" s="101" t="s">
        <v>271</v>
      </c>
      <c r="U16" s="116" t="s">
        <v>640</v>
      </c>
      <c r="V16" s="129" t="s">
        <v>680</v>
      </c>
    </row>
    <row r="17" spans="1:22" ht="162" customHeight="1" x14ac:dyDescent="0.2">
      <c r="A17" s="118" t="s">
        <v>218</v>
      </c>
      <c r="B17" s="96" t="s">
        <v>23</v>
      </c>
      <c r="C17" s="96" t="s">
        <v>642</v>
      </c>
      <c r="D17" s="96" t="s">
        <v>25</v>
      </c>
      <c r="E17" s="96" t="s">
        <v>26</v>
      </c>
      <c r="F17" s="96" t="s">
        <v>665</v>
      </c>
      <c r="G17" s="96" t="s">
        <v>666</v>
      </c>
      <c r="H17" s="96" t="s">
        <v>101</v>
      </c>
      <c r="I17" s="98" t="s">
        <v>667</v>
      </c>
      <c r="J17" s="127" t="s">
        <v>272</v>
      </c>
      <c r="K17" s="98" t="s">
        <v>273</v>
      </c>
      <c r="L17" s="126" t="s">
        <v>274</v>
      </c>
      <c r="M17" s="125">
        <v>0</v>
      </c>
      <c r="N17" s="108">
        <v>0.2</v>
      </c>
      <c r="O17" s="108">
        <v>0.4</v>
      </c>
      <c r="P17" s="108">
        <v>0.4</v>
      </c>
      <c r="Q17" s="108">
        <f>SUM(M17:P17)</f>
        <v>1</v>
      </c>
      <c r="R17" s="120"/>
      <c r="S17" s="120"/>
      <c r="T17" s="101"/>
      <c r="U17" s="116" t="s">
        <v>641</v>
      </c>
      <c r="V17" s="129" t="s">
        <v>668</v>
      </c>
    </row>
  </sheetData>
  <mergeCells count="15">
    <mergeCell ref="A1:U1"/>
    <mergeCell ref="A3:A4"/>
    <mergeCell ref="B3:B4"/>
    <mergeCell ref="C3:C4"/>
    <mergeCell ref="D3:D4"/>
    <mergeCell ref="E3:E4"/>
    <mergeCell ref="F3:F4"/>
    <mergeCell ref="G3:G4"/>
    <mergeCell ref="H3:H4"/>
    <mergeCell ref="I3:I4"/>
    <mergeCell ref="J3:J4"/>
    <mergeCell ref="K3:L3"/>
    <mergeCell ref="M3:Q3"/>
    <mergeCell ref="R3:U3"/>
    <mergeCell ref="A2:V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errorTitle="Error" error="Debes seleccionar un elemento de la lista" promptTitle="Seleccione..." prompt="Selecione un elemento de la lista" xr:uid="{00000000-0002-0000-0300-000002000000}">
          <x14:formula1>
            <xm:f>'LISTAS DESPLEGABLES'!$C$3:$C$20</xm:f>
          </x14:formula1>
          <xm:sqref>D5:D17</xm:sqref>
        </x14:dataValidation>
        <x14:dataValidation type="list" allowBlank="1" showInputMessage="1" showErrorMessage="1" errorTitle="Error" error="Debes seleccionar un elemento de la lista" promptTitle="Seleccione..." prompt="Selecione un elemento de la lista" xr:uid="{00000000-0002-0000-0300-000003000000}">
          <x14:formula1>
            <xm:f>'LISTAS DESPLEGABLES'!$B$2:$B$20</xm:f>
          </x14:formula1>
          <xm:sqref>C5:C17</xm:sqref>
        </x14:dataValidation>
        <x14:dataValidation type="list" allowBlank="1" showInputMessage="1" showErrorMessage="1" errorTitle="Error" error="Debes seleccionar un elemento de la lista" promptTitle="Seleccione..." prompt="Selecione un elemento de la lista" xr:uid="{00000000-0002-0000-0300-000004000000}">
          <x14:formula1>
            <xm:f>'LISTAS DESPLEGABLES'!$G$2:$G$8</xm:f>
          </x14:formula1>
          <xm:sqref>H5:H17</xm:sqref>
        </x14:dataValidation>
        <x14:dataValidation type="list" allowBlank="1" showInputMessage="1" showErrorMessage="1" errorTitle="Error" error="Debes seleccionar un elemento de la lista" promptTitle="Seleccione..." prompt="Selecione un elemento de la lista" xr:uid="{00000000-0002-0000-0300-000005000000}">
          <x14:formula1>
            <xm:f>'LISTAS DESPLEGABLES'!$F$2:$F$21</xm:f>
          </x14:formula1>
          <xm:sqref>G5:G17</xm:sqref>
        </x14:dataValidation>
        <x14:dataValidation type="list" allowBlank="1" showInputMessage="1" showErrorMessage="1" errorTitle="Error" error="Debes seleccionar un elemento de la lista" promptTitle="Seleccione..." prompt="Selecione un elemento de la lista" xr:uid="{00000000-0002-0000-0300-000006000000}">
          <x14:formula1>
            <xm:f>'LISTAS DESPLEGABLES'!$E$2:$E$8</xm:f>
          </x14:formula1>
          <xm:sqref>F5:F17</xm:sqref>
        </x14:dataValidation>
        <x14:dataValidation type="list" allowBlank="1" showInputMessage="1" showErrorMessage="1" errorTitle="Error" error="Debes seleccionar un elemento de la lista" promptTitle="Seleccione..." prompt="Selecione un elemento de la lista" xr:uid="{00000000-0002-0000-0300-000007000000}">
          <x14:formula1>
            <xm:f>'LISTAS DESPLEGABLES'!$D$2:$D$8</xm:f>
          </x14:formula1>
          <xm:sqref>E5:E17</xm:sqref>
        </x14:dataValidation>
        <x14:dataValidation type="list" allowBlank="1" showInputMessage="1" showErrorMessage="1" errorTitle="Error" error="Debes seleccionar un elemento de la lista" promptTitle="Seleccione..." prompt="Selecione un elemento de la lista" xr:uid="{00000000-0002-0000-0300-000008000000}">
          <x14:formula1>
            <xm:f>'LISTAS DESPLEGABLES'!$A$2:$A$8</xm:f>
          </x14:formula1>
          <xm:sqref>B5:B17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bc39b8-e2e6-47a0-891c-601d01fb1a40">
      <Terms xmlns="http://schemas.microsoft.com/office/infopath/2007/PartnerControls"/>
    </lcf76f155ced4ddcb4097134ff3c332f>
    <TaxCatchAll xmlns="6c60952e-e9e0-4d4a-b728-9d01db15fa2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C560E26332A642A34E7613F87164F3" ma:contentTypeVersion="19" ma:contentTypeDescription="Create a new document." ma:contentTypeScope="" ma:versionID="37660d4c59979010f6675b5435f0779a">
  <xsd:schema xmlns:xsd="http://www.w3.org/2001/XMLSchema" xmlns:xs="http://www.w3.org/2001/XMLSchema" xmlns:p="http://schemas.microsoft.com/office/2006/metadata/properties" xmlns:ns2="1abc39b8-e2e6-47a0-891c-601d01fb1a40" xmlns:ns3="6c60952e-e9e0-4d4a-b728-9d01db15fa23" targetNamespace="http://schemas.microsoft.com/office/2006/metadata/properties" ma:root="true" ma:fieldsID="865abc1bb1418af924a94da83551488c" ns2:_="" ns3:_="">
    <xsd:import namespace="1abc39b8-e2e6-47a0-891c-601d01fb1a40"/>
    <xsd:import namespace="6c60952e-e9e0-4d4a-b728-9d01db15fa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c39b8-e2e6-47a0-891c-601d01fb1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60952e-e9e0-4d4a-b728-9d01db15fa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9a41e9a-e4e3-48e5-aa3c-f825bd652cf6}" ma:internalName="TaxCatchAll" ma:showField="CatchAllData" ma:web="6c60952e-e9e0-4d4a-b728-9d01db15fa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9F9A5C-20CD-4173-8360-CB7E48D9E393}">
  <ds:schemaRefs>
    <ds:schemaRef ds:uri="http://schemas.microsoft.com/office/2006/documentManagement/types"/>
    <ds:schemaRef ds:uri="http://purl.org/dc/terms/"/>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6c60952e-e9e0-4d4a-b728-9d01db15fa23"/>
    <ds:schemaRef ds:uri="1abc39b8-e2e6-47a0-891c-601d01fb1a40"/>
    <ds:schemaRef ds:uri="http://www.w3.org/XML/1998/namespace"/>
  </ds:schemaRefs>
</ds:datastoreItem>
</file>

<file path=customXml/itemProps2.xml><?xml version="1.0" encoding="utf-8"?>
<ds:datastoreItem xmlns:ds="http://schemas.openxmlformats.org/officeDocument/2006/customXml" ds:itemID="{8C3F4A23-29B8-4829-ABC8-6487DFEC15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bc39b8-e2e6-47a0-891c-601d01fb1a40"/>
    <ds:schemaRef ds:uri="6c60952e-e9e0-4d4a-b728-9d01db15fa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BF43D2-2938-4438-96E3-1F8DB6C73E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PES ENTIDADES </vt:lpstr>
      <vt:lpstr>PES MINISTERIO</vt:lpstr>
      <vt:lpstr>LISTAS DESPLEGABLES</vt:lpstr>
      <vt:lpstr>Plan Est. Sect._II_2023_Invima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Fabiola Vargas Vargas</dc:creator>
  <cp:keywords/>
  <dc:description/>
  <cp:lastModifiedBy>Norma Constanza Garcia Ramirez</cp:lastModifiedBy>
  <cp:revision/>
  <dcterms:created xsi:type="dcterms:W3CDTF">2023-09-06T21:26:43Z</dcterms:created>
  <dcterms:modified xsi:type="dcterms:W3CDTF">2024-03-13T14:36:13Z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0x0101002DC560E26332A642A34E7613F87164F3</vt:lpwstr>
  </property>
  <property fmtid="{D5CDD505-2E9C-101B-9397-08002B2CF9AE}" pid="3" name="MediaServiceImageTags">
    <vt:lpwstr/>
  </property>
</Properties>
</file>