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Z:\GRP_PYT_PPTO_EST\GPPE\POA EVIDENCIAS\POA 2018\Aprobar_Divulgar_POA\"/>
    </mc:Choice>
  </mc:AlternateContent>
  <bookViews>
    <workbookView xWindow="0" yWindow="60" windowWidth="12240" windowHeight="7095" firstSheet="3" activeTab="3"/>
  </bookViews>
  <sheets>
    <sheet name="PRESUPUESTO 2016" sheetId="4" state="hidden" r:id="rId1"/>
    <sheet name="Dinamico por Proyectos" sheetId="6" state="hidden" r:id="rId2"/>
    <sheet name="Dinamico por Programas" sheetId="7" state="hidden" r:id="rId3"/>
    <sheet name="POA-2018" sheetId="11" r:id="rId4"/>
    <sheet name="POAI" sheetId="10" state="hidden" r:id="rId5"/>
    <sheet name="Hoja1" sheetId="8" state="hidden" r:id="rId6"/>
  </sheets>
  <externalReferences>
    <externalReference r:id="rId7"/>
    <externalReference r:id="rId8"/>
    <externalReference r:id="rId9"/>
    <externalReference r:id="rId10"/>
    <externalReference r:id="rId11"/>
    <externalReference r:id="rId12"/>
  </externalReferences>
  <definedNames>
    <definedName name="\p" localSheetId="3">#REF!</definedName>
    <definedName name="\p" localSheetId="4">#REF!</definedName>
    <definedName name="\p">#REF!</definedName>
    <definedName name="_xlnm._FilterDatabase" localSheetId="3" hidden="1">'POA-2018'!$A$2:$AY$251</definedName>
    <definedName name="ABC" localSheetId="4">#REF!</definedName>
    <definedName name="ABC">#REF!</definedName>
    <definedName name="clase">[1]Hoja1!$B:$B</definedName>
    <definedName name="Cuadro5" localSheetId="4">#REF!</definedName>
    <definedName name="Cuadro5">#REF!</definedName>
    <definedName name="Cuadro5_Otras" localSheetId="4">#REF!</definedName>
    <definedName name="Cuadro5_Otras">#REF!</definedName>
    <definedName name="Departamento">[2]procesos!$A$54</definedName>
    <definedName name="dependencias" localSheetId="3">[3]Hoja1!$E$3:$E$17</definedName>
    <definedName name="dependencias" localSheetId="4">[3]Hoja1!$E$3:$E$17</definedName>
    <definedName name="dependencias">Hoja1!$E$3:$E$17</definedName>
    <definedName name="DIVIDENDOS">#N/A</definedName>
    <definedName name="ENSAYO" localSheetId="4">#REF!</definedName>
    <definedName name="ENSAYO">#REF!</definedName>
    <definedName name="I" localSheetId="4">[4]HTI!#REF!</definedName>
    <definedName name="I">[4]HTI!#REF!</definedName>
    <definedName name="IA" localSheetId="4">[4]HTI!#REF!</definedName>
    <definedName name="IA">[4]HTI!#REF!</definedName>
    <definedName name="MACRO" localSheetId="4">#REF!</definedName>
    <definedName name="MACRO">#REF!</definedName>
    <definedName name="Municipio">[2]procesos!$K$54</definedName>
    <definedName name="PAAG">#N/A</definedName>
    <definedName name="PLAZO_DEPREC">#N/A</definedName>
    <definedName name="PRINT_AREA">#N/A</definedName>
    <definedName name="programas" localSheetId="3">[5]Hoja1!$B$3:$B$20</definedName>
    <definedName name="programas" localSheetId="4">[5]Hoja1!$B$3:$B$20</definedName>
    <definedName name="programas">Hoja1!$B$3:$B$20</definedName>
    <definedName name="ROTCC" localSheetId="4">#REF!</definedName>
    <definedName name="ROTCC">#REF!</definedName>
    <definedName name="ROTINV" localSheetId="4">#REF!</definedName>
    <definedName name="ROTINV">#REF!</definedName>
    <definedName name="SUPUESTOS">#N/A</definedName>
    <definedName name="TABLATIR">#N/A</definedName>
    <definedName name="TCentrosPoblados">[2]procesos!$CD$2:$CD$9450</definedName>
    <definedName name="TMunicipios">[2]procesos!$BI$2:$BI$1120</definedName>
    <definedName name="ZONA">#N/A</definedName>
  </definedNames>
  <calcPr calcId="152511"/>
  <pivotCaches>
    <pivotCache cacheId="0" r:id="rId13"/>
  </pivotCaches>
</workbook>
</file>

<file path=xl/calcChain.xml><?xml version="1.0" encoding="utf-8"?>
<calcChain xmlns="http://schemas.openxmlformats.org/spreadsheetml/2006/main">
  <c r="F31" i="11" l="1"/>
  <c r="F87" i="11"/>
  <c r="F151" i="11"/>
  <c r="F194" i="11"/>
  <c r="F250" i="11" l="1"/>
  <c r="F237" i="11" l="1"/>
  <c r="F202" i="11"/>
  <c r="F175" i="11"/>
  <c r="F171" i="11"/>
  <c r="F162" i="11"/>
  <c r="F157" i="11"/>
  <c r="F112" i="11"/>
  <c r="F104" i="11"/>
  <c r="F64" i="11"/>
  <c r="F45" i="11"/>
  <c r="F18" i="11"/>
  <c r="F251" i="11" l="1"/>
  <c r="K12" i="10"/>
  <c r="J12" i="10"/>
  <c r="I12" i="10"/>
  <c r="G12" i="10"/>
  <c r="F12" i="10"/>
  <c r="E12" i="10"/>
  <c r="L11" i="10"/>
  <c r="H11" i="10"/>
  <c r="L10" i="10"/>
  <c r="H10" i="10"/>
  <c r="L9" i="10"/>
  <c r="H9" i="10"/>
  <c r="N12" i="10" l="1"/>
  <c r="N13" i="10" s="1"/>
  <c r="L12" i="10"/>
  <c r="M10" i="10"/>
  <c r="H12" i="10"/>
  <c r="M9" i="10"/>
  <c r="M11" i="10"/>
  <c r="M12" i="10" l="1"/>
  <c r="C28" i="4"/>
  <c r="B28" i="4"/>
  <c r="E6" i="4"/>
  <c r="E7" i="4"/>
  <c r="B8" i="4"/>
  <c r="C8" i="4"/>
  <c r="D13" i="4"/>
  <c r="D14" i="4"/>
  <c r="B41" i="4"/>
  <c r="C33" i="4" s="1"/>
  <c r="D8" i="4"/>
  <c r="D28" i="4" l="1"/>
  <c r="C40" i="4"/>
  <c r="C35" i="4"/>
  <c r="C37" i="4"/>
  <c r="C39" i="4"/>
  <c r="C41" i="4"/>
  <c r="C38" i="4"/>
  <c r="E8" i="4"/>
  <c r="C34" i="4"/>
  <c r="C36" i="4"/>
  <c r="H252" i="11"/>
</calcChain>
</file>

<file path=xl/sharedStrings.xml><?xml version="1.0" encoding="utf-8"?>
<sst xmlns="http://schemas.openxmlformats.org/spreadsheetml/2006/main" count="1782" uniqueCount="803">
  <si>
    <t xml:space="preserve">Programa </t>
  </si>
  <si>
    <t>Dependencia Líder</t>
  </si>
  <si>
    <t>Proyecto</t>
  </si>
  <si>
    <t>Oficina Asesora de Planeación</t>
  </si>
  <si>
    <t>Implementación del Sistema de Gestión Ambiental en el INVIMA</t>
  </si>
  <si>
    <t xml:space="preserve">Transición del Sistema de Gestión Integral del INVIMA a la norma NTC ISO 9001:2015 </t>
  </si>
  <si>
    <t>Dirección General</t>
  </si>
  <si>
    <t>Oficina Asesora Jurídica</t>
  </si>
  <si>
    <t>Oficina de Tecnologías de la Información</t>
  </si>
  <si>
    <t>Oficina de Atención al Ciudadano</t>
  </si>
  <si>
    <t>Oficina de Asuntos Internacionales</t>
  </si>
  <si>
    <t>Secretaria General</t>
  </si>
  <si>
    <t>Oficina de Laboratorios y Control de Calidad</t>
  </si>
  <si>
    <t>Dirección de Cosmeticos y Productos de Aseo</t>
  </si>
  <si>
    <t xml:space="preserve">Dirección de Dispositivos Médicos y Otras Tecnologías </t>
  </si>
  <si>
    <t>Dirección de Operaciones Sanitarias</t>
  </si>
  <si>
    <t>Dirección de Responsabilidad Sanitaria</t>
  </si>
  <si>
    <t>PRESUPUESTO DE INVERSIÓN VIGENCIA 2016</t>
  </si>
  <si>
    <t>Dependencia</t>
  </si>
  <si>
    <t>Oficina de Tecnologías de la información</t>
  </si>
  <si>
    <t>Secretaría General</t>
  </si>
  <si>
    <t>Dirección de Cosmeticos, Aseo, Plaguicidas y Productos de Higiene Doméstica</t>
  </si>
  <si>
    <t xml:space="preserve">Dirección de Alimentos y Bebidas </t>
  </si>
  <si>
    <t>Dirección de Dispositivos Médicos y otras Tecnologías</t>
  </si>
  <si>
    <t>Dirección de Medicamentos y Productos Biológicos</t>
  </si>
  <si>
    <t>Fortalecimiento de la Inspección, Vigilancia y Control Sanitaria con enfoque de riesgos.</t>
  </si>
  <si>
    <t>Fortalecimiento de la gestión de Riesgo Clínico (capacitación y asistencia técnica en metodología  AMFE) en el Programa de Reactivovigilancia, etapa II.</t>
  </si>
  <si>
    <t xml:space="preserve">Actualización del módulo virtual de Reactivovigilancia e inclusión de la unidad Formatos de Reporte de Efectos Indeseados Reactivos de Diagnóstico In Vitro </t>
  </si>
  <si>
    <t>Educación Sanitaria virtual del Programa Nacional de Tecnovigilancia</t>
  </si>
  <si>
    <t xml:space="preserve">Actualización del aplicativo Online para los reportes de los efectos indeseados asociados al uso de los reactivos de diagnóstico in vitro </t>
  </si>
  <si>
    <t xml:space="preserve">Validación de la metodología de señalización (SIGNAL) aplicada a los reactivos de diagnóstico in vitro. </t>
  </si>
  <si>
    <t xml:space="preserve">Desarrollar los protocolos de investigación a Dispositivos Médicos señalizados de difícil trazabilidad para implementar la Vigilancia Intensiva en Colombia a través de la Red Centinela. </t>
  </si>
  <si>
    <t>Módulos para la notificación y consulta en línea de los reportes inmediatos y trimestrales de eventos e incidentes adversos asociados al uso y trazabilidad de los dispositivos médicos implantables en el país</t>
  </si>
  <si>
    <t>Fortalecimiento del proceso de evaluación técnica y sanitaria en materia de expedición de registros sanitarios y trámites asociados de dispositivos médicos.</t>
  </si>
  <si>
    <t>Demuestra la Calidad de Dispositivos Médicos</t>
  </si>
  <si>
    <t>Programa Nacional Reactivovigilancia</t>
  </si>
  <si>
    <t>Programa Nacional Tecnovigilancia</t>
  </si>
  <si>
    <t>Programa Demuestra de la Calidad</t>
  </si>
  <si>
    <t>Fortalecimiento del Proceso de Adquisición de Bienes y Servicios</t>
  </si>
  <si>
    <t>Establecimiento de relaciones externas del modelo de inspección con base en riesgo IVC SOA</t>
  </si>
  <si>
    <t>Vinculación al sistema Colciencias</t>
  </si>
  <si>
    <t>Fortalecimiento imagen institucional en ciudadanos vinculados al objeto misional - Conocimiento institucional entre profesionales de la salud y del comercio internacional</t>
  </si>
  <si>
    <t>Reporte Regular de Información de Establecimientos para la Vigilancia Sanitaria</t>
  </si>
  <si>
    <t xml:space="preserve">Diseño e Implementación del modelo de Inspección, Vigilancia y Control con enfoque de riesgos para para puertos, aeropuertos y pasos de frontera </t>
  </si>
  <si>
    <t>Implementación del Modelo de Inspección, Vigilancia y Control  basado en riesgos IVC- SOA  - Desarrollo de Interfaces</t>
  </si>
  <si>
    <t xml:space="preserve"> Calibración e implementación del modelo de Inspección, Vigilancia y Control con enfoque de riesgos para las Entidades Territoriales de Salud</t>
  </si>
  <si>
    <t>Escuela de inspectores sanitarios</t>
  </si>
  <si>
    <t>Demuestra la Calidad Cosméticos</t>
  </si>
  <si>
    <t xml:space="preserve">Oficina Asesora Jurídica </t>
  </si>
  <si>
    <t>Educación Sanitaria</t>
  </si>
  <si>
    <t>Conversatorio en Temas Sanitarios a Funcionarios y Empleados al Servicio de la Administración de la Justicia Colombiana.</t>
  </si>
  <si>
    <t>Diagnostico de la Capacidad Analíticade la Oficina de Laboratorios y Control de Calidad</t>
  </si>
  <si>
    <t xml:space="preserve">Investigación en el control de calidad de dispositivos médicos con enfoque de riesgo. </t>
  </si>
  <si>
    <t>Dirección de Alimentos y Bebidas</t>
  </si>
  <si>
    <t>Socialización de los lineamientos requeridos para Implementación del Decreto 1500 de 2007 y resoluciones reglamentarias.</t>
  </si>
  <si>
    <t>Articulación y coordinación de la vigilancia sanitaria con enfoque de riesgos en las Entidades Territoriales de Salud. - Circular 046</t>
  </si>
  <si>
    <t>Programa Nacional de Vigilancia y Control de Microorganismos Patógenos; Inocuidad y Calidad Microbiológica y Físico-Química  en Alimentos y Bebidas</t>
  </si>
  <si>
    <t xml:space="preserve">Proyecto de Verificación Oficial  </t>
  </si>
  <si>
    <t>Programa Nacional de Vigilancia y Control de Nutrientes de Interés en Salud Pública</t>
  </si>
  <si>
    <t>Proyecto de monitoreo del contenido de nutrientes presentados en las tablas nutricionales y sujetos a declaraciones nutricionales o de salud en los alimentos.</t>
  </si>
  <si>
    <t>Proyecto de Verificación Oficial de Alimentos Fortificados y control de grasas trns y saturadas por Política Nacional.</t>
  </si>
  <si>
    <t>Formulación de una propuesta técnica de modificación de la Resolución 719 de 2015 por la cual se establece la clasificación de alimentos para consumo humano de acuerdo con el riesgo en salud pública.</t>
  </si>
  <si>
    <t>Control de la información referente a medios masivos de comunicación nacional, regional y locales que hacen referencia a los productos objeto de vigilancia de la Dirección de Alimentos y Bebidas</t>
  </si>
  <si>
    <t xml:space="preserve">Programa Nacional de Vigilancia y Control Residuos y otros contaminates químicos en Alimentos y Bebidas   </t>
  </si>
  <si>
    <t>Vigilancia de niveles de mercurio total en productos de la pesca.</t>
  </si>
  <si>
    <t>Vigilancia de niveles de metilmercurio en productos de la pesca por correlación a mercurio total.</t>
  </si>
  <si>
    <t>Vigilancia de Residuos de contaminantes químicos (acrilamida) en alimentos procesados.</t>
  </si>
  <si>
    <t>Vigilancia de migración de sustancias químicas de envases que  entran en contacto con alimentos y bebidas.</t>
  </si>
  <si>
    <t xml:space="preserve">Vigilancia de hidrocarburos aromáticos policíclicos en alimentos </t>
  </si>
  <si>
    <t>Vigilancia de residuos de plaguicidas y metales pesados en productos hortofrutícolas.</t>
  </si>
  <si>
    <t xml:space="preserve">Vigilancia de micotoxinas en cereales </t>
  </si>
  <si>
    <t>Vigilancia de Residuos de medicamentos veterinarios, plaguicidas y contaminantes químicos en productos de origen animal.</t>
  </si>
  <si>
    <t>Vigilancia de Organismos Genéticamente Modificados en cereales: Maíz, Soya y sus derivados y productos de agricultura orgánica.</t>
  </si>
  <si>
    <t xml:space="preserve">Programa nacional de Farmacovigilancia </t>
  </si>
  <si>
    <t>DeMuestra La Calidad Medicamentos</t>
  </si>
  <si>
    <t>Proyecto de Triquinella spp. en Carne de Cerdo</t>
  </si>
  <si>
    <t>Apoyo a la competitividad de la industria</t>
  </si>
  <si>
    <t>Mejoramiento del sistema nacional de control e inocuidad de alimentos de consumo Nacional y exportación bajo un enfoque de riesgo nacional.</t>
  </si>
  <si>
    <t xml:space="preserve"> Entrenamiento para Inspectores de la autoridad sanitaria 2016</t>
  </si>
  <si>
    <t>Mejoramiento de la calidad de vida laboral</t>
  </si>
  <si>
    <t>Capacitación y actualización de los conocimientos del recurso humano del Invima a nivel nacional</t>
  </si>
  <si>
    <t>Fortalecimiento Institucional</t>
  </si>
  <si>
    <t>Diseño, adecuación, dotación  e implementación de una sala de informática para capacitación de los funcionarios del Invima</t>
  </si>
  <si>
    <t>Capacitación y entrenamiento virtual para los funcionarios del Invima</t>
  </si>
  <si>
    <t xml:space="preserve">Fortalecimiento y adecuación de la infraestructura de los sedes del Invima </t>
  </si>
  <si>
    <t>Estudios y diseños para la construcción de los laboratorios del Invima</t>
  </si>
  <si>
    <t>Proyecto Procesos y Tecnología – PPT (Automatización de procesos)</t>
  </si>
  <si>
    <t>Seguimiento e implementación a la estrategia gobierno en línea</t>
  </si>
  <si>
    <t>Implementación del uso de las tecnologías de la información para trámites y servicios a través de medios electrónicos año 2016</t>
  </si>
  <si>
    <t>Implementación de las actividades de transparencia, participación y colaboración en los asuntos públicos, mediante el uso de las tecnologías de la información y las comunicaciones para un gobierno abierto</t>
  </si>
  <si>
    <t>Implementación de las tecnologías de la información para  la gestión  y eficiencia administrativa  institucional</t>
  </si>
  <si>
    <t>Implementación del sistema de gestión de seguridad y privacidad de la información en el invima 2016</t>
  </si>
  <si>
    <t>Integración de nuevas soluciones informáticas, acorde a las necesidades del Instituto 2016</t>
  </si>
  <si>
    <t>Implementación de la estrategia de inteligencia de negocios en la entidad 2016</t>
  </si>
  <si>
    <t>Actualización de las plataformas tecnológicas y de comunicaciones, acorde a los requerimientos identificados por el Instituto</t>
  </si>
  <si>
    <t>Mesas de trabajo internacionales contra la ilegalidad, contrabando y la corrupción de medicamentos, que permitan medir el impacto que generan estos flagelos, especialmente el contrabando en la salud pública y la afectación en la economía del país.</t>
  </si>
  <si>
    <t>Articular la red nacional de lucha contra la ilegalidad, contrabando y corrupción de productos competencia del Invima.</t>
  </si>
  <si>
    <t>TOTAL PRESUPUESTO DE INVERSIÓN</t>
  </si>
  <si>
    <t xml:space="preserve">Reducción (Total Ajustar 1%) </t>
  </si>
  <si>
    <t>Valor Anteproyecto de Presupuesto</t>
  </si>
  <si>
    <t>TOTAL PRESUPUESTO APROBADO</t>
  </si>
  <si>
    <t xml:space="preserve">Funcionamiento </t>
  </si>
  <si>
    <t xml:space="preserve">Inversión </t>
  </si>
  <si>
    <t>Valor Ajustado, provisión con fin de aplazamiento (1%)</t>
  </si>
  <si>
    <t>Presupuesto Aprobado</t>
  </si>
  <si>
    <t>Cuadro General Presupuesto de la Entidad Vigencia 2016</t>
  </si>
  <si>
    <t>Cuadro Resumen de Disminución por concepto de provisión con fin de Aplazamiento en el Presupuesto de las Dependencias vigencia 2016</t>
  </si>
  <si>
    <t>Valor Presupuesto Aprobado por decreto de liquidación 2550 de 2015</t>
  </si>
  <si>
    <t>TIQUETES</t>
  </si>
  <si>
    <t>Programa de gestión y articulación de la cooperación y relacionamiento internacional estratégico del instituto como agencia sanitaria de referencia.</t>
  </si>
  <si>
    <t>Banco de experiencias de Cooperación y de Buenas Prácticas regulatorias del INVIMA.</t>
  </si>
  <si>
    <t>Estrategia de Cooperación y gestión de proyectos, acuerdos y convenios internacionales.</t>
  </si>
  <si>
    <t>Convenio con OPS – en Negociación.</t>
  </si>
  <si>
    <t>Estrategia para el apoyo a la industria colombiana en el acceso sanitario y aprovechamiento de mercados internacionales de interés</t>
  </si>
  <si>
    <t xml:space="preserve">Divulgación de mensajes institucionales a través de la generación de diversas tácticas de comunicación </t>
  </si>
  <si>
    <t xml:space="preserve">Divulgación de mensajes a través de  entidades territoriales </t>
  </si>
  <si>
    <t xml:space="preserve">Generar mayor acercamiento con los principales medios nacionales </t>
  </si>
  <si>
    <t>Construcción de una visión compartida sobre lo que es y hace el Invima, en beneficio de la prevención de riesgos sanitarios en el país. (INTERNO)</t>
  </si>
  <si>
    <t xml:space="preserve">Modelo de atención al ciudadano Invima  </t>
  </si>
  <si>
    <t xml:space="preserve">Fortalecimiento sistema de gestión integrado </t>
  </si>
  <si>
    <t>Proyectos de Inversión registrados en DNP vigencia 2016</t>
  </si>
  <si>
    <t>Presupuesto Apropiado</t>
  </si>
  <si>
    <t xml:space="preserve"> % de Presupuesto  Apropiado </t>
  </si>
  <si>
    <t>Adquisición, remodelación y dotación infraestructura física INVIMA a nivel nacional</t>
  </si>
  <si>
    <t>Adquisición de equipos, insumos, elementos y repotenciación de equipos a nivel nacional</t>
  </si>
  <si>
    <t>Desarrollo tecnológico de la informática y las comunicaciones -TICS- fortaleciendo el sistema IVC del INVIMA  nacional</t>
  </si>
  <si>
    <t xml:space="preserve">Capacitación  y asistencia técnica a entes descentralizados a nivel nacional </t>
  </si>
  <si>
    <t>Control de calidad de productos biológicos a nivel nacional</t>
  </si>
  <si>
    <t>Levantamiento de la información de las condiciones físico sanitarias de los productos competencia del INVIMA nacional</t>
  </si>
  <si>
    <t>Mejoramiento de la vigilancia sanitaria y control de calidad de los productos de competencia del INVIMA en el marco normativo vigente nacional</t>
  </si>
  <si>
    <t>Capacitación y actualización de los conocimientos del recurso humano del INVIMA a nivel nacional</t>
  </si>
  <si>
    <t>TOTAL</t>
  </si>
  <si>
    <t xml:space="preserve">Valor Ajuste con aplazamiento </t>
  </si>
  <si>
    <t>Presupuesto final para cada Dependencia</t>
  </si>
  <si>
    <t>Total general</t>
  </si>
  <si>
    <t>Total Dirección de Alimentos y Bebidas</t>
  </si>
  <si>
    <t>Total Dirección de Cosmeticos y Productos de Aseo</t>
  </si>
  <si>
    <t xml:space="preserve">Total Dirección de Dispositivos Médicos y Otras Tecnologías </t>
  </si>
  <si>
    <t>Total Dirección de Medicamentos y Productos Biológicos</t>
  </si>
  <si>
    <t>Total Dirección de Operaciones Sanitarias</t>
  </si>
  <si>
    <t>Total Dirección General</t>
  </si>
  <si>
    <t>Total Oficina Asesora de Planeación</t>
  </si>
  <si>
    <t xml:space="preserve">Total Oficina Asesora Jurídica </t>
  </si>
  <si>
    <t>Total Oficina de Asuntos Internacionales</t>
  </si>
  <si>
    <t>Total Oficina de Atención al Ciudadano</t>
  </si>
  <si>
    <t>Total Oficina de Laboratorios y Control de Calidad</t>
  </si>
  <si>
    <t>Total Oficina de Tecnologías de la Información</t>
  </si>
  <si>
    <t>Total Secretaria General</t>
  </si>
  <si>
    <t>Datos</t>
  </si>
  <si>
    <t>Suma de crp</t>
  </si>
  <si>
    <t>Suma de Costo Total Contratos</t>
  </si>
  <si>
    <t>Suma de Costo Total Viaticos</t>
  </si>
  <si>
    <t>Desarrollo de una propuesta de lineamientos técnicos para la definición e implementación de los Criterios de Control de Proceso y Estándares de Desempeño requeridos para la verificación microbiológica en plantas de beneficio animal de las especies bovina,</t>
  </si>
  <si>
    <t>Total Apoyo a la competitividad de la industria</t>
  </si>
  <si>
    <t>Total Educación Sanitaria</t>
  </si>
  <si>
    <t>Total Fortalecimiento de la Inspección, Vigilancia y Control Sanitaria con enfoque de riesgos.</t>
  </si>
  <si>
    <t>Total Fortalecimiento Institucional</t>
  </si>
  <si>
    <t xml:space="preserve">Total Fortalecimiento sistema de gestión integrado </t>
  </si>
  <si>
    <t>Total Mejoramiento de la calidad de vida laboral</t>
  </si>
  <si>
    <t>Total Programa de gestión y articulación de la cooperación y relacionamiento internacional estratégico del instituto como agencia sanitaria de referencia.</t>
  </si>
  <si>
    <t>Total Programa Demuestra de la Calidad</t>
  </si>
  <si>
    <t xml:space="preserve">Total Programa nacional de Farmacovigilancia </t>
  </si>
  <si>
    <t>Total Programa Nacional de Vigilancia y Control de Microorganismos Patógenos; Inocuidad y Calidad Microbiológica y Físico-Química  en Alimentos y Bebidas</t>
  </si>
  <si>
    <t>Total Programa Nacional de Vigilancia y Control de Nutrientes de Interés en Salud Pública</t>
  </si>
  <si>
    <t xml:space="preserve">Total Programa Nacional de Vigilancia y Control Residuos y otros contaminates químicos en Alimentos y Bebidas   </t>
  </si>
  <si>
    <t>Total Programa Nacional Reactivovigilancia</t>
  </si>
  <si>
    <t>Total Programa Nacional Tecnovigilancia</t>
  </si>
  <si>
    <t>Total Seguimiento e implementación a la estrategia gobierno en línea</t>
  </si>
  <si>
    <t>Programa Efectividad técnica de los laboratorios Nacionales</t>
  </si>
  <si>
    <t>Total Programa Efectividad técnica de los laboratorios Nacionales</t>
  </si>
  <si>
    <t xml:space="preserve"> Nodos Focales para  la red Nacional de Farmacovigilancia </t>
  </si>
  <si>
    <t>Reporte en linea del Programa Nacional de Farmacovigilancia</t>
  </si>
  <si>
    <t>Modernización De Los Sistemas De Información Actuales Del Invima</t>
  </si>
  <si>
    <t>Fortalecimiento de la Inspección, Vigilancia y Control Sanitaria con Enfoque de Riesgos</t>
  </si>
  <si>
    <t>Implementación, Estabilización y Seguimiento del Modelo de IVC por enfoque de Riesgo desde la Dirección de Operaciones Sanitarias</t>
  </si>
  <si>
    <t>Consolidación de la información estadística e indicadores clave de impacto para mostrar gestión del Invima</t>
  </si>
  <si>
    <t>Gestionar  la red  nacional contra la Ilegalidad y la Corrupción</t>
  </si>
  <si>
    <t>Automatización y Organización de la Gestión Documental del INVIMA...Fortalecimiento de la Gestión Documental</t>
  </si>
  <si>
    <t>Total Fortalecimiento de la Inspección, Vigilancia y Control Sanitaria con Enfoque de Riesgos</t>
  </si>
  <si>
    <t>Total Gestionar  la red  nacional contra la Ilegalidad y la Corrupción</t>
  </si>
  <si>
    <t>Total Modernización De Los Sistemas De Información Actuales Del Invima</t>
  </si>
  <si>
    <t>1. Educación sanitaria</t>
  </si>
  <si>
    <t>2. Gestión y Articulación de la Cooperación y relacionamiento Internacional estratégico del Instituto como Autoridad Sanitaria de referencia regional.</t>
  </si>
  <si>
    <t>3. Programa Nacional De Tecnovigilancia</t>
  </si>
  <si>
    <t>4. Programa Nacional De Reactivovigilancia</t>
  </si>
  <si>
    <t xml:space="preserve">5. Programa Nacional de Vigilancia y Control de Microorganismos Patógenos y Calidad Microbiológica y Físico-Química  en Alimentos y Bebidas. </t>
  </si>
  <si>
    <t>6. Programa Nacional de Vigilancia y Control de Nutrientes de Interés en Salud Pública</t>
  </si>
  <si>
    <t>7. Programa Nacional de Vigilancia y Control de Residuos y contaminantes químicos en Alimentos y Bebidas.</t>
  </si>
  <si>
    <t xml:space="preserve">8. Programa Nacional De Farmacovigilancia </t>
  </si>
  <si>
    <t>9. Demuestra De La Calidad</t>
  </si>
  <si>
    <t>10. Fortalecimiento de la Inspección, Vigilancia y Control Sanitaria con Enfoque de Riesgos</t>
  </si>
  <si>
    <t>11. Apoyo a la competitividad de la Industria</t>
  </si>
  <si>
    <t>12. Fortalecimiento Sistema De Gestión Integrado</t>
  </si>
  <si>
    <t>13. Fortalecimiento Institucional</t>
  </si>
  <si>
    <t>15. Seguimiento E Implementación A La Estrategia De Gobierno En Linea</t>
  </si>
  <si>
    <t>16. Mejoramiento De Calidad De Vida Laboral</t>
  </si>
  <si>
    <t>17. Mejoramiento  de la efectividad técnica de los laboratorios Nacionales</t>
  </si>
  <si>
    <t>18. Gestionar  la red  nacional contra la Ilegalidad y la Corrupción</t>
  </si>
  <si>
    <t>14. Modernización De Los Sistemas De Información Actuales Del Invima</t>
  </si>
  <si>
    <t xml:space="preserve">1.1. Conversatorio en temas sanitarios a funcionarios y empleados al servicio de la administración de la justicia colombiana  </t>
  </si>
  <si>
    <t>1.2. Actualización del módulo virtual de Reactivovigilancia e inclusión de la unidad Formatos de Reporte de Efectos Indeseados Reactivos de Diagnóstico In Vitro</t>
  </si>
  <si>
    <t>1.3. Educación sanitaria virtual del programa nacional de tecnovigilancia</t>
  </si>
  <si>
    <t>1.4. Fortalecimiento de la gestión de Riesgo Clínico (capacitación y asistencia técnica en metodología  AMFE) en el Programa de Reactivovigilancia, etapa II.</t>
  </si>
  <si>
    <t xml:space="preserve">1.5. Armonización de conceptos técnicos relacionados con  investigación clínica de medicamentos </t>
  </si>
  <si>
    <t>1.6. Vinculación al sistema Colciencias</t>
  </si>
  <si>
    <t>1.7. Socialización de los lineamientos requeridos para Implementación del Decreto 1500 de 2007 y resoluciones reglamentarias.</t>
  </si>
  <si>
    <t>1.8. Divulgación de mensajes institucionales a través de la generación de diversas tácticas de comunicación</t>
  </si>
  <si>
    <t>1.9. Divulgación de mensajes a través de  entidades territoriales</t>
  </si>
  <si>
    <t>1.10. Generar mayor acercamiento con los principales medios nacionales</t>
  </si>
  <si>
    <t>1.11. Construcción de una visión compartida sobre lo que es y hace el Invima, en beneficio de la prevención de riesgos sanitarios en el país. (INTERNO)</t>
  </si>
  <si>
    <t>1.12. Entrenamiento para Inspectores de la autoridad sanitaria 2016</t>
  </si>
  <si>
    <t>1.13. Escuela de inspectores sanitarios</t>
  </si>
  <si>
    <t>1.14. Fortalecimiento imagen institucional en ciudadanos vinculados al objeto misional - Conocimiento institucional entre profesionales de la salud y del comercio internacional</t>
  </si>
  <si>
    <t>1.15. Establecimiento de relaciones externas del modelo de inspección con base en riesgo IVC SOA</t>
  </si>
  <si>
    <t>2.1. Banco de experiencias de Cooperación y de Buenas Prácticas regulatorias del INVIMA.</t>
  </si>
  <si>
    <t>2.2. Estrategia de Cooperación y gestión de proyectos, acuerdos y convenios internacionales.</t>
  </si>
  <si>
    <t>2.3. Convenio con Organización Panamericana de la Salud – en Negociación.</t>
  </si>
  <si>
    <t>3.1. Desarrollar los protocolos de investigación a Dispositivos Médicos señalizados de difícil trazabilidad para implementar la Vigilancia Intensiva en Colombia a través de la Red Centinela</t>
  </si>
  <si>
    <t>3.2. Módulos para la notificación y consulta en línea de los reportes inmediatos y trimestrales de eventos e incidentes adversos asociados al uso y trazabilidad de los dispositivos médicos implantables en el país.</t>
  </si>
  <si>
    <t xml:space="preserve">4.1. Actualización del aplicativo Online para los reportes de los efectos indeseados asociados al uso de los reactivos de diagnóstico in vitro </t>
  </si>
  <si>
    <t xml:space="preserve">4.2. Validación de la metodología de señalización (SIGNAL) aplicada a los reactivos de diagnóstico in vitro. </t>
  </si>
  <si>
    <t>5.1. Proyecto de Monitoreo de Microorganismos Patógenos e Indicadores.</t>
  </si>
  <si>
    <t>5.2. Proyecto de Verificación Oficial 2015</t>
  </si>
  <si>
    <t>5.3. Proyecto de Verificación Oficial 2016</t>
  </si>
  <si>
    <t>5.4. Proyecto de Triquinella spp. en Carne de Cerdo</t>
  </si>
  <si>
    <t xml:space="preserve">5.5. Desarrollo de una propuesta de lineamientos técnicos para la definición e implementación de los Criterios de Control de Proceso y Estándares de Desempeño requeridos para la verificación microbiológica en plantas de beneficio animal de las especies bovina, porcina y aves y productos cárnicos comestibles, establecida en la Resolución 2690 de 2015.   </t>
  </si>
  <si>
    <t>6.1. Proyecto de monitoreo del contenido de nutrientes presentados en las tablas nutricionales y sujetos a declaraciones nutricionales o de salud en los alimentos. 2015</t>
  </si>
  <si>
    <t>6.2. Proyecto de Verificación Oficial de Alimentos Fortificados con Micro- nutrientes y control del contenido de Macro/micro-nutrientes, por Política Nacional. 2015</t>
  </si>
  <si>
    <t>6.3. Proyecto de monitoreo del contenido de nutrientes presentados en las tablas nutricionales y sujetos a declaraciones nutricionales o de salud en los alimentos. 2016</t>
  </si>
  <si>
    <t>6.4. Proyecto de Verificación Oficial de Alimentos Fortificados y control de grasas trns y saturadas por Política Nacional. 2016</t>
  </si>
  <si>
    <t>7.1. Vigilancia de residuos de plaguicidas y metales pesados en productos hortofrutícolas. 2015</t>
  </si>
  <si>
    <t>7.2. Vigilancia de residuos de medicamentos veterinarios, plaguicidas y contaminantes químicos en productos de origen animal. 2015</t>
  </si>
  <si>
    <t>7.3. Vigilancia de Residuos de contaminantes químicos (acrilamida) en alimentos procesados. 2015</t>
  </si>
  <si>
    <t>7.4. Vigilancia de residuos de plaguicidas y metales pesados en productos hortofrutícolas - (Cadmio en Cacao). 2016</t>
  </si>
  <si>
    <t>7.5. Vigilancia de residuos de medicamentos veterinarios, plaguicidas y contaminantes químicos en productos de origen animal.  (Leche Cruda-Bovinos-Porcinos-Aves) 2016</t>
  </si>
  <si>
    <t>7.6. Vigilancia de Residuos de contaminantes químicos (acrilamida) en alimentos procesados. 2016</t>
  </si>
  <si>
    <t>7.7. Vigilancia de niveles de mercurio total en productos de la pesca.</t>
  </si>
  <si>
    <t>7.8. Vigilancia de niveles de metilmercurio en productos de la pesca por correlación a mercurio total.</t>
  </si>
  <si>
    <t>7.9. Vigilancia de migración de sustancias químicas de envases que  entran en contacto con alimentos y bebidas.</t>
  </si>
  <si>
    <t>7.10. Vigilancia de hidrocarburos aromáticos policíclicos en alimentos.</t>
  </si>
  <si>
    <t>7.11. Vigilancia de micotoxinas en alimentos procesados (cereales).</t>
  </si>
  <si>
    <t>7.12. Vigilancia de Organismos Genéticamente Modificados en cereales: Maíz, Soya y sus derivados y productos de agricultura orgánica.</t>
  </si>
  <si>
    <t>7.13. Vigilancia y control de residuos de medicamentos veterinarios y contaminantes químicos en productos de Acuicultura.</t>
  </si>
  <si>
    <t>8.1. Intercambio de conocimiento regional en farmacovigilancia</t>
  </si>
  <si>
    <t xml:space="preserve">8.2. Conformación de Nodos Focales para  la red Nacional de Farmacovigilancia </t>
  </si>
  <si>
    <t>9.1. Demuestra la Calidad de Productos competencia de la Dirección de Cosméticos, Aseo, Plaguicidas y Productos de Higiene Doméstica 2015</t>
  </si>
  <si>
    <t>9.2. Demuestra de la calidad de Dispositivos Médicos 2015</t>
  </si>
  <si>
    <t>9.3. Demuestra la Calidad de Medicamentos y Productos Biológicos 2015</t>
  </si>
  <si>
    <t>9.4. Demuestra la Calidad de Productos competencia de la Dirección de Cosméticos, Aseo, Plaguicidas y Productos de Higiene Doméstica 2016</t>
  </si>
  <si>
    <t>9.5. Demuestra de la calidad de Dispositivos Médicos 2016</t>
  </si>
  <si>
    <t>9.6. Demuestra la Calidad de Medicamentos y Productos Biológicos 2016</t>
  </si>
  <si>
    <t>10.1. Implementación del Modelo de Inspección, Vigilancia y Control  basado en riesgos IVC- SOA  - Desarrollo de Interfaces. 2015</t>
  </si>
  <si>
    <t>10.2. Implementación del Modelo de Inspección, Vigilancia y Control  basado en riesgos IVC- SOA  - Desarrollo de Interfaces. 2016</t>
  </si>
  <si>
    <t>10.3. Calibración e implementación del modelo de Inspección, Vigilancia y Control con enfoque de riesgos para las Entidades Territoriales de Salud</t>
  </si>
  <si>
    <t>10.4. Diseño e Implementación del modelo de Inspección, Vigilancia y Control con enfoque de riesgos para para puertos, aeropuertos y pasos de frontera</t>
  </si>
  <si>
    <t>10.5. Reporte Regular de Información de Establecimientos para la Vigilancia Sanitaria</t>
  </si>
  <si>
    <t>10.6. Articulación y coordinación de la vigilancia sanitaria con enfoque de riesgos en las Entidades Territoriales de Salud. - Circular 046</t>
  </si>
  <si>
    <t>10.7. Fortalecimiento del proceso de evaluación técnica y sanitaria en materia de expedición de registros sanitarios y trámites asociados de dispositivos médicos.</t>
  </si>
  <si>
    <t>11.1. Estrategia para el apoyo a la industria colombiana en el acceso sanitario y aprovechamiento de mercados internacionales de interés.</t>
  </si>
  <si>
    <t>12.1. Implementación del Sistema de Gestión Ambiental en el INVIMA</t>
  </si>
  <si>
    <t>12.2. Modelo de atención al ciudadano Invima.</t>
  </si>
  <si>
    <t>12.3. Fortalecimiento del Proceso de Adquisición de Bienes y Servicios</t>
  </si>
  <si>
    <t>12.4. Automatización del proceso sancionatorio</t>
  </si>
  <si>
    <t xml:space="preserve">12.5. Transición del Sistema de Gestión Integral del INVIMA a la norma NTC ISO 9001:2015 </t>
  </si>
  <si>
    <t>12.6. Diseño e implementación de la herramienta de medición, consolidación y reporte de la información de la gestión del Invima</t>
  </si>
  <si>
    <t>13.1. Fortalecimiento y adecuación de la infraestructura de los Laboratorios del Invima.</t>
  </si>
  <si>
    <t>13.2. Estudios y diseños para la construcción de los laboratorios del Invima</t>
  </si>
  <si>
    <t>13.3. Creación de la política de propiedad intelectual- INVIMA.</t>
  </si>
  <si>
    <t>13.4. Fortalecimiento y adecuación de la infraestructura de las sedes del Invima.</t>
  </si>
  <si>
    <t>13.5. Articulación intra e inter institucional en alimentos y bebidas.</t>
  </si>
  <si>
    <t>13.6. Formulación de una propuesta técnica de modificación de la Resolución 719 de 2015 por la cual se establece la clasificación de alimentos para consumo humano de acuerdo con el riesgo en salud pública.</t>
  </si>
  <si>
    <t>13.7. Control de la información referente a medios masivos de comunicación nacional, regional y locales que hacen referencia a los productos objeto de vigilancia de la Dirección de Alimentos y Bebidas.</t>
  </si>
  <si>
    <t>13.8. Diseño, adecuación, dotación  e implementación de una sala de informática para capacitación de los funcionarios del Invima</t>
  </si>
  <si>
    <t>13.9. Automatización y Organización de la Gestión Documental del INVIMA</t>
  </si>
  <si>
    <t>14.1. Integración de nuevas soluciones informáticas, acorde a las necesidades del Instituto 2016</t>
  </si>
  <si>
    <t>14.2. Implementación de la estrategia de inteligencia de negocios en la entidad 2016</t>
  </si>
  <si>
    <t>14.3. Actualización de las plataformas tecnológicas y de comunicaciones, acorde a los requerimientos identificados por el Instituto</t>
  </si>
  <si>
    <t>14.4. Proyecto Procesos y Tecnología – PPT (Automatización de procesos)</t>
  </si>
  <si>
    <t>15.1. Implementación del uso de las tecnologías de la información para trámites y servicios a través de medios electrónicos año 2016</t>
  </si>
  <si>
    <t>15.2. Implementación de las actividades de transparencia, participación y colaboración en los asuntos públicos, mediante el uso de las tecnologías de la información y las comunicaciones para un gobierno abierto</t>
  </si>
  <si>
    <t>15.3. Implementación de las tecnologías de la información para  la gestión  y eficiencia administrativa  institucional</t>
  </si>
  <si>
    <t>15.4. Implementación del sistema de gestión de seguridad y privacidad de la información en el invima 2016</t>
  </si>
  <si>
    <t>16.1. Capacitación y actualización de los conocimientos del recurso humano del Invima a nivel nacional</t>
  </si>
  <si>
    <t>16.2. Capacitación  y formación por competencias</t>
  </si>
  <si>
    <t>16.3. Intervencion de Clima Organizacional</t>
  </si>
  <si>
    <t>16.4. Capacitación y entrenamiento virtual para los funcionarios del Invima</t>
  </si>
  <si>
    <t>17.1. Diagnostico de la Capacidad Analítica de la Oficina de Laboratorios y Control de Calidad</t>
  </si>
  <si>
    <t>17.2. Sistema de información de los procesos de análisis  de los Laboratorios Nacionales de Referencia  Invima – Desarrollo del módulo de Inventario de los laboratorios en Sapiens</t>
  </si>
  <si>
    <t>17.3. Investigación en el control de calidad de dispositivos médicos con enfoque de riesgo.</t>
  </si>
  <si>
    <t>18.1. Articular la red nacional de lucha contra la ilegalidad, contrabando y corrupción de productos competencia del Invima.</t>
  </si>
  <si>
    <t>18.2. Mesas de trabajo internacionales contra la ilegalidad, contrabando y la corrupción de medicamentos, que permitan medir el impacto que generan estos flagelos, especialmente el contrabando en la salud pública y la afectación en la economía del país.</t>
  </si>
  <si>
    <t>11.2. Mejoramiento del sistema nacional de control e inocuidad de alimentos de consumo Nacional y exportación bajo un enfoque de riesgo nacional.</t>
  </si>
  <si>
    <t>Oficina de Control Interno</t>
  </si>
  <si>
    <t>Dirección de Cosméticos</t>
  </si>
  <si>
    <t xml:space="preserve">Dirección de Medicamentos </t>
  </si>
  <si>
    <t>Dirección de Dispositivos Médicos</t>
  </si>
  <si>
    <t>SI</t>
  </si>
  <si>
    <t>NO</t>
  </si>
  <si>
    <t>Acción Institucional POA</t>
  </si>
  <si>
    <t>Fuente de financiación (proyecto de inversión)</t>
  </si>
  <si>
    <t xml:space="preserve">Meta Total </t>
  </si>
  <si>
    <t>Funcionamiento</t>
  </si>
  <si>
    <t>Proyecto de Inversion</t>
  </si>
  <si>
    <t>POA</t>
  </si>
  <si>
    <t>PROYECTOS</t>
  </si>
  <si>
    <t>VIATICOS</t>
  </si>
  <si>
    <t>PASAJES</t>
  </si>
  <si>
    <t>CONTRATOS</t>
  </si>
  <si>
    <t>TOTAL  POA</t>
  </si>
  <si>
    <t>TOTAL  PROYECTOS</t>
  </si>
  <si>
    <t>TOTAL  GENERAL</t>
  </si>
  <si>
    <t>Ejecutar el 95% del  presupuesto inversiòn  apropiado para la vigencia</t>
  </si>
  <si>
    <t>Total de recursos ejecutados /Total de recursos apropiados para la vigencia</t>
  </si>
  <si>
    <t>16. Mejoramiento de la calidad de vida laboral</t>
  </si>
  <si>
    <t>Diseñar y ejecutar el Programa de Bienestar Social Institucional</t>
  </si>
  <si>
    <t xml:space="preserve">Diseñar y ejecutar el Plan Institucional de Capacitación </t>
  </si>
  <si>
    <t xml:space="preserve">Gestionar conocimiento por dependencia de acuerdo a las necesidades detectadas </t>
  </si>
  <si>
    <t xml:space="preserve">Generar acciones para intervenir las variables, susceptibles de mejorar </t>
  </si>
  <si>
    <t>13. Fortalecimiento del Sistema de Gestión Integrado</t>
  </si>
  <si>
    <t>Diseñar y ejecutar el Plan de Trabajo de Seguridad y Salud en el Trabajo</t>
  </si>
  <si>
    <t>Garantizar la Periodicidad para realizar transferencias secundarias al Archivo General de la Nación, cada diez (10) años mediante la aplicación de las tablas de retención documental y la elaboración de inventarios documentales de los expedientes que una vez cerrados, han cumplido su tiempo de retención en la respectiva etapa o fase de archivo.</t>
  </si>
  <si>
    <t xml:space="preserve">Consolidar y reportar la información  de acuerdo a los reportes por concepto del manual tarifario de la entidad. </t>
  </si>
  <si>
    <t>(presupuesto ejecutado sobre compromisos /presupuesto asignado)*100</t>
  </si>
  <si>
    <t>Fuente de financiación (Actividad SUIFP)</t>
  </si>
  <si>
    <t>1. Programa de Educación sanitaria</t>
  </si>
  <si>
    <t>Realizar capacitación a entes descentralizados y otros Actores</t>
  </si>
  <si>
    <t>(No. De Capacitaciones realizadas/No. De Capacitaciones programadas para la vigencia)*100</t>
  </si>
  <si>
    <t xml:space="preserve">Desarrollar cursos de capacitación técnica
</t>
  </si>
  <si>
    <t>Realizar asistencia Técnica a entes territoriales y otros actores</t>
  </si>
  <si>
    <t>(No.asistencias técnicas realizadas/No. de asistencias técnicas programadas para la vigencia)*100</t>
  </si>
  <si>
    <t xml:space="preserve">Realizar visitas  de certificacion BPM, BPF y  autorizaciones de material reciclado para  envases de alimentos </t>
  </si>
  <si>
    <t>(No. Visitas   de certificacion  BPM -BPF / No.  Visitas   de certificacion de BPM-BPF proyectadas para la vigencia)*100</t>
  </si>
  <si>
    <t>Realizar visitas   de certificacion de HACCP</t>
  </si>
  <si>
    <t>((No. Visitas  de certificacion   HACCP / No.  Visitas   de certificacion HACCP proyectadas para el año)*100</t>
  </si>
  <si>
    <t xml:space="preserve"> Realizar visitas  de Autorización Sanitaria o Autorización Sanitaria Provisional a Plantas de Beneficio Animal, desposte y desprese, en el marco del decreto 1500 de 2007 y resoluciones reglamentarias.</t>
  </si>
  <si>
    <t>(No. De visitas   Autorizacion sanitaria a Plantas de Beneficio Animal realizadas / No. De visitas  de  Autorizacion sanitaria a Plantas de Beneficio Animal  proyectadas para la vigencia)*100</t>
  </si>
  <si>
    <t xml:space="preserve">Autorizaciones sanitarias a Plantas de Beneficio Animal; desposte y desprece, en el marco del decreto 1500 de 2007 y resoluciones reglamentarias  </t>
  </si>
  <si>
    <t>Realizar visitas de Controles: a sistemas HACCP</t>
  </si>
  <si>
    <t>(No. Visitas  de control  a sistemas HACCP realizados / No. Visitas   de  control a sistemas HACCP proyectadas para la vigencia)*100</t>
  </si>
  <si>
    <r>
      <t xml:space="preserve">(No. Visitas de control  a certificacion  </t>
    </r>
    <r>
      <rPr>
        <b/>
        <sz val="8"/>
        <rFont val="Arial"/>
        <family val="2"/>
      </rPr>
      <t>BPM</t>
    </r>
    <r>
      <rPr>
        <sz val="8"/>
        <rFont val="Arial"/>
        <family val="2"/>
      </rPr>
      <t>, BPF o a autorizaciones de material reciclado para  envases de alimentos  realizados /(No. Visitas de control  a certificacion  BPM, BPF o a autorizaciones de material reciclado para  envases de alimentos  proyectadas para la vigencia)*100</t>
    </r>
  </si>
  <si>
    <t>Realizar tramites de registro sanitario- nuevos</t>
  </si>
  <si>
    <t>Realizar tramites de registro sanitario- asociados</t>
  </si>
  <si>
    <t>Realizar tramites de registro sanitario-  revisiones de oficio</t>
  </si>
  <si>
    <t>Realizar revisión previa de documentos Sala Especializada (Presala)</t>
  </si>
  <si>
    <t>Realizar reuniones de sala de especializada ordinarias y extraordinarias</t>
  </si>
  <si>
    <t>(No. De reuniones ejecutadas en el periodo/ Total de reuniones proyectadas para la vigencia) *100</t>
  </si>
  <si>
    <t xml:space="preserve">Emitir conceptos Técnico - Cientificos de las consultas, derechos de petición y trámites de los productos objeto de evaluación y revisión por parte de las diferentes salas especializadas de la Comisión Revisora
</t>
  </si>
  <si>
    <t>Realizar visitas de seguimiento técnico en actividades relacionadas con IVC a la Dir. Operaciones sanitarias</t>
  </si>
  <si>
    <t>(No. visitas de seguimiento técnico  en actividades relacionadas con IVC a la Dir. Operaciones sanitarias realizadas /No. visitas de seguimiento técnico  en actividades relacionadas con IVC a la Dir. Operaciones sanitarias proyectadas para la vigencia)*100</t>
  </si>
  <si>
    <t>Elaborar y actualizar   documentos técnicos (lineamientos,infografias instrumentos, procedimientos)</t>
  </si>
  <si>
    <t xml:space="preserve">(No. De Documentos ténicos elaborados, validados / No. De documentos técnicos elaborados, validados para el año)*100 </t>
  </si>
  <si>
    <t>Realizar visitas de auditorias o  seguimientos técnico en actividades relacionadas con IVC y circulares 046 de 2014 a las Entidades territriales  de Salud -ETS</t>
  </si>
  <si>
    <t xml:space="preserve"> Realizar visitas de verificación en los procesos de IVC a productos competencias del INVIMA.
</t>
  </si>
  <si>
    <t>Elaborar informe sobre el análisis de las piezas publicitarias aportadas por el contrato de monitoreo de medios masivos de publicidad de los productos de interes de la Direccion de Alimentos y Bebidas</t>
  </si>
  <si>
    <t>Realizar la vigilancia publicitaria de los productos competencia del INVIMA</t>
  </si>
  <si>
    <t>Convocar a reuniones de Comité Técnico Nacional de Bioseguridad para OVM con uso en salud o alimentación humana</t>
  </si>
  <si>
    <t>Realizar simposios Nacionales relacionados con temas de prioridad de la Dirección de Alimentos y Bebiidas con enfoque de riesgo.</t>
  </si>
  <si>
    <t>Elaborar y remitir a la Unidad de Riesgos y  Dirección General los informes de resultado de los planes asociados al Programa  Nacional de Vigilancia y Control de Microorganismos Patógenos y Calidad Microbiológica y Físico-Química  en Alimentos y Bebidas.</t>
  </si>
  <si>
    <t xml:space="preserve">No de informes elaborados y remitidos a la Unidad de Riesgos  y a la Dirección General de manera oportuna/ No de informes programados para la vigencia * 100
</t>
  </si>
  <si>
    <t>Elaborar y remitir a la Unidad de Riesgos y Dirección General los informes de resultado de los planes asociados al Programa Nacional de Vigilancia y Control de Nutrientes de Interés en Salud Pública</t>
  </si>
  <si>
    <t>Elaborar y remitir a la  Unidad de Riesgos yDirección General los informes de resultado de los planes asociados al Programa Nacional de Vigilancia y Control de Residuos y contaminantes químicos en Alimentos y Bebidas.</t>
  </si>
  <si>
    <t>No. De informes de participaciones en reuniones de temas relacionados con Comites de CODEX ALIMENTARIUS  / No. De participaciones en reuniones de temas relacionados con Comites de CODEX ALIMENTARIUS proyectadas para la vigencia)*100</t>
  </si>
  <si>
    <t xml:space="preserve">Realizar visitas de habilitacion de establecimientos o de reconocimeito de equivalencia de sistemas sanitarios en terceros países </t>
  </si>
  <si>
    <t>(No. de visitas de acompañamientos a autoridades sanitarias de terceros países realizadas / No. Visitas  de acompañamientos a autoridades sanitarias de terceros países proyectadas para la vigencia)*100</t>
  </si>
  <si>
    <t>Realizar visitas de acompañamiento a las autoridades sanitarias de terceros paises para la habilitación y certificación de establecimientos colombianos que quieren exportar</t>
  </si>
  <si>
    <t>(No. de visitas de habilitación a terceros países realizadas /No. Visitas  de habilitacion  a autoridades sanitarias de terceros países proyectadas para la vigencia)*100</t>
  </si>
  <si>
    <t>Visitas de habilitacion de establecimientos o de reconocimiento de equivalencia de sistemas sanitarios en terceros países -en PBA, lacteos y derivados  carnicos   que exportan- (acompañamiento autoridades sanitarias)</t>
  </si>
  <si>
    <t>10. Fortalecimiento de la Inspección, Vigilancia y Control Sanitaria con enfoque de riesgos.</t>
  </si>
  <si>
    <t xml:space="preserve">Realizar la revisión tecnica de los informes de resultado de los planes de muestreo definidos por la Dirección de Alimentos y Bebidas
</t>
  </si>
  <si>
    <t>Realizar capacitación a entes territoriales y otros actores</t>
  </si>
  <si>
    <t>(No. De capacitaciones realizadas/No. De Capacitaciones  programadas para el año)*100</t>
  </si>
  <si>
    <t>Desarrollar cursos de capacitación técnica</t>
  </si>
  <si>
    <t>(No.asistencias técnicas realizadas/No. de asistencias técnicas programadas para el año)*100</t>
  </si>
  <si>
    <t xml:space="preserve"> Desarrollar asesorias y asistencias técncias </t>
  </si>
  <si>
    <t xml:space="preserve">Efectuar seguimiento a la ejecución del proyecto de inversión de Capacitación y asistencia técnica a entes descentralizados a nivel nacional 
</t>
  </si>
  <si>
    <t>10.  Fortalecimiento de IVC</t>
  </si>
  <si>
    <t xml:space="preserve">Realizar la asignación de còdigo de Notificaciòn Sanitaria Obligatoria,  reconocimiento o renovación para productos cosméticos, productos de higiene doméstica y absorbentes de higiene personal </t>
  </si>
  <si>
    <t xml:space="preserve">Realizar cambios de NSO y/o modificación de RS para productos cosméticos, productos de higiene doméstica y absorbentes de higiene personal </t>
  </si>
  <si>
    <t>(No. Trá mites Evacuados de Cambios de NSO y/o modificación de RS /No. Trá mites radicados de ACambios de NSO y/o modificación de RS)*100</t>
  </si>
  <si>
    <t>Realizar Visitas de verificacion de cumplimiento de lineamientos a la DIROS</t>
  </si>
  <si>
    <t xml:space="preserve">(Numero de informes realizados / Numero de informes programados)*100 </t>
  </si>
  <si>
    <t>Visitas de supervisión al modelo de IVC bajo enfoque de riesgo a la DIROS</t>
  </si>
  <si>
    <t>Emitir registros Sanitarios nuevos para plaguicidas de uso doméstico</t>
  </si>
  <si>
    <t xml:space="preserve">Gestionar trámitres asociados registros sanitarios </t>
  </si>
  <si>
    <t>(No. Trá mites Evacuados asociados registros sanitarios  /No. Trá mites radicados asociados registros sanitarios )*100</t>
  </si>
  <si>
    <t xml:space="preserve">Revisiones de oficio de registros sanitario </t>
  </si>
  <si>
    <t>Realizar visitas con proposito de certificación y/o ampliación a establecimientos fabricantes de los productos competencia de la Dirección</t>
  </si>
  <si>
    <t>Realizar visitas con proposito de certificar las condiciones sanitarias a establecimientos fabricantes de los productos competencia de la Dirección</t>
  </si>
  <si>
    <t>Realizar visitas con proposito de Seguimiento  a establecimientos certificados de cosmèticos, aseo y con concepto sanitario de plaguicidas de uso domèstico</t>
  </si>
  <si>
    <t>(Seguimientos  a establecimientos certificados de cosmèticos, aseo y con concepto sanitario de plaguicidas de uso domèstico realizadas  en el mes /Total de seguimientos  a establecimientos certificados de cosmèticos, aseo y con concepto sanitario de plaguicidas de uso domèstico programadas para el año)*100</t>
  </si>
  <si>
    <t>Realizar visitas de IVC competencia de la Dirección</t>
  </si>
  <si>
    <t>(No. De visitas de IVC competencia de la Dirección  / Total de visitas de IVC competencia de la Dirección programadas para el año)*100</t>
  </si>
  <si>
    <t>9. De muestra de la Calidad</t>
  </si>
  <si>
    <t xml:space="preserve">Realizar la recoleccion de las muestras requeridas para el proyecto demuestra de calidad de cosmeticos, higiene doméstica, absorbentes de higiene personal y plaguicidas </t>
  </si>
  <si>
    <t>Programa Nacional Demuestra la Calidad de Cosméticos (Visitas toma de muestras)</t>
  </si>
  <si>
    <t>(No de capacitaciones realizadas/ No de capacitaciones proyectadas para la vigencia)  * 100</t>
  </si>
  <si>
    <t>(No de asistencias técnicas realizadas/No. de asistencias técnicas proyectadas para la vigencia) *100</t>
  </si>
  <si>
    <t>(No. De Inspecciones de IVC de Bancos Sangre realizadas /Total de inspecciones de IVC de Bancos Sangre  Proyectadas por la direcciòn misional para el año)*100</t>
  </si>
  <si>
    <t>(No. De Inspecciones de IVC realizadas/Total de inspecciones de IVC Proyectadas por la direcciòn misional para el año*100)  COSMÉTICOS</t>
  </si>
  <si>
    <t>(No. De Inspecciones de IVC realizadas /Total de inspecciones de IVC Proyectadas por la direcciòn misional para el año*100)
DISPOSITIVOS</t>
  </si>
  <si>
    <t>(No. De Inspecciones de IVC realizadas /Total de inspecciones de IVC Proyectadas por la direcciòn misional para el año)*100
MEDICAMENTOS</t>
  </si>
  <si>
    <t>(No. De Inspecciones de IVC realizadas /Total de inspecciones de IVC Proyectadas por la direcciòn misional para el año)*100
ALIMENTOS</t>
  </si>
  <si>
    <t>(No. De Inspecciones de IVC realizadas /Total de inspecciones de IVC Proyectadas por la direcciòn misional para el año)*100 PBA</t>
  </si>
  <si>
    <t>(Número muestras tomadas / Número de muestra programadas y recibidas de la Misional)  *100</t>
  </si>
  <si>
    <t>(Número muestras tomadas / Número de muestra programadas  de la Misional)  *100</t>
  </si>
  <si>
    <t>(Número muestras tomadas / Número de muestra programadas)*100</t>
  </si>
  <si>
    <t>9. Demuestra de la  calidad</t>
  </si>
  <si>
    <t>Realizar la entrega oportuna a la Direcciòn de Operaciones Sanitarias de la programacion de visitas y toma de muestra por IVC</t>
  </si>
  <si>
    <t xml:space="preserve">
Desarrollar cursos de capacitación técnica</t>
  </si>
  <si>
    <t xml:space="preserve">
 Desarrollar asesorias y asistencias técncias </t>
  </si>
  <si>
    <t xml:space="preserve">
*Realizar el programa nacional de inspección, vigilancia y control en el territorio nacional 
*Destruir productos con medida sanitaria de seguridad de acuerdo a los procedimientos vigentes establecidos
*Almacenar productos con medida sanitaria de seguridad</t>
  </si>
  <si>
    <t>*Realizar el programa nacional de inspección, vigilancia y control en el territorio nacional 
*Destruir productos con medida sanitaria de seguridad de acuerdo a los procedimientos vigentes establecidos
*Almacenar productos con medida sanitaria de seguridad</t>
  </si>
  <si>
    <t>Realizar las visitas de la toma de muestras Medicamentos</t>
  </si>
  <si>
    <t xml:space="preserve">
*Realizar el programa nacional de inspección, vigilancia y control en el territorio nacional 
*Destruir productos con medida sanitaria de seguridad de acuerdo a los procedimientos vigentes establecidos
*Almacenar productos con medida sanitaria de seguridad
</t>
  </si>
  <si>
    <t xml:space="preserve">
-Viaticos y Tiquetes-Actividades: 
Realizar las visitas de la toma de muestras
Contrato de Camionetas -Contrato de Destrucción-Contrato de Almacenamiento-Actividades: *Realizar el programa nacional de inspección, vigilancia y control en el territorio nacional 
*Destruir productos con medida sanitaria de seguridad de acuerdo a los procedimientos vigentes establecidos
*Almacenar productos con medida sanitaria de seguridad</t>
  </si>
  <si>
    <t>1.  Educación Sanitaria</t>
  </si>
  <si>
    <t xml:space="preserve">Organizar actividades de orden técnico-cientifico como simposios, seminarios, etc, donde se incluya la participaciòn de la industria, academia, consumidores y gobierno.
</t>
  </si>
  <si>
    <t>Establecer contacto con agremiaciones/sociedades científicas para socializar propuestas e identificar oportunidades de trabajo conjunto en educación sanitaria</t>
  </si>
  <si>
    <t xml:space="preserve">Recopilar y divulgar internamente  la información relacionada con la entidad y con el sector salud que se publica en medios de comunicación </t>
  </si>
  <si>
    <t>Implementar las actividades de divulgación institucional a realizar</t>
  </si>
  <si>
    <t xml:space="preserve">Publicar articulos del Invima en medios de comunicación </t>
  </si>
  <si>
    <t xml:space="preserve"> (Número de articulos del Invima publicados en medios de comunicación / No de articulos del Invima para publicar proyectados)  *100</t>
  </si>
  <si>
    <t>Realizar  ruedas de prensa  de la entidad</t>
  </si>
  <si>
    <t>Realizar visitas guiadas a estudiantes universitarios sobre educación sanitaria</t>
  </si>
  <si>
    <t xml:space="preserve">Vigilar através del Modelo de Riesgos IVC SOA de los establecimientos a cargo del Invima </t>
  </si>
  <si>
    <t xml:space="preserve">Realizar monitoreo a establecimientos  considerados de Alto Riesgo </t>
  </si>
  <si>
    <t>Apoyar a las Direcciones misionales en el análisis y evaluación metodológica utillizada en la definición de los planes de muestreo y del programa demuestra la calidad de los productos de interés sanitario del Instituto.</t>
  </si>
  <si>
    <t xml:space="preserve">Realizar publicaciones de carácter técnico-científico en revistas reconocidas. </t>
  </si>
  <si>
    <t>No. De publicaciones técnico-científica aprobadas en revistas reconocidas</t>
  </si>
  <si>
    <t xml:space="preserve">Gestionar el Mantenimiento y soporte aplicativos IVC SOA, SOA PUERTOS-SAS - Autoevaluación Sanitaria. </t>
  </si>
  <si>
    <t>18. Gestión de  la red  nacional contra la Ilegalidad y la Corrupción</t>
  </si>
  <si>
    <t>Realizar operativos de ilegalidad, contrabando y corrupción en conjunto con las autoridades judiciales, organismos de control o dependencias del Invima.</t>
  </si>
  <si>
    <t>Determinar la efectividad del seguimiento a proyectos</t>
  </si>
  <si>
    <t>Determinar la efectividad del seguimiento al Plan Operativo Anual y Plan Operativo Anual  de Inversión</t>
  </si>
  <si>
    <t xml:space="preserve">Actualizar el manual tarifario de la entidad </t>
  </si>
  <si>
    <t>Formular el Plan Estadistico Institucional</t>
  </si>
  <si>
    <t>12. Sistema Gestión Integrado</t>
  </si>
  <si>
    <t xml:space="preserve">Realizar el acompañamiento y asesoría a los macroprocesos y procesos del instituto </t>
  </si>
  <si>
    <t xml:space="preserve">Publicar los documentos requeridos en el mapa de macroprocesos </t>
  </si>
  <si>
    <t>Fortalecimiento al programa de Farmacovigilancia</t>
  </si>
  <si>
    <t>Número de capacitaciones realizadas/ No de capacitaciones programadas  * 100</t>
  </si>
  <si>
    <t xml:space="preserve"> Desarrollar cursos de capacitación técnica
</t>
  </si>
  <si>
    <t>Número asistencias técnicas realizadas/No. de asistencias técnicas programadas *100</t>
  </si>
  <si>
    <t xml:space="preserve">Desarrollar asesorias y asistencias técncias 
</t>
  </si>
  <si>
    <t xml:space="preserve">8. Farmacovigilancia </t>
  </si>
  <si>
    <t xml:space="preserve">Realizar visitas de seguimiento al programa Nacional de Farmacovigilancia en Laboratorios de Medicamentos, IPS y APB  </t>
  </si>
  <si>
    <t>Realizar visitas con proposito de certificación Buenas Prácticas de Manufactura para Gases Medicinales</t>
  </si>
  <si>
    <t>Realizar visitas con proposito de certificación Buenas Prácticas de Manufactura para fabricantes</t>
  </si>
  <si>
    <t xml:space="preserve">Realizar visitas con proposito de certificación Buenas Prácticas de Laboratorio </t>
  </si>
  <si>
    <t>Realizar visitas con proposito de certificación Buenas Prácticas de Elaboración</t>
  </si>
  <si>
    <t>Realizar visitas con proposito de certificación Buenas Prácticas de Elaboración de Radiofarmacos</t>
  </si>
  <si>
    <t>Realizar visitas con proposito de certificación Buenas Prácticas Clínicas</t>
  </si>
  <si>
    <t>Realizar visitas internacionales con proposito de certificaciónBuenas Prácticas de Manufactura</t>
  </si>
  <si>
    <t>Realizar visitas internacionales con proposito de certificaciónBuenas Prácticas de Laboatorio</t>
  </si>
  <si>
    <t>Realizar visitas de seguimiento a la certificación Buenas Prácticas de Manufactura para Gases Medicinales</t>
  </si>
  <si>
    <t>Realizar visitas de seguimiento a la certificación Buenas Prácticas de Manufactura para fabricantes</t>
  </si>
  <si>
    <t>Realizar visitas de seguimiento a la certificación Buenas Prácticas de Elaboración</t>
  </si>
  <si>
    <t>Realizar visitas de seguimiento a la certificación Buenas Prácticas de Laboratorio o Radiofarmacos</t>
  </si>
  <si>
    <t>Realizar visitas de seguimiento Buenas Prácticas Clínicas/Realizar visitas de seguimiento a protocolos de Investigación Clínica</t>
  </si>
  <si>
    <t xml:space="preserve">Realizar valoración, analisis de riesgo, monitoreo, evaluación y control sobre la implementación de las medidas de inspección, vigilancia y control por riesgo o a demanda(PQRS) establecidas en el Decreto 2078 de 2012 </t>
  </si>
  <si>
    <t>Realizar visitas de verificación en los procesos de IVC a productos competencias del INVIMA</t>
  </si>
  <si>
    <t>Realizar registro sanitario Nuevos de productos competencia de la Dirección</t>
  </si>
  <si>
    <t>Fortalecer la vigilancia pre- posmercado de los productos competencia del INVIMA - FARMACOPEAS - BIBLIOGRAFIA - BASES DE DATOS-</t>
  </si>
  <si>
    <t>Renovar registro sanitario de productos competencia de la Dirección</t>
  </si>
  <si>
    <t>Realizar tramites asociados a registro sanitario de productos competencia de la Dirección</t>
  </si>
  <si>
    <t>Realizar  las revisiones de oficio asociadas a registros sanitarios de productos competencia de la Dirección</t>
  </si>
  <si>
    <t xml:space="preserve">Emitir conceptos de las Salas Especializadas de la  Comisión Revisora </t>
  </si>
  <si>
    <t xml:space="preserve">Realizar reuniones de salas especializadas de la  Comisión Revisora (ordinarias + extraordinarias) </t>
  </si>
  <si>
    <t>Emitir conceptos Técnico - Cientificos de las consultas, derechos de petición y trámites de los productos objeto de evaluación y revisión por parte de las diferentes salas especializadas de la Comisión Revisora-Sala Especializada de Dispositivos Médicos</t>
  </si>
  <si>
    <t>Emitir actos administrativos (resoluciones y autos) de trámites que requieren estudios del grupo de apoyo de la Sala especializada</t>
  </si>
  <si>
    <t>Realizar visitas con proposito de certificación de bioquivalencia nacional</t>
  </si>
  <si>
    <t>Realizar visitas  con proposito de certificación de bioquivalencia internacional</t>
  </si>
  <si>
    <t>Evaluar  trámites de publicidad de productos competencia de la Dirección de Medicamentos y Productos Biológicos.</t>
  </si>
  <si>
    <t>Hacer seguimiento a la implementación de los indicadores de la herramienta abreviada de la OPS a fin de mantener las condiciones de certificación como ARN nivel IV</t>
  </si>
  <si>
    <t>Realizar visitas de evaluación farmaceutica de medicamentos seleccionados</t>
  </si>
  <si>
    <t>11. Competitividad</t>
  </si>
  <si>
    <t>Participar en Proyectos de norma de armonización normativa</t>
  </si>
  <si>
    <t xml:space="preserve"> Desarrollar cursos de capacitación técnica</t>
  </si>
  <si>
    <t xml:space="preserve">Realizar la gestión de los actos administrativos dentro de los procesos sancionatorios </t>
  </si>
  <si>
    <t>Gestionar los Procesos Sancionatorios</t>
  </si>
  <si>
    <t>Numero de procesos sancionatorios gestionados</t>
  </si>
  <si>
    <t xml:space="preserve">Realizar el analisis de la gestión (Multas impuestas) de la Direccion de Responsabilidad sanitaria
</t>
  </si>
  <si>
    <t xml:space="preserve">Divulgar las sanciones en firme que sean de impacto e interés a la ciudadania. </t>
  </si>
  <si>
    <t>Número de sanciones en firme divulgadas a través de comunicados de prensa</t>
  </si>
  <si>
    <t>16.Mejoramiento de Calidad de Vida Laboral</t>
  </si>
  <si>
    <t xml:space="preserve">Entrenar a funcionarios  de GTT, puertos, aeropuertos y pasos de frontera </t>
  </si>
  <si>
    <t xml:space="preserve">Entrenar a funcionarios invima bogota  en referencia a cultura de servicio institucional </t>
  </si>
  <si>
    <t>Fortalecer la prestación de servicio a nivel regional</t>
  </si>
  <si>
    <t>(No de registratones realizados/No de registratones programados)*100%</t>
  </si>
  <si>
    <t>Número de apertura de tramites para radicar en GTTs/(Numero de trámites programados  para radicar en Gtt´s ) *100%</t>
  </si>
  <si>
    <t>Realizar monitoreo normativo y de jurisprudencia para surtir la divulgación de aquellos de interés y de competencia del instituto.</t>
  </si>
  <si>
    <t>(No de boletines de Opinión Jurídica  con análisis normativo y jurisprudencia divulgados / No de divulgaciones programadas)*100.</t>
  </si>
  <si>
    <t>Realizar mesas de unificación de criterios jurídicos al interior del instituto.</t>
  </si>
  <si>
    <t>(No. de mesas de unificación de criterios juridicos solicitados por las dependencias o propuestos por la Oficina Asesora Jurídica / No. de mesas de unificación de criterios juridicos programadas para la vigencia) *100</t>
  </si>
  <si>
    <t>Dar respuesta a entes judiciales y administrativos.</t>
  </si>
  <si>
    <t xml:space="preserve">Realizar las acciones tendientes a la recuperación de las acreencias a favor del Instituto. </t>
  </si>
  <si>
    <t>(Dinero recaudado  por la gestión de la Oficina Asesora Jurídica / el reacudo programado para la vigencia )*100</t>
  </si>
  <si>
    <t xml:space="preserve">Realizar tramites procesales de cobro coactivo. </t>
  </si>
  <si>
    <t>Emitir los lineamientos requeridos a la OAJ</t>
  </si>
  <si>
    <t xml:space="preserve">  Participar  y conocer  las normas expedidas que impacten en el actuar y competencias del Invima.</t>
  </si>
  <si>
    <t xml:space="preserve"> Gestionar las inciativas incluidas en la agenda normativa acordadas con el ministerio de Salud.</t>
  </si>
  <si>
    <t>Realizar ciclo de auditorias MECI - Calidad, Salud y Seguridad en el Trabajo y Gestión Ambiental</t>
  </si>
  <si>
    <t>(No. De Auditorias realizadas / No. De auditorias programadas en el año)*100</t>
  </si>
  <si>
    <t>Realizar seguimiento a los diferentes procesos, planes, programas, proyectos y actividades institucionales</t>
  </si>
  <si>
    <t>(No. Seguimientos realizados / No. De seguimientos programados)* 100</t>
  </si>
  <si>
    <t>Atender los requermientos producto de Quejas, Reclamos y Denuncias</t>
  </si>
  <si>
    <t>(No. Requerimientos producto de Quejas, Reclamos y Denuncias atendidos  / No. total de requerimientos producto de Quejas, Reclamos y Denuncias recibidos)* 100</t>
  </si>
  <si>
    <t>1.  Educación sanitaria</t>
  </si>
  <si>
    <t>Atender y gestionar las diferentes solicitudes de análisis de los productos
competencia del INVIMA, requeridas por las direcciones misionales y reportar sus resultados</t>
  </si>
  <si>
    <t>(Número de muestras analizadas Grupo de Laboratorio Fisicoquímico de Alimentos y Bebidas  / número de muestras programadas para análisis  grupo de Laboratorio Fisicoquímico de Alimentos y Bebidas) * 100</t>
  </si>
  <si>
    <t>(Número de muestras analizadas  Grupo de Laboratorio de Microbiología de alimentos y Bebidas / número de muestras programadas para el Grupo de Laboratorio de Microbiología de Alimentos y Bebidas para análisis ) * 100</t>
  </si>
  <si>
    <t>(Número de muestras analizadas por el Grupo de Laboratorio de OGM / número de muestras programadas por el Grupo de Laboratorio de OGM para análisis ) * 100</t>
  </si>
  <si>
    <t>(Número de muestras analizadas por el Grupo de laboratorio de Productos Farmaceuticos - área microbiología)  / número de muestras programadas por el Grupo de laboratorio de Productos Farmaceuticos - área microbiología para análisis ) * 100</t>
  </si>
  <si>
    <t>Atender y gestionar las diferentes solicitudes de análisis de los productos
competencia del INVIMA, requeridas por las direcciones misionales y reportar
sus resultados</t>
  </si>
  <si>
    <t>(Número de muestras analizadas por el grupo de laboratorio de productos Farmaceuticos - área fisicoquímico)  / número de muestras programadas por el grupo de laboratorio de productos Farmacéuticos - área fisicoquímico para análisis ) * 100</t>
  </si>
  <si>
    <t>(Número de muestras analizadas por el Grupo de Dispositivos médicos  / número de muestras programadas para análisis del grupo de disposistivos médicos ) * 100</t>
  </si>
  <si>
    <t>Emitir conceptos de lotes de productos biológicos.</t>
  </si>
  <si>
    <t>Gestionar  Interlaboratorios para los Laboratorios departamentales de salud pública</t>
  </si>
  <si>
    <t xml:space="preserve">Realizar Inscripción  y participar  en interlaboratorios o pruebas de desempeño, a nivel Nacional y/o internacional acorde con la oferta y productos, analitos o matrices a evaluar  que apliquen. </t>
  </si>
  <si>
    <t>Implementar técnicas requeridas en el laboratorio para la realización de análisis de productos competencia del INVIMA.</t>
  </si>
  <si>
    <t xml:space="preserve"> Validar y/o verificar técnicas requeridas en el laboratorio para la realización de análisis de productos competencia del INVIMA.</t>
  </si>
  <si>
    <t>Emitir informes  epidemiológicos y  da los Laboratorios de Salud Pública Departamentales y del Distrito</t>
  </si>
  <si>
    <t>Nùmero de informes remitidos a los laboratorios de salud Pública</t>
  </si>
  <si>
    <t>Realizar el proceso de Acreditación de la ONAC Norma ISO IEC 17025:2005</t>
  </si>
  <si>
    <t>Elaborar  informes de la participación en los Comités de CODEX ALIMENTARIUS</t>
  </si>
  <si>
    <t>* Realizar el proceso de adquisición de equipos
*Realizar el proceso de adquisición de los reactivos o insumos
*Realizar el proceso intervenciones Metrologicas.</t>
  </si>
  <si>
    <r>
      <rPr>
        <b/>
        <sz val="8"/>
        <rFont val="Arial"/>
        <family val="2"/>
      </rPr>
      <t>Contrato Adquisición de equipos-Adquisición de los reactivos o insumos-Intervenciones Metrologicas:</t>
    </r>
    <r>
      <rPr>
        <sz val="8"/>
        <rFont val="Arial"/>
        <family val="2"/>
      </rPr>
      <t xml:space="preserve"> * Realizar el proceso de adquisición de equipos
*Realizar el proceso de adquisición de los reactivos o insumos
*Realizar el proceso intervenciones Metrologicas.
</t>
    </r>
    <r>
      <rPr>
        <b/>
        <sz val="8"/>
        <rFont val="Arial"/>
        <family val="2"/>
      </rPr>
      <t xml:space="preserve">
Contrato Interlaboratorios: </t>
    </r>
    <r>
      <rPr>
        <sz val="8"/>
        <rFont val="Arial"/>
        <family val="2"/>
      </rPr>
      <t>Realizar Analisis a traves de pruebas y material de referencia que contribuyan a verificar las condiciones fisicoquimicas y microbiologicas de los productos competencia del INVIMA.</t>
    </r>
  </si>
  <si>
    <r>
      <rPr>
        <b/>
        <sz val="8"/>
        <rFont val="Arial"/>
        <family val="2"/>
      </rPr>
      <t>Contrato Adquisición de equipos-Adquisición de los reactivos o insumos-Intervenciones Metrologicas:</t>
    </r>
    <r>
      <rPr>
        <sz val="8"/>
        <rFont val="Arial"/>
        <family val="2"/>
      </rPr>
      <t xml:space="preserve"> *Realizar el proceso de adquisición de equipos
*Realizar el proceso de adquisición de los reactivos o insumos
*Realizar el proceso intervenciones Metrologicas.
</t>
    </r>
    <r>
      <rPr>
        <b/>
        <sz val="8"/>
        <rFont val="Arial"/>
        <family val="2"/>
      </rPr>
      <t xml:space="preserve">
Contrato Interlaboratorios: </t>
    </r>
    <r>
      <rPr>
        <sz val="8"/>
        <rFont val="Arial"/>
        <family val="2"/>
      </rPr>
      <t xml:space="preserve">Realizar Analisis a traves de pruebas y material de referencia que contribuyan a verificar las condiciones fisicoquimicas y microbiologicas de los productos competencia del INVIMA.
</t>
    </r>
    <r>
      <rPr>
        <b/>
        <sz val="8"/>
        <rFont val="Arial"/>
        <family val="2"/>
      </rPr>
      <t>Contrato para la participación en las pruebas interlaboratorios:</t>
    </r>
    <r>
      <rPr>
        <sz val="8"/>
        <rFont val="Arial"/>
        <family val="2"/>
      </rPr>
      <t xml:space="preserve"> Participar en pruebas de desempeño para evaluar la competencia de los profesionales y la confiabilidad de los resultados emitidos por los laboratorios de Invima. 
</t>
    </r>
  </si>
  <si>
    <r>
      <rPr>
        <b/>
        <sz val="8"/>
        <rFont val="Arial"/>
        <family val="2"/>
      </rPr>
      <t>Contrato Adquisición de equipos-Adquisición de los reactivos o insumos-Intervenciones Metrologicas:</t>
    </r>
    <r>
      <rPr>
        <sz val="8"/>
        <rFont val="Arial"/>
        <family val="2"/>
      </rPr>
      <t xml:space="preserve"> *Realizar el proceso de adquisición de equipos
*Realizar el proceso de adquisición de los reactivos o insumos
*Realizar el proceso intervenciones Metrologicas.
</t>
    </r>
    <r>
      <rPr>
        <b/>
        <sz val="8"/>
        <rFont val="Arial"/>
        <family val="2"/>
      </rPr>
      <t>Contrato de Afiliaciones al servicio de farmacopeas:</t>
    </r>
    <r>
      <rPr>
        <sz val="8"/>
        <rFont val="Arial"/>
        <family val="2"/>
      </rPr>
      <t xml:space="preserve"> Fortalecer la vigilancia pre- posmercado de los productos competencia del INVIMA - FARMACOPEAS - BIBLIOGRAFIA - BASES DE DATOS.
Adquisición de las normas técnicas y bibliografía en general para la oficina de laboratorios y control de calidad del INVIMA</t>
    </r>
  </si>
  <si>
    <t>Desarrollar las auditorias externas necesarias para la ampliación del alcance del sistema de gestión de calidad</t>
  </si>
  <si>
    <t>Aportar informacion y posición pais en los comites de CODEX ALIMENTARIUS
ZONA 3 Europa, Asia, Oceania, Mexico Y Argentina</t>
  </si>
  <si>
    <t>14. Programa de Modernización de los Sistemas</t>
  </si>
  <si>
    <t>Gestionar las Tecnologías de la Información y las Comunicaciones</t>
  </si>
  <si>
    <t>Atender los requerimientos de mantenimiento de los sistemas de información</t>
  </si>
  <si>
    <t>Mejorar el catálogo de informes presentados a la alta dirección, extraídos de las bases de datos de los aplicativos institucionales</t>
  </si>
  <si>
    <t>2. Gestión y Articulación de la Cooperación</t>
  </si>
  <si>
    <t>TOTAL DE RECURSOS DE INVERSIÓN ASIGNADOS A ACCIONES INSTITUCIONALES-POA 2018</t>
  </si>
  <si>
    <t>Realizar estudios y visitas de referenciación , consultorias técnicas, reuniones, foros técnicos científicos, mesas de trabajo e intercambio de experiencias con autoridades sanitarias homólogas y organismos internacionales para lograr el posicionamiento internacional el INVIMA como Autoridad Sanitaria de Colombia en cumplimiento de los Metas de Politica Exterior y cooperacion internacional del Gobierno Colombiano. 
Zona 1,2 y 3</t>
  </si>
  <si>
    <t xml:space="preserve">3. Tecnovigilancia </t>
  </si>
  <si>
    <t xml:space="preserve">Analizar la causalidad y gestionar los reportes de eventos e incidentes adversos asociados al uso de los dispositivos médicos notificados al programa nacional de tecnovigilancia </t>
  </si>
  <si>
    <t>(No. De reportes analizados y gestionados/ No. De reportes por recibir en el año)*100</t>
  </si>
  <si>
    <t>Gestionar los requisitos contemplados en la Norma del Programa de Tecnivigilancia (Resolución4816)</t>
  </si>
  <si>
    <t>(Número de Inscritos a la Red Nacional de Tecnovigilancia / Número de inscritos proyectados en el año)*100</t>
  </si>
  <si>
    <t xml:space="preserve">Número de Alertas Gestionadas </t>
  </si>
  <si>
    <t>Programa Nacional De Tecnovigilancia</t>
  </si>
  <si>
    <t>Número de Informes de Seguridad Gestionados</t>
  </si>
  <si>
    <t xml:space="preserve"> Programa Nacional De Tecnovigilancia</t>
  </si>
  <si>
    <t>Número de Recalls Gestionados</t>
  </si>
  <si>
    <t>4. Reactivovigilancia</t>
  </si>
  <si>
    <t xml:space="preserve">Analizar la causalidad y gestionar los reportes de eventos e incidentes adversos asociados  al uso de los reactivos de diagnostico In-Vitro </t>
  </si>
  <si>
    <t>Gestionar  los requisitos contemplados en la Norma del Programa de Reactivovigilancia</t>
  </si>
  <si>
    <t>(Número de Inscritos a la Red Nacional de Reactivovigilancia / Número de inscritos proyectados en el año)*100</t>
  </si>
  <si>
    <t>Número de Alertas Gestionadas</t>
  </si>
  <si>
    <t>Realizar Seguimiento a la calidad de las visitas y competencias de los inspectores</t>
  </si>
  <si>
    <t>No. visitas de seguimiento a las competencias técnicas de los auditores y al proceso de certificación realizadas  /No. visitas de seguimiento a las competencias técnicas de los auditores y al proceso de certificación proyectadas para la vigencia)*100</t>
  </si>
  <si>
    <t>Seguimientos a las certificaciones  técnicas a las competencias técnicas de los auditores y al proceso de certificación</t>
  </si>
  <si>
    <t xml:space="preserve">Realizar Certificaciones 
</t>
  </si>
  <si>
    <t>No. Visitas con fines de certificación realizadas /No. De visitas con fines de certificación programadas para el año*100</t>
  </si>
  <si>
    <t>Hacer Seguimiento a las certificaciones</t>
  </si>
  <si>
    <t>No. Visitas de seguimiento a establecimientos certificados realizadas / No. Visitas de seguimiento a establecimientos certificados programadas para el año*100</t>
  </si>
  <si>
    <t>Seguimientos a las certificaciones a los establecimientos certificados</t>
  </si>
  <si>
    <t xml:space="preserve">Validar y publicar de documentos técnicos, procedimientos, manuales, guías, instructivos u otros instrumentos que sirvan como lineamientos para la ejecución de las acciones de IVC </t>
  </si>
  <si>
    <t xml:space="preserve">No. De documentos técnicos elaborados y publicados/ No. De documentos proyectados para el año*100 </t>
  </si>
  <si>
    <t>Realizar Acompañamiento técnico en actividades relacionadas con IVC a la Dir. Operaciones sanitarias</t>
  </si>
  <si>
    <t>(No. acompañamientos técnicos a la Dir. Operaciones Sanitarias en actividades de IVC realizados /No. de visitas de acompañamiento técnico a la Dir. Operaciones Sanitarias en actividades de IVC  programados para la vigencia)  * 100</t>
  </si>
  <si>
    <t xml:space="preserve">Evaluar tramites de Publicidad de los productos competencia de la Direccion </t>
  </si>
  <si>
    <t xml:space="preserve">No. Tramites de evaluación de publicidad gestionados /No. Trámites de evaluación de publicidad radicados </t>
  </si>
  <si>
    <t>Hacer Inscripcion de Recurso humano para el mantenimeinto de los equipos biomedicos clase II y IIA</t>
  </si>
  <si>
    <t>Numero de inscripciones expedidas / total de solicitudes recibidas (con documentacion completa)</t>
  </si>
  <si>
    <t>Realizar visitas con fines de certificación de Buenas Practicas de Bancos de Tejido y Medula Osea</t>
  </si>
  <si>
    <t>(No. de visitas con fines de certificación en BP realizadas / No. Visitas con fines de certificación en BP proyectadas en el año) *100</t>
  </si>
  <si>
    <t xml:space="preserve">Realizar visitas con fines de certificación de Buenas Practicas a Bancos de Tejido y Medula Osea </t>
  </si>
  <si>
    <t>Realizar visitas con fines de  Certificación en condiciones sanitarias para Bancos de Tejido y Medula Osea</t>
  </si>
  <si>
    <t>(No. de visitas con fines de certificación en CS realizadas / No. Visitas con fines de certificación en CS proyectadas en el año) *100</t>
  </si>
  <si>
    <t xml:space="preserve">Realizar visitas con fines de certificación en condiciones sanitarias a Bancos de Tejido y Medula Osea </t>
  </si>
  <si>
    <t xml:space="preserve">Realizar Visita de verificación de requisitos para Bancos de semen, óvulos y embriones - </t>
  </si>
  <si>
    <t>No. de visitas de verificación de requisitos realizadas en el mes/Total de visitas de verificación de requisitos solicitadas para el año*100</t>
  </si>
  <si>
    <t xml:space="preserve">Visita de verificación  de requisitos para Bancos de semen, óvulos y embriones </t>
  </si>
  <si>
    <t>Realizar Visita de verificación a centros de almacenamiento temporal de los bancos de tejidos</t>
  </si>
  <si>
    <t>No. de visitas de verificación CAT realizadas en el mes/Total de visitas de verificacion CAT solicitadas para el año*100</t>
  </si>
  <si>
    <t xml:space="preserve">Visita de verificación a centros de almacenamiento temporal de los bancos de tejidos </t>
  </si>
  <si>
    <t xml:space="preserve">Realizar Inspección, Vigilancia y Control a establecimientos de competencia de la Dirección Bancos de Tejido y Medula Osea, Bancos de Medicina Reproductiva </t>
  </si>
  <si>
    <t>No. Visitas de IVC realizadas en el mes/Total visitas de IVC Proyectadas para el año*100</t>
  </si>
  <si>
    <t xml:space="preserve">
*Realizar visitas de  Inspección, Vigilancia y Control a Bancos de Tejido y Medula Osea y a Bancos de semen, ovulos y embriones- Inspección, Vigilancia y Control a Bancos de Tejido y Medula Osea
*Realizar visitas de  Inspección, Vigilancia y Control a Bancos de Tejido y Medula Osea y a Bancos de semen, ovulos y embriones- Inspección, Vigilancia y Control a Bancos de semen, ovulos y embriones</t>
  </si>
  <si>
    <t xml:space="preserve">Hacer seguimiento tramites de registro sanitario </t>
  </si>
  <si>
    <t>No. de registros Sanitarios nuevos gestionados</t>
  </si>
  <si>
    <t xml:space="preserve"> Fortalecer la vigilancia pre- posmercado de los productos competencia del INVIMA  - FARMACOPEAS - BIBLIOGRAFIA - BASES DE DATOS- Prestación de servicios de información sectorizada S.I.S suscripción de contenidos- INSTITUTO COLOMBIANO DE NORMAS TECNICAS Y CERTIFICACION ICONTEC</t>
  </si>
  <si>
    <t>No. De renovaciones de registros sanitarios gestionados</t>
  </si>
  <si>
    <t>No. De tramites asociados a registro sanitario gestionados</t>
  </si>
  <si>
    <t>No. De revisiones de oficio generados</t>
  </si>
  <si>
    <t>Emitir  conceptos de la comisión revisora</t>
  </si>
  <si>
    <t>Realizar Reuniones de sala de especializada ordinarias</t>
  </si>
  <si>
    <t>realizar publicaciones Científicas</t>
  </si>
  <si>
    <t>No. de publicaciones científicas elaboradas</t>
  </si>
  <si>
    <t>No. de participaciones en mesas de  trabajo agenda normativa</t>
  </si>
  <si>
    <t>(Países con cooperación activa en la vigencia / países con cooperación activa en la vigencia priorizados)*100</t>
  </si>
  <si>
    <t xml:space="preserve"> Capacitación  y asistencia técnica a entes descentralizados a nivel nacional </t>
  </si>
  <si>
    <t xml:space="preserve">Control de calidad de productos biológicos a nivel nacional
Mejoramiento de la vigilancia sanitaria y control de calidad de los productos de competencia del INVIMA en el marco normativo vigente nacional
</t>
  </si>
  <si>
    <t xml:space="preserve">
Mejoramiento de la vigilancia sanitaria y control de calidad de los productos de competencia del INVIMA en el marco normativo vigente nacional</t>
  </si>
  <si>
    <t xml:space="preserve">Adquisición de equipos, insumos, elementos y repotenciación de equipos a nivel nacional
Levantamiento de la información de las condiciones físico sanitarias de los productos competencia del INVIMA nacional
</t>
  </si>
  <si>
    <t>Adquisición de equipos, insumos, elementos y repotenciación de equipos a nivel nacional
Levantamiento de la información de las condiciones físico sanitarias de los productos competencia del INVIMA nacional  
Control de calidad de productos biológicos a nivel nacional</t>
  </si>
  <si>
    <t xml:space="preserve">
Control de calidad de productos biológicos a nivel nacional</t>
  </si>
  <si>
    <t xml:space="preserve">Realizar la gestión de  cooperación con paises  teniendo en cuenta las prioridades estratégicas y las necesidades técnicas de la entidad.
</t>
  </si>
  <si>
    <t>Gestionar el reconocimiento del Invima en foros técnicos y científicos en el mraco de la gestión de cooperación internacional</t>
  </si>
  <si>
    <t xml:space="preserve"> Realizar Asistencias Técnicas – OFERTA</t>
  </si>
  <si>
    <t xml:space="preserve">Participar en nuevos espacios de interacción y discusión internacional priorizados </t>
  </si>
  <si>
    <t>Realizar la  referenciación sobre regulaciones, procesos,  procedimientos e indicadores de desempeño estratégicos del Invima frente a países de referencia</t>
  </si>
  <si>
    <t>(Ingreso a nuevos espacios de interacción y discusión internacional conseguido / Nuevos espacios de interacción y discusión internacional priorizados)*100</t>
  </si>
  <si>
    <t xml:space="preserve">
(No de referenciaciones realizadas/ No de  referenciaciones programadas)*100
</t>
  </si>
  <si>
    <t>Desarrollar gestiones para apertura de mercados de alimentos.</t>
  </si>
  <si>
    <t>( Numero de mercados abiertos /mercados priorizados)*100</t>
  </si>
  <si>
    <t>Publicar información de interes para los usuarios en materia de asuntos internacionales en la pagina web de la entidad</t>
  </si>
  <si>
    <t>Cumplimiento del plan de publicaciones de la OAI</t>
  </si>
  <si>
    <t>Realizar mesas tecnicas con empresarios  interesados en procesos de exportación</t>
  </si>
  <si>
    <t>(Mesas de trabajo con empresarios interesados en procesos de exportación. realizadas / Mesas de trabajo con empresarios interesados en procesos de exportación.programadas)*100</t>
  </si>
  <si>
    <t>Monitorear el aprovechamiento de mercados</t>
  </si>
  <si>
    <t>Representar al INVIMA en negociaciones de acuerdos comerciales y sanitarios, comisiones de vecindad,  mesas sanitarias de los TLC y de las Comisiones bilaterales de monitoreo a relaciones comerciales</t>
  </si>
  <si>
    <t xml:space="preserve">Realizar visitas  de  Control  a  certificaciones  BPM,  BPF y  autorizaciones de material reciclado para  envases de alimentos </t>
  </si>
  <si>
    <t>Realizar Intercambios técnico científicos realizados en cumplimento de la Estrategia de Cooperación</t>
  </si>
  <si>
    <r>
      <t xml:space="preserve">Mejoramiento de la vigilancia sanitaria y control de calidad de los productos de competencia del INVIMA en el marco normativo vigente nacional
</t>
    </r>
    <r>
      <rPr>
        <b/>
        <sz val="8"/>
        <rFont val="Arial"/>
        <family val="2"/>
      </rPr>
      <t/>
    </r>
  </si>
  <si>
    <t xml:space="preserve">Realizar estudios y visitas de referenciación , consultorias técnicas, reuniones, foros técnicos científicos, mesas de trabajo e intercambio de experiencias con autoridades sanitarias homólogas y organismos internacionales para lograr el posicionamiento internacional el INVIMA como Autoridad Sanitaria de Colombia en cumplimiento de los Metas de Politica Exterior y cooperacion internacional del Gobierno Colombiano. </t>
  </si>
  <si>
    <t>(Total de Representaciones Ejecutadas / Total de Representaciones Programadas)*100</t>
  </si>
  <si>
    <t>PLAN OPERATIVO ANUAL 2018</t>
  </si>
  <si>
    <t xml:space="preserve">Presupuesto  de Inversión Asignado </t>
  </si>
  <si>
    <t>Formula de los Indicadores Operativos</t>
  </si>
  <si>
    <t>Viaticos y Tiquetes-Actividad: Inspecciones de IVC a los establecimientos y productos competencia del INVIMA
Contrato de Camionetas -Contrato de Destrucción-Contrato de Almacenamiento-Actividades: 
*Realizar el programa nacional de inspección, vigilancia y control en el territorio nacional 
*Destruir productos con medida sanitaria de seguridad de acuerdo a los procedimientos vigentes establecidos
*Almacenar productos con medida sanitaria de seguridad</t>
  </si>
  <si>
    <t>Viaticos y Tiquetes-Actividad: Inspecciones de IVC a los establecimientos y productos competencia del INVIMA
Contrato de Camionetas -Contrato de Destrucción-Contrato de Almacenamiento-Actividades: 
*Realizar el programa nacional de inspección, vigilancia y control en el territorio nacional 
*Destruir productos con medida sanitaria de seguridad de acuerdo a los procedimientos vigentes establecidos
*Almacenar productos con medida sanitaria de seguridad</t>
  </si>
  <si>
    <t xml:space="preserve">
Viaticos y Tiquetes-Actividad: Realizar visitas de IVC a bancos de sangre, puestos de control y centros transfucionales
Contrato de Camionetas 
Contrato de Destrucción
Contrato de Almacenamiento-Actividades: 
*Realizar el programa nacional de inspección, vigilancia y control en el territorio nacional 
*Destruir productos con medida sanitaria de seguridad de acuerdo a los procedimientos vigentes establecidos
*Almacenar productos con medida sanitaria de seguridad
</t>
  </si>
  <si>
    <t xml:space="preserve">
Viaticos y Tiquetes-Actividad: Inspecciones de IVC a los establecimientos y productos competencia del INVIMA
Contrato de Camionetas -Contrato de Destrucción-Contrato de Almacenamiento-Actividades: 
*Realizar el programa nacional de inspección, vigilancia y control en el territorio nacional 
*Destruir productos con medida sanitaria de seguridad de acuerdo a los procedimientos vigentes establecidos
*Almacenar productos con medida sanitaria de seguridad
</t>
  </si>
  <si>
    <t>Realizar apoyo a las auditorias de control de calidad a laboratorios privados  realizadas conjuntamente con  la  Dirección de Medicamentos y Productos Biologicos</t>
  </si>
  <si>
    <t>Adoptar información y posición país en los comités CODEX ALIMENTARIUS</t>
  </si>
  <si>
    <t>(No de actividades ejecutadas del Programa de Bienestar Social / N° de actividades programadas del Programa del Bienestar Social)*100.</t>
  </si>
  <si>
    <t>(No. de temas ejecutados del Plan de Capacitación / Total temas Plan de Capacitación)*100</t>
  </si>
  <si>
    <t>(No. Capacitaciones x area / Total necesidades por area)*100</t>
  </si>
  <si>
    <t>(No. de Actividades realizadas / No de actividades programadas) *100</t>
  </si>
  <si>
    <t>(Número de actividades realizadas en el periodo / Número de actividades planeadas en el periodo)*100</t>
  </si>
  <si>
    <t>(Numero de radicados inventariadas/Numero de radicados  proyectados)*100</t>
  </si>
  <si>
    <t>(No de expedientes unificados/No de expedientes programados para unificar)*100</t>
  </si>
  <si>
    <t>(Total de recursos ejecutados /Total de recursos apropiados para la vigencia)*100</t>
  </si>
  <si>
    <t>Consolidar y reportar la información  de acuerdo a los gastos inherentes al funcionamiento de la entidad</t>
  </si>
  <si>
    <t xml:space="preserve">(No de informes elaborados y remitidos a la Unidad de Riesgos  y a la Dirección General de manera oportuna/ No de informes programados para la vigencia) * 100
</t>
  </si>
  <si>
    <t>Elaborar  informes de la participación en los Comites de CODEX ALIMENTARIUS</t>
  </si>
  <si>
    <t>5. Programa Nacional de Vigilancia y Control de Patogenos de Interés en Salud Pública</t>
  </si>
  <si>
    <t xml:space="preserve"> (No de programaciones de visitas y toma de muestra por IVC entregadas oportunamente/No de programaciones de visitas y toma de muestra por IVC definidas) *100</t>
  </si>
  <si>
    <t>(No. De simposios realizados / No. Simposios programados)*100</t>
  </si>
  <si>
    <t>(No. de reuniones realizadas de CTN / Número de convocatorias a reuniones de CTN)*100</t>
  </si>
  <si>
    <t>(No. de informes semestrales entregados / No. de  informes semestrales proyectados)*100</t>
  </si>
  <si>
    <t>(No de informes elaborados  / No de informes programados)* 100</t>
  </si>
  <si>
    <t xml:space="preserve">(Total de recursos ejecutados /Total de recursos apropiados para la vigencia)*100
</t>
  </si>
  <si>
    <t>(No. De registros Sanitarios y/o renovaciòn de plaguicidas nuevos)*100</t>
  </si>
  <si>
    <t>(No. De revisiones de oficio en el mes / No. De revisiones de oficio proyectadas para el año)*100</t>
  </si>
  <si>
    <t>(No. De visitas con proposito de Certificaciòn y/o ampliaciòn de CCP Cosméticos realizadas en el mes/No. De certificaciones  proyectadas para el año)*100</t>
  </si>
  <si>
    <t>(No. de visitas con proposito de Certificación y/o ampliación de BPM Cosméticos realizadas en el mes/No. de visitas con proposito de Certificación y/o ampliaci´ón de BPM Cosméticas programadas)*100</t>
  </si>
  <si>
    <t>(No. De visitas con proposito de Certificaciòn y/o ampliaciòn de CCP de higiene domestica  realizadas en el mes/No. de visitas on proposito de Certificaciòn y/o ampliaciòn de CCP de higiene domestica programadas) *100</t>
  </si>
  <si>
    <t>(No. De visitas con proposito de certificar las condiciones sanitarias a establecimientos fabricantes de plaguicidas realizadas en el mes /No de  visitas con proposito de certificar las condiciones sanitarias a establecimientos fabricantes de plaguicidas programadas)*100</t>
  </si>
  <si>
    <t>( No de programaciones de visitas y toma de muestra por IVC entregadas oportunamente/No de programaciones de visitas y toma de muestra por IVC definidas) *100</t>
  </si>
  <si>
    <t>(No. Trámites Evacuados de Asignación de còdigo de Notificaciòn Sanitaria Obligatoria,  reconocimiento o renovación /No. Trá mites radicados de Asignación de còdigo de Notificaciòn Sanitaria Obligatoria,  reconocimiento o renovación)*100</t>
  </si>
  <si>
    <t>(No. De Ciudades objeto de muestreo visitadas / No. De ciudades objeto de muestreo proyectadas para el año)*100</t>
  </si>
  <si>
    <r>
      <t xml:space="preserve">Realizar Inspección , vigilancia y control  a establecimientos de competencia de la Direcciòn </t>
    </r>
    <r>
      <rPr>
        <b/>
        <sz val="11"/>
        <rFont val="Calibri"/>
        <family val="2"/>
        <scheme val="minor"/>
      </rPr>
      <t xml:space="preserve">(Bancos de Sangre) </t>
    </r>
  </si>
  <si>
    <r>
      <t xml:space="preserve">Realizar Inspección , vigilancia y control  a establecimientos de competencia de la Direcciòn </t>
    </r>
    <r>
      <rPr>
        <b/>
        <sz val="11"/>
        <rFont val="Calibri"/>
        <family val="2"/>
        <scheme val="minor"/>
      </rPr>
      <t xml:space="preserve">(Cosméticos) </t>
    </r>
  </si>
  <si>
    <r>
      <t xml:space="preserve">Realizar Inspección , vigilancia y control  a establecimientos de competencia de la Direcciòn </t>
    </r>
    <r>
      <rPr>
        <b/>
        <sz val="11"/>
        <rFont val="Calibri"/>
        <family val="2"/>
        <scheme val="minor"/>
      </rPr>
      <t xml:space="preserve">(Dispositivos) </t>
    </r>
  </si>
  <si>
    <r>
      <t xml:space="preserve">Realizar Inspección , vigilancia y control  a establecimientos de competencia de la Direcciòn </t>
    </r>
    <r>
      <rPr>
        <b/>
        <sz val="11"/>
        <rFont val="Calibri"/>
        <family val="2"/>
        <scheme val="minor"/>
      </rPr>
      <t xml:space="preserve">(Medicamentos) </t>
    </r>
  </si>
  <si>
    <r>
      <t xml:space="preserve">Realizar Inspección , vigilancia y control  a establecimientos de competencia de la Direcciòn </t>
    </r>
    <r>
      <rPr>
        <b/>
        <sz val="11"/>
        <rFont val="Calibri"/>
        <family val="2"/>
        <scheme val="minor"/>
      </rPr>
      <t xml:space="preserve">(Alimentos) </t>
    </r>
  </si>
  <si>
    <r>
      <t xml:space="preserve">Realizar Inspección , vigilancia y control  a establecimientos de competencia de la Direcciòn </t>
    </r>
    <r>
      <rPr>
        <b/>
        <sz val="11"/>
        <rFont val="Calibri"/>
        <family val="2"/>
        <scheme val="minor"/>
      </rPr>
      <t xml:space="preserve">(PBA) </t>
    </r>
  </si>
  <si>
    <r>
      <t xml:space="preserve">Realizar revisión documental a las notificaciones sanitarias en control posterior de alimentos de bajo riesgo de acuerdo a </t>
    </r>
    <r>
      <rPr>
        <b/>
        <sz val="11"/>
        <rFont val="Calibri"/>
        <family val="2"/>
        <scheme val="minor"/>
      </rPr>
      <t>"Plan piloto de revisión posterior"</t>
    </r>
  </si>
  <si>
    <r>
      <t xml:space="preserve">Realizar la inspección y certificación sanitaria de alimentos, materias primas e
insumos para la industria de alimentos y bebidas alcohólicas en sitios de Control en Primera Barrera, Puertos Marítimos y Fluviales,
Pasos Fronterizos, Aeropuertos Internacionales, Zonas Francas, Depósitos o Establecimientos. </t>
    </r>
    <r>
      <rPr>
        <b/>
        <sz val="11"/>
        <rFont val="Calibri"/>
        <family val="2"/>
        <scheme val="minor"/>
      </rPr>
      <t>CIS IMPORTACION Y EXPORTACION</t>
    </r>
    <r>
      <rPr>
        <sz val="11"/>
        <rFont val="Calibri"/>
        <family val="2"/>
        <scheme val="minor"/>
      </rPr>
      <t xml:space="preserve">
</t>
    </r>
  </si>
  <si>
    <r>
      <t>Autorizaciones para estudios de importación</t>
    </r>
    <r>
      <rPr>
        <b/>
        <sz val="11"/>
        <rFont val="Calibri"/>
        <family val="2"/>
        <scheme val="minor"/>
      </rPr>
      <t xml:space="preserve"> (VUCE)</t>
    </r>
  </si>
  <si>
    <r>
      <t xml:space="preserve">Realizar toma de muestras  por IVC de la Dirección de </t>
    </r>
    <r>
      <rPr>
        <b/>
        <sz val="11"/>
        <rFont val="Calibri"/>
        <family val="2"/>
        <scheme val="minor"/>
      </rPr>
      <t>Dispositivos Médicos</t>
    </r>
  </si>
  <si>
    <r>
      <t xml:space="preserve">Realizar toma de muestras  por IVC de la </t>
    </r>
    <r>
      <rPr>
        <b/>
        <sz val="11"/>
        <rFont val="Calibri"/>
        <family val="2"/>
        <scheme val="minor"/>
      </rPr>
      <t xml:space="preserve">Direcciones de Cosmeticos </t>
    </r>
  </si>
  <si>
    <r>
      <t xml:space="preserve">Realizar toma de muestras  por IVC de la </t>
    </r>
    <r>
      <rPr>
        <b/>
        <sz val="11"/>
        <rFont val="Calibri"/>
        <family val="2"/>
        <scheme val="minor"/>
      </rPr>
      <t>Direcciones de Medicamentos</t>
    </r>
  </si>
  <si>
    <r>
      <t>Realizar toma de muestras  por IVC de la</t>
    </r>
    <r>
      <rPr>
        <b/>
        <sz val="11"/>
        <rFont val="Calibri"/>
        <family val="2"/>
        <scheme val="minor"/>
      </rPr>
      <t xml:space="preserve"> Direccion de Alimentos</t>
    </r>
  </si>
  <si>
    <t xml:space="preserve"> (Número de trámites revisados/ Número de trámites asignados por la Direccción de Alimentos y Bebidas) X 100</t>
  </si>
  <si>
    <t>(Número de CIS emitidos / (Número Total de CIS 
proyectados para el año)*100</t>
  </si>
  <si>
    <t>(Número de Solicitudes evaludas / Número de solicitudes proyectadas) X100</t>
  </si>
  <si>
    <r>
      <t xml:space="preserve">Realizar toma de muestras   de la </t>
    </r>
    <r>
      <rPr>
        <b/>
        <sz val="11"/>
        <rFont val="Calibri"/>
        <family val="2"/>
        <scheme val="minor"/>
      </rPr>
      <t>Dirección de Medicamentos</t>
    </r>
  </si>
  <si>
    <r>
      <t xml:space="preserve">Realizar toma de muestras  de la </t>
    </r>
    <r>
      <rPr>
        <b/>
        <sz val="11"/>
        <rFont val="Calibri"/>
        <family val="2"/>
        <scheme val="minor"/>
      </rPr>
      <t>Dirección de Dispositivos Médicos</t>
    </r>
  </si>
  <si>
    <r>
      <t xml:space="preserve">Realizar toma de muestras de la </t>
    </r>
    <r>
      <rPr>
        <b/>
        <sz val="11"/>
        <rFont val="Calibri"/>
        <family val="2"/>
        <scheme val="minor"/>
      </rPr>
      <t>Dirección de Cosméticos</t>
    </r>
  </si>
  <si>
    <t xml:space="preserve">5. Programa nacional de vigilancia y control de microorganismos patógenos y calidad microbiológica y físico-química  en alimentos y bebidas. </t>
  </si>
  <si>
    <t xml:space="preserve">7. Programa nacional de vigilancia y control de residuos y contaminantes químicos en alimentos y bebidas.       </t>
  </si>
  <si>
    <t>Realizar toma de muestras del Programa nacional de vigilancia y control de microorganismos patógenos y calidad microbiológica y físico-química  en alimentos y bebidas.</t>
  </si>
  <si>
    <t xml:space="preserve">Realizar toma de muestras del Programa nacional de vigilancia y control de residuos y contaminantes químicos en alimentos y bebidas.                  </t>
  </si>
  <si>
    <t>(Número muestras ejecutadas / Número de muestras programadas y recibidas de la Misional) *100</t>
  </si>
  <si>
    <t>(Número muestras ejecutadas / Número de muestras programadas y recibidas de la Misional)  *100</t>
  </si>
  <si>
    <t>18 Programa Gestión de  la red  nacional contra la Ilegalidad y la Corrupción</t>
  </si>
  <si>
    <t>Realizar actividades de inspección en atención a denuncias por ilegalidad de acuerdo a solicitudes realizadas por la GURI, otras dependencias internas/externas y otras entidades interadminsitrativas.</t>
  </si>
  <si>
    <t>(Número solicitudes atendidas / Número de   Solicitudes recibidas) *100</t>
  </si>
  <si>
    <t>(Nº de eventos técnico-científicos realizados/No de  eventos técnico-científicos  programados)*100</t>
  </si>
  <si>
    <t>(No de agremiaciones de profesionales de la salud con las cuales se ha establecido un diálogo y/o compromiso/Número de agremiaciones de profesionales de la salud con las cuales se ha establecido contacto)*100</t>
  </si>
  <si>
    <t>(Número de reportes divulgados/Número de de reportes proyectados)*100</t>
  </si>
  <si>
    <t>(No comunicados de prensa realizados a partir de ruedas de prensa realizadas/No de comunicados de prensa programados a partir de ruedas de prensa)*100%</t>
  </si>
  <si>
    <t>(Número de visitas guiadas a estudiantes universitarios realizadas /Número de visitas guiadas a estudiantes universitarios proyectados)*100</t>
  </si>
  <si>
    <t>(N° de informes realizado/No de informes programados)*100</t>
  </si>
  <si>
    <t>(N° reportes de monitoreo realizados/No de reportes de monitoreos programados) *100</t>
  </si>
  <si>
    <t>(No. De Planes de muestreo analizados y evaluados por la Unidad de Riesgo / No. De planes de muestreo presentados a la Unidad de Riesgo)*100</t>
  </si>
  <si>
    <t>(No de incidencias atendidas/No de incidencias presentadas durante el mantenimiento  y soporte)*100</t>
  </si>
  <si>
    <t>(No. De informes  de Planes de muestreo revisados por la Unidad de Riesgo oportunamente  / No. Total  De informes  de Planes de muestreo entregados por la DAB)*100</t>
  </si>
  <si>
    <t>Judicializar actos de ilegalidad, contrabando y corrupción de productos competencia del Invima con la autoridad judicial competente.</t>
  </si>
  <si>
    <t>Lograr la participación del Invima en un espacio radial de las emisoras del Comando General</t>
  </si>
  <si>
    <t>(No. De programas radiales realizados/ No. Programas radiales programados)*100</t>
  </si>
  <si>
    <t>(No. Operativos de ilegalidad con resultados (Medida Sanitaria)/ No. Operativos de Ilegalidad realizados en el trimestre)*100%</t>
  </si>
  <si>
    <t>(Número  noticias de actos de ilegalidad judicializados / No de noticias de actos de ilegalidada estimados a judicializar)*100%</t>
  </si>
  <si>
    <t>(No de tutorias realizadas o gestionadas  de acuerdo al procedimiento/No de tutorias establecidas en el procedimiento de formulación y seguimiento al plan estrategico del Invima que debo hacerle a los programas)*100</t>
  </si>
  <si>
    <t>(No de seguimientos ejecutados/No de seguimientos requeridos de acuerdo al los procedimentos de Formulación y Seguimiento al plan Operativo Anual y del Plan Operativo Anual de Inversiòn)*100</t>
  </si>
  <si>
    <t>(No de actualizaciones realizadas al manual tarifaro/No de actualizaciones requeridas soportadas juridicamente)*100</t>
  </si>
  <si>
    <t>(No de fases desarrolladas/No de fases programadas según los lineamientos del DANE)*100</t>
  </si>
  <si>
    <t>(No de acompañamientos realizados a los macroprocesos y procesos /No de acompañamientos solicitados y planeados)*100</t>
  </si>
  <si>
    <t xml:space="preserve">(No de documentos publicados en el mapa de macrorprocesos /No de solicitudes de publicaciones de documentos por parte de los macroprocesos y procesos)*100 </t>
  </si>
  <si>
    <t>(Número de capacitaciones realizadas/ No de capacitaciones programadas) * 100</t>
  </si>
  <si>
    <t>(Número asistencias técnicas realizadas/No. de asistencias técnicas programadas) *100</t>
  </si>
  <si>
    <t xml:space="preserve">(No. de visitasde seguimiento al programa Nacional de Farmacovigilancia en Laboratorios de Medicamentos, IPS y APB  realizadas / No. de   visitas de seguimiento al programadas)*100 </t>
  </si>
  <si>
    <t>(Número de visitas con proposito de certificacion realizadas/ No visitas con proposito de certificacion programadas)  * 100</t>
  </si>
  <si>
    <t>(Número de visitas con proposito de certificacion realizadas/ No visitas con proposito de certificacion programadas) * 100</t>
  </si>
  <si>
    <t>(Número de visitas de seguimiento de certificacion realizadas/ No visitas de seguimiento de certificacion  programadas)  * 100</t>
  </si>
  <si>
    <t>(Número de visitas de seguimiento de certificacion realizadas/ No visitas de seguimiento de certificacion  programadas) * 100</t>
  </si>
  <si>
    <t>(No. De visitas de acompañamiento a actividades de IVC a la Dirección de Operaciones Sanitarias realizadas /Total De visitas de acompañamiento a actividades de IVC a la Dirección de Operaciones Sanitarias programadas)*100</t>
  </si>
  <si>
    <t>(No. de registros Sanitarios expedidos nuevos / No. Total de registros sanitarios nuevos programados)*100</t>
  </si>
  <si>
    <t>(No. de registros Sanitarios renovados / No. Total de registros sanitarios programados para renovación) *100</t>
  </si>
  <si>
    <t>(No. De tramites asociados a registros Sanitarios  / No. Total De tramites asociados a registros sanitarios programados) *100</t>
  </si>
  <si>
    <t>(No. De revisiones de oficio realizadas  / No. Total De revisiones de oficio programados)  *100</t>
  </si>
  <si>
    <t>(No. De casos estudiados por la sala especializada /No. Total de casosprogramados) *100</t>
  </si>
  <si>
    <t>(No. De Reuniones realizadas/No Total de reuniones programadas) *100</t>
  </si>
  <si>
    <t>(No. Actos adminitrativos generados por el grupo de apoyo de la sala especializada /No. Total de actos administrativos programados )*100</t>
  </si>
  <si>
    <t>(Número de tramites de publicidad realizados/ No de tramites de publicidad programadas)  * 100</t>
  </si>
  <si>
    <t xml:space="preserve">(Número de indicadores implementados y mantenidos/número total de indicadores de la herramienta abreviada  OPS)*100 </t>
  </si>
  <si>
    <t>(Número de visitas con proposito de Evaluacion farmaceutica realizadas/ No visitas con  proposito de Evaluacion farmaceutica) * 100</t>
  </si>
  <si>
    <t>(No. Proyectos de norma realizados/No. De Proyectos programados)*100</t>
  </si>
  <si>
    <t>(Valor de las multas impuestas en el periodo de la vigencia actual / valor  de multas impuestas del periodo de la vigencia anterior)*100.</t>
  </si>
  <si>
    <t>(Número de Actos Administrativos proferidos durante el periodo/Número estimado de actos administrativos que se esperan generar para el mismo periodo)*100.</t>
  </si>
  <si>
    <t>(No de entrenamientos para funcionarios puntos de atención al ciudadano realizados/No de entrenamientos programados)*100%</t>
  </si>
  <si>
    <t>(No de entrenamientos realizados  sobre cultura de servicio institucional/No de entrenamientos programados)*100%</t>
  </si>
  <si>
    <t xml:space="preserve">(No. Respuestas a entes judiciales y administrativos radicados en el termino esperado  / Total  de requerimientos judiciales y administrativos con vencimiento durante el periodo)*100. </t>
  </si>
  <si>
    <t xml:space="preserve"> (No actuaciones procesales de cobro coactivo realizadas en el mes  / No. total de actuaciones asignadas para el mes planeadas)*100 </t>
  </si>
  <si>
    <t xml:space="preserve"> (No. Lineamientos emitidos por  la OAJ requeridos por las dependencias  / No Total de lineamientos requeridos en el periodo)*100.</t>
  </si>
  <si>
    <t xml:space="preserve"> (Nº de Proyectos de Normas en las que el Invima intervino o articuló a traves de la Oficina Asesora Jurídica / No. De proyectos de norma en que se requiera participación o se amerite intervención del instituto)*100.</t>
  </si>
  <si>
    <t>(No de actividades realizadas / No de actividades programadas)*100</t>
  </si>
  <si>
    <t>(No. de conceptos de liberación de lotes emitidos / No. de conceptos de liberación de lotes programados) *100</t>
  </si>
  <si>
    <t>(Número de interlaboratorios gestionados /número  interlaboratorios programados) *100</t>
  </si>
  <si>
    <t>(No. de   interlaboratorios ejecutados por los Laboratorios INVIMA/ No. de interlaboratorios programados)*100</t>
  </si>
  <si>
    <t>(Número de técnicas implementadas/ Numero de  técnicas  programadas) *100</t>
  </si>
  <si>
    <t>(Número de técnicas validadas o verificadas/ Número de  técnicas  programadas) *100</t>
  </si>
  <si>
    <t>(No de Acreditación de  ONAC realizada/ No de Acreditación de  ONAC programadas)*100</t>
  </si>
  <si>
    <t>(No de visitas de verificaciones  realizadas/ No de visitas de verificaciones  programadas)*100</t>
  </si>
  <si>
    <t xml:space="preserve">(No. de requerimientos de soporte (software y hardware) resueltos dentro de los tiempos en el período establecido  / No. de requerimientos de soporte (software y hardware) que se deberían resolver en el período de tiempo establecido) * 100
</t>
  </si>
  <si>
    <t xml:space="preserve">(No. de ordenes de cambio ejecutadas /  No. de ordenes de cambio aprobadas para el periodo de evaluación)* 100
</t>
  </si>
  <si>
    <t xml:space="preserve">(No. de reportes nuevos incluidos en el cuadro de control de cifras / No. Total de reportes nuevos programados para incluir en el cuadro de control de cifras)*100
</t>
  </si>
  <si>
    <t>(No. De Reuniones ejecutadas en el periodo/ Total de reuniones programadas para el año)*100</t>
  </si>
  <si>
    <t>(No. De casos estudiados / Total de casos proyectados para el año)*100</t>
  </si>
  <si>
    <t>(No de funcionarios beneficiados/No de funcionarios programados) *100</t>
  </si>
  <si>
    <t xml:space="preserve">(No de participaciones en Foros y eventos internacionales como ponentes/No de participaciones programadas)*100
</t>
  </si>
  <si>
    <t>(No de paises beneficiados/No de priorizados) *100</t>
  </si>
  <si>
    <t xml:space="preserve">(No. informes de monitoreo de aprovechamiento de mercados entregados / No. informes de monitoreo de aprovechamiento de mercados proyectados)*100. </t>
  </si>
  <si>
    <t>(No. de registros Sanitarios gestionados / No. Total de registros sanitarios proyectados) *100</t>
  </si>
  <si>
    <t xml:space="preserve">(No. De tramites asociados a registro sanitario gestionados/ No. Total de tramites asociados a registro sanitario proyectados para el año)*100
</t>
  </si>
  <si>
    <t xml:space="preserve">(No. De revisiones de oficio  Expedidos /No. De revisiones de oficio proyectadas para la vigencia)*100
</t>
  </si>
  <si>
    <t>(No  Actas de Revisión Previa de documentos / No  reuniones presala  programadas)*100</t>
  </si>
  <si>
    <t>12. Fortalecimiento del Sistema de Gestión Integrado</t>
  </si>
  <si>
    <t>Realizar seguimiento a  las actas y resultados de las visitas de IVC SOA planeadas por la Dirección de  Medicamentos y Productos Biológicos</t>
  </si>
  <si>
    <t>Número de actas de visitas de IVC SOA revisadas por trimestre / Número de visitas de IVC SOA planeadas (anual)  * 100</t>
  </si>
  <si>
    <t xml:space="preserve">Emitir actos administrativos (resoluciones y autos) de registro sanitario nuevos de productos competencia de la Dirección. </t>
  </si>
  <si>
    <t>Evaluación de trámites competencia del Grupo de apoyo a las Salas Especializadas de la Comisión Revisora (Urgencias clínicas, modificaciones de aspectos relacionados con seguridad y eficacia, insertos/IPP o similares, inclusiones en normas farmacológicas)</t>
  </si>
  <si>
    <t>No de trámites estudiados/ No de tramites proyectados para la vigencia *100</t>
  </si>
  <si>
    <t xml:space="preserve">No de actos administrativos emitidos/No de de actos administrativos </t>
  </si>
  <si>
    <t xml:space="preserve">Revisión de tramites en evaluación preparatoria por parte de los comisionados internos para la Sala especializada de moléculas nuevas, nuevas indicaciones y medicamentos biológicos 
</t>
  </si>
  <si>
    <t>No de tramites estudiados/No de tramites proyectados*100</t>
  </si>
  <si>
    <t xml:space="preserve">Emitir actos administrativos (resoluciones y autos) de evaluación inicial de protocolos de investigación clínica </t>
  </si>
  <si>
    <t>No de actos administrativos emitidos/No de de actos administrativos proyectados*100</t>
  </si>
  <si>
    <t>Realizar visitas internacionales de evaluación farmaceutica</t>
  </si>
  <si>
    <t>No de visitas con proposito de Evaluacion farmaceutica realizadas/ No visitas con  proposito de Evaluacion farmaceutica  programadas * 100</t>
  </si>
  <si>
    <t>Realizar visitas de certificación a establecimientos y productos competencia del INVIMA dentro del marco normativo vigente</t>
  </si>
  <si>
    <t>Oficina Control Interno</t>
  </si>
  <si>
    <t xml:space="preserve">Ejecutar el  plan anual de adquisiciones </t>
  </si>
  <si>
    <t>Ejecutar el  plan anual de vacantes</t>
  </si>
  <si>
    <t>Ejecutar del plan de Previsión de Recursos Humanos</t>
  </si>
  <si>
    <t>Ejecutar el Plan Estratégico del Talento Humano</t>
  </si>
  <si>
    <t>% de cumplimiento del plan anual de vacantes</t>
  </si>
  <si>
    <t>% de cumplimiento del  plan de Previsión de Recursos Humanos</t>
  </si>
  <si>
    <t>% de cumplimiento del Plan Estratégico del Talento Humano</t>
  </si>
  <si>
    <t>Ejecutar el Plan de incentivos</t>
  </si>
  <si>
    <t>% de cumplimiento del Plan de incentivos</t>
  </si>
  <si>
    <t>% de cumplimiento del Plan anticorrupción y de atención al ciudadano</t>
  </si>
  <si>
    <t>Ejecutar el Plan estrategico de tecnologías de información y las comunicaciones-PETI</t>
  </si>
  <si>
    <t xml:space="preserve">Ejecutar el Plan de tratamiento de riesgos de seguridad y privacidad de la información </t>
  </si>
  <si>
    <t>Ejecutar el Plan de seguridad y privacidad de la información</t>
  </si>
  <si>
    <t>15. Programa de seguimiento e implementación a la estrategia de Gobierno en línea</t>
  </si>
  <si>
    <t>% de cumplimiento de Plan estrategico de tecnologías de información y las comunicaciones-PETI</t>
  </si>
  <si>
    <t xml:space="preserve">% de cumplimiento del Plan de tratamiento de riesgos de seguridad y privacidad de la información </t>
  </si>
  <si>
    <t>% de cumplimiento del Plan de seguridad y privacidad de la información</t>
  </si>
  <si>
    <t>Desarrollar Asesorías y Asistencias técnicas</t>
  </si>
  <si>
    <t xml:space="preserve">
Realizar visitas de certificación a establecimientos y productos competencia del INVIMA dentro del marco normativo vigente
</t>
  </si>
  <si>
    <t xml:space="preserve">Realizar visitas de certificación a establecimientos y productos competencia del INVIMA dentro del marco normativo vigente
</t>
  </si>
  <si>
    <t xml:space="preserve">Realizar visitas de seguimiento a las certificaciones competencia del INVIMA
 </t>
  </si>
  <si>
    <t xml:space="preserve">Realizar visitas de seguimiento a las certificaciones competencia del INVIMA
</t>
  </si>
  <si>
    <t>Realizar simposios Nacionales dentro del marco normativo y sus implicaciones en la salud</t>
  </si>
  <si>
    <t xml:space="preserve">Aportar informacion y posición pais en los comites de CODEX ALIMENTARIUS
</t>
  </si>
  <si>
    <t xml:space="preserve"> Realizar  auditorias internacionales  de  autorizaciones, habilitaciones o certificaciones de alimentos-
</t>
  </si>
  <si>
    <t xml:space="preserve">
Realizar visitas de seguimiento a las certificaciones competencia del INVIMA</t>
  </si>
  <si>
    <t>Efectuar visitas de IVC a los establecimientos y productos competencia del INVIMA</t>
  </si>
  <si>
    <t>Realizar visitas de seguimiento a las certificaciones competencia del INVIMA</t>
  </si>
  <si>
    <t>Total de ingresos recaudados/Total de Ingresos aforados*100</t>
  </si>
  <si>
    <t xml:space="preserve">(No de procesos  de  bienes y servicios realizados en el periodo / No de procesos  de s bienes y servicios programados) * 100 </t>
  </si>
  <si>
    <t>(Total de Recursos ejecutados/ Total de  Recursos apropiados para la vigencia)*100</t>
  </si>
  <si>
    <t>Consolidar el Plan anticorrupción y de atención al ciudadano</t>
  </si>
  <si>
    <r>
      <t xml:space="preserve">Asegurar el cumplimiento de la Ley 594 de 2000 – Ley General de Archivos y Decreto 1080 de 2015, en donde se establece la elaboracion de los inventarios documentales que se  produzcan en ejercicio de sus funciones, de manera que se asegure el control de los documentos en sus diferentes fases como actividad del plan Institucional de archivos- </t>
    </r>
    <r>
      <rPr>
        <b/>
        <sz val="8"/>
        <rFont val="Arial"/>
        <family val="2"/>
      </rPr>
      <t>PINAR</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</si>
</sst>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 #,##0.00_);_(&quot;$&quot;\ * \(#,##0.00\);_(&quot;$&quot;\ * &quot;-&quot;??_);_(@_)"/>
    <numFmt numFmtId="43" formatCode="_(* #,##0.00_);_(* \(#,##0.00\);_(* &quot;-&quot;??_);_(@_)"/>
    <numFmt numFmtId="164" formatCode="_-&quot;$&quot;\ * #,##0_-;\-&quot;$&quot;\ * #,##0_-;_-&quot;$&quot;\ * &quot;-&quot;_-;_-@_-"/>
    <numFmt numFmtId="165" formatCode="_(&quot;$&quot;\ * #,##0_);_(&quot;$&quot;\ * \(#,##0\);_(&quot;$&quot;\ * &quot;-&quot;??_);_(@_)"/>
    <numFmt numFmtId="166" formatCode="_(* #,##0_);_(* \(#,##0\);_(* &quot;-&quot;??_);_(@_)"/>
    <numFmt numFmtId="167" formatCode="_-* #,##0.00\ _€_-;\-* #,##0.00\ _€_-;_-* &quot;-&quot;??\ _€_-;_-@_-"/>
  </numFmts>
  <fonts count="27" x14ac:knownFonts="1">
    <font>
      <sz val="11"/>
      <color theme="1"/>
      <name val="Calibri"/>
      <family val="2"/>
      <scheme val="minor"/>
    </font>
    <font>
      <sz val="12"/>
      <name val="Arial"/>
      <family val="2"/>
    </font>
    <font>
      <sz val="10"/>
      <name val="Arial"/>
      <family val="2"/>
    </font>
    <font>
      <sz val="11"/>
      <color theme="1"/>
      <name val="Calibri"/>
      <family val="2"/>
      <scheme val="minor"/>
    </font>
    <font>
      <b/>
      <sz val="11"/>
      <color theme="0"/>
      <name val="Calibri"/>
      <family val="2"/>
      <scheme val="minor"/>
    </font>
    <font>
      <sz val="12"/>
      <color theme="1"/>
      <name val="Calibri"/>
      <family val="2"/>
      <scheme val="minor"/>
    </font>
    <font>
      <b/>
      <sz val="11"/>
      <color theme="1"/>
      <name val="Calibri"/>
      <family val="2"/>
      <scheme val="minor"/>
    </font>
    <font>
      <sz val="8"/>
      <color rgb="FF000000"/>
      <name val="Arial"/>
      <family val="2"/>
    </font>
    <font>
      <sz val="8"/>
      <color theme="1"/>
      <name val="Arial"/>
      <family val="2"/>
    </font>
    <font>
      <b/>
      <sz val="8"/>
      <color rgb="FF0070C0"/>
      <name val="Arial"/>
      <family val="2"/>
    </font>
    <font>
      <b/>
      <sz val="8"/>
      <color rgb="FF002060"/>
      <name val="Arial"/>
      <family val="2"/>
    </font>
    <font>
      <b/>
      <sz val="10"/>
      <color rgb="FF002060"/>
      <name val="Arial"/>
      <family val="2"/>
    </font>
    <font>
      <b/>
      <sz val="8"/>
      <color theme="1"/>
      <name val="Calibri"/>
      <family val="2"/>
      <scheme val="minor"/>
    </font>
    <font>
      <sz val="12"/>
      <color rgb="FF000000"/>
      <name val="Arial"/>
      <family val="2"/>
    </font>
    <font>
      <sz val="12"/>
      <color theme="1"/>
      <name val="Arial"/>
      <family val="2"/>
    </font>
    <font>
      <sz val="8"/>
      <name val="Arial"/>
      <family val="2"/>
    </font>
    <font>
      <b/>
      <sz val="8"/>
      <name val="Arial"/>
      <family val="2"/>
    </font>
    <font>
      <sz val="11"/>
      <color indexed="8"/>
      <name val="Calibri"/>
      <family val="2"/>
    </font>
    <font>
      <sz val="8"/>
      <color indexed="8"/>
      <name val="Arial"/>
      <family val="2"/>
    </font>
    <font>
      <b/>
      <sz val="8"/>
      <color indexed="8"/>
      <name val="Arial"/>
      <family val="2"/>
    </font>
    <font>
      <b/>
      <sz val="8"/>
      <color theme="1"/>
      <name val="Arial"/>
      <family val="2"/>
    </font>
    <font>
      <b/>
      <sz val="12"/>
      <color rgb="FF0070C0"/>
      <name val="Arial"/>
      <family val="2"/>
    </font>
    <font>
      <sz val="8"/>
      <name val="Calibri"/>
      <family val="2"/>
    </font>
    <font>
      <sz val="8"/>
      <name val="Calibri"/>
      <family val="2"/>
      <scheme val="minor"/>
    </font>
    <font>
      <sz val="8"/>
      <color indexed="8"/>
      <name val="Calibri"/>
      <family val="2"/>
    </font>
    <font>
      <sz val="11"/>
      <name val="Calibri"/>
      <family val="2"/>
      <scheme val="minor"/>
    </font>
    <font>
      <b/>
      <sz val="1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rgb="FF00B0F0"/>
        <bgColor indexed="64"/>
      </patternFill>
    </fill>
    <fill>
      <patternFill patternType="solid">
        <fgColor theme="9" tint="0.79998168889431442"/>
        <bgColor indexed="64"/>
      </patternFill>
    </fill>
    <fill>
      <patternFill patternType="solid">
        <fgColor indexed="9"/>
        <bgColor indexed="64"/>
      </patternFill>
    </fill>
  </fills>
  <borders count="64">
    <border>
      <left/>
      <right/>
      <top/>
      <bottom/>
      <diagonal/>
    </border>
    <border>
      <left style="thick">
        <color indexed="64"/>
      </left>
      <right style="thick">
        <color indexed="64"/>
      </right>
      <top style="thick">
        <color indexed="64"/>
      </top>
      <bottom style="thick">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5"/>
      </top>
      <bottom/>
      <diagonal/>
    </border>
    <border>
      <left style="medium">
        <color indexed="64"/>
      </left>
      <right style="medium">
        <color indexed="64"/>
      </right>
      <top style="thin">
        <color indexed="65"/>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5"/>
      </left>
      <right style="medium">
        <color indexed="64"/>
      </right>
      <top style="medium">
        <color indexed="64"/>
      </top>
      <bottom style="medium">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style="thin">
        <color rgb="FFABABAB"/>
      </left>
      <right/>
      <top/>
      <bottom/>
      <diagonal/>
    </border>
    <border>
      <left/>
      <right/>
      <top style="thin">
        <color rgb="FFABABAB"/>
      </top>
      <bottom/>
      <diagonal/>
    </border>
    <border>
      <left style="medium">
        <color indexed="64"/>
      </left>
      <right/>
      <top style="thin">
        <color rgb="FFABABAB"/>
      </top>
      <bottom/>
      <diagonal/>
    </border>
    <border>
      <left/>
      <right style="medium">
        <color indexed="64"/>
      </right>
      <top style="thin">
        <color rgb="FFABABAB"/>
      </top>
      <bottom/>
      <diagonal/>
    </border>
    <border>
      <left style="medium">
        <color indexed="64"/>
      </left>
      <right/>
      <top style="thin">
        <color rgb="FFABABAB"/>
      </top>
      <bottom style="medium">
        <color indexed="64"/>
      </bottom>
      <diagonal/>
    </border>
    <border>
      <left/>
      <right/>
      <top style="thin">
        <color rgb="FFABABAB"/>
      </top>
      <bottom style="medium">
        <color indexed="64"/>
      </bottom>
      <diagonal/>
    </border>
    <border>
      <left/>
      <right style="medium">
        <color indexed="64"/>
      </right>
      <top style="thin">
        <color rgb="FFABABAB"/>
      </top>
      <bottom style="medium">
        <color indexed="64"/>
      </bottom>
      <diagonal/>
    </border>
    <border>
      <left style="medium">
        <color indexed="64"/>
      </left>
      <right/>
      <top style="thin">
        <color rgb="FFABABAB"/>
      </top>
      <bottom style="thin">
        <color indexed="64"/>
      </bottom>
      <diagonal/>
    </border>
    <border>
      <left/>
      <right/>
      <top style="thin">
        <color rgb="FFABABAB"/>
      </top>
      <bottom style="thin">
        <color indexed="64"/>
      </bottom>
      <diagonal/>
    </border>
    <border>
      <left/>
      <right style="medium">
        <color indexed="64"/>
      </right>
      <top style="thin">
        <color rgb="FFABABAB"/>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bottom style="thin">
        <color indexed="64"/>
      </bottom>
      <diagonal/>
    </border>
  </borders>
  <cellStyleXfs count="15">
    <xf numFmtId="0" fontId="0" fillId="0" borderId="0"/>
    <xf numFmtId="44" fontId="3" fillId="0" borderId="0" applyFont="0" applyFill="0" applyBorder="0" applyAlignment="0" applyProtection="0"/>
    <xf numFmtId="44" fontId="3" fillId="0" borderId="0" applyFont="0" applyFill="0" applyBorder="0" applyAlignment="0" applyProtection="0"/>
    <xf numFmtId="0" fontId="2" fillId="0" borderId="0"/>
    <xf numFmtId="0" fontId="5" fillId="0" borderId="0"/>
    <xf numFmtId="9" fontId="3" fillId="0" borderId="0" applyFont="0" applyFill="0" applyBorder="0" applyAlignment="0" applyProtection="0"/>
    <xf numFmtId="43" fontId="3" fillId="0" borderId="0" applyFont="0" applyFill="0" applyBorder="0" applyAlignment="0" applyProtection="0"/>
    <xf numFmtId="167" fontId="3" fillId="0" borderId="0" applyFont="0" applyFill="0" applyBorder="0" applyAlignment="0" applyProtection="0"/>
    <xf numFmtId="0" fontId="2" fillId="0" borderId="0" applyFont="0" applyFill="0" applyBorder="0" applyAlignment="0" applyProtection="0"/>
    <xf numFmtId="44" fontId="3" fillId="0" borderId="0" applyFont="0" applyFill="0" applyBorder="0" applyAlignment="0" applyProtection="0"/>
    <xf numFmtId="0" fontId="2" fillId="0" borderId="0"/>
    <xf numFmtId="0" fontId="2" fillId="0" borderId="0"/>
    <xf numFmtId="0" fontId="3" fillId="0" borderId="0"/>
    <xf numFmtId="9" fontId="17" fillId="0" borderId="0" applyFont="0" applyFill="0" applyBorder="0" applyAlignment="0" applyProtection="0"/>
    <xf numFmtId="164" fontId="3" fillId="0" borderId="0" applyFont="0" applyFill="0" applyBorder="0" applyAlignment="0" applyProtection="0"/>
  </cellStyleXfs>
  <cellXfs count="322">
    <xf numFmtId="0" fontId="0" fillId="0" borderId="0" xfId="0"/>
    <xf numFmtId="0" fontId="7" fillId="2" borderId="1" xfId="0" applyFont="1" applyFill="1" applyBorder="1" applyAlignment="1">
      <alignment horizontal="justify" vertical="center"/>
    </xf>
    <xf numFmtId="165" fontId="8" fillId="2" borderId="1" xfId="0" applyNumberFormat="1" applyFont="1" applyFill="1" applyBorder="1" applyAlignment="1">
      <alignment horizontal="center" vertical="center"/>
    </xf>
    <xf numFmtId="44" fontId="8" fillId="2" borderId="1" xfId="1" applyFont="1" applyFill="1" applyBorder="1" applyAlignment="1">
      <alignment horizontal="center" vertical="center"/>
    </xf>
    <xf numFmtId="0" fontId="9" fillId="2" borderId="0" xfId="0" applyFont="1" applyFill="1" applyBorder="1" applyAlignment="1">
      <alignment horizontal="center"/>
    </xf>
    <xf numFmtId="0" fontId="9" fillId="2" borderId="2" xfId="0" applyFont="1" applyFill="1" applyBorder="1" applyAlignment="1">
      <alignment horizontal="center" wrapText="1"/>
    </xf>
    <xf numFmtId="0" fontId="9" fillId="2" borderId="0" xfId="0" applyFont="1" applyFill="1" applyBorder="1" applyAlignment="1">
      <alignment horizontal="center" wrapText="1"/>
    </xf>
    <xf numFmtId="0" fontId="9" fillId="2" borderId="0" xfId="0" applyFont="1" applyFill="1" applyBorder="1" applyAlignment="1">
      <alignment wrapText="1"/>
    </xf>
    <xf numFmtId="0" fontId="9" fillId="2" borderId="2" xfId="0" applyFont="1" applyFill="1" applyBorder="1" applyAlignment="1">
      <alignment wrapText="1"/>
    </xf>
    <xf numFmtId="0" fontId="8" fillId="0" borderId="0" xfId="0" applyFont="1"/>
    <xf numFmtId="0" fontId="9" fillId="2" borderId="0" xfId="0" applyFont="1" applyFill="1" applyBorder="1" applyAlignment="1"/>
    <xf numFmtId="0" fontId="9" fillId="2" borderId="3" xfId="0" applyFont="1" applyFill="1" applyBorder="1" applyAlignment="1"/>
    <xf numFmtId="44" fontId="10" fillId="2" borderId="1" xfId="1" applyFont="1" applyFill="1" applyBorder="1" applyAlignment="1">
      <alignment horizontal="center" vertical="center" wrapText="1"/>
    </xf>
    <xf numFmtId="0" fontId="10" fillId="2" borderId="1" xfId="0" applyFont="1" applyFill="1" applyBorder="1" applyAlignment="1">
      <alignment horizontal="center" vertical="center" wrapText="1"/>
    </xf>
    <xf numFmtId="44" fontId="10" fillId="2" borderId="1" xfId="0" applyNumberFormat="1" applyFont="1" applyFill="1" applyBorder="1" applyAlignment="1">
      <alignment horizontal="center" vertical="center" wrapText="1"/>
    </xf>
    <xf numFmtId="0" fontId="10" fillId="2" borderId="0" xfId="0" applyFont="1" applyFill="1" applyBorder="1" applyAlignment="1">
      <alignment horizontal="center" vertical="center" wrapText="1"/>
    </xf>
    <xf numFmtId="44" fontId="10" fillId="2" borderId="0" xfId="1" applyFont="1" applyFill="1" applyBorder="1" applyAlignment="1">
      <alignment horizontal="center" vertical="center" wrapText="1"/>
    </xf>
    <xf numFmtId="0" fontId="8" fillId="0" borderId="0" xfId="0" applyFont="1" applyAlignment="1">
      <alignment horizontal="center"/>
    </xf>
    <xf numFmtId="0" fontId="9" fillId="2" borderId="0" xfId="0" applyFont="1" applyFill="1" applyBorder="1" applyAlignment="1">
      <alignment horizontal="center"/>
    </xf>
    <xf numFmtId="0" fontId="9" fillId="2" borderId="0" xfId="0" applyFont="1" applyFill="1" applyBorder="1" applyAlignment="1">
      <alignment horizontal="center" wrapText="1"/>
    </xf>
    <xf numFmtId="0" fontId="11" fillId="2" borderId="1" xfId="0" applyFont="1" applyFill="1" applyBorder="1" applyAlignment="1">
      <alignment horizontal="center" vertical="center" wrapText="1"/>
    </xf>
    <xf numFmtId="165" fontId="8" fillId="2" borderId="1" xfId="0" applyNumberFormat="1" applyFont="1" applyFill="1" applyBorder="1" applyAlignment="1">
      <alignment vertical="center"/>
    </xf>
    <xf numFmtId="9" fontId="8" fillId="2" borderId="1" xfId="5" applyFont="1" applyFill="1" applyBorder="1" applyAlignment="1">
      <alignment horizontal="center" vertical="center"/>
    </xf>
    <xf numFmtId="44" fontId="11" fillId="2" borderId="1" xfId="1" applyFont="1" applyFill="1" applyBorder="1" applyAlignment="1">
      <alignment horizontal="center" vertical="center" wrapText="1"/>
    </xf>
    <xf numFmtId="9" fontId="11" fillId="2" borderId="1" xfId="5" applyFont="1" applyFill="1" applyBorder="1" applyAlignment="1">
      <alignment horizontal="center" vertical="center" wrapText="1"/>
    </xf>
    <xf numFmtId="0" fontId="0" fillId="0" borderId="46" xfId="0" applyBorder="1"/>
    <xf numFmtId="0" fontId="0" fillId="0" borderId="47" xfId="0" applyBorder="1"/>
    <xf numFmtId="0" fontId="0" fillId="0" borderId="0" xfId="0" applyAlignment="1">
      <alignment wrapText="1"/>
    </xf>
    <xf numFmtId="0" fontId="0" fillId="0" borderId="0" xfId="0" applyAlignment="1">
      <alignment horizontal="center" vertical="center"/>
    </xf>
    <xf numFmtId="0" fontId="6" fillId="0" borderId="0" xfId="0" applyFont="1"/>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0" fillId="0" borderId="9" xfId="0" applyBorder="1" applyAlignment="1">
      <alignment wrapText="1"/>
    </xf>
    <xf numFmtId="0" fontId="6" fillId="3" borderId="10" xfId="0" applyFont="1" applyFill="1" applyBorder="1" applyAlignment="1">
      <alignment horizontal="center" vertical="center" wrapText="1"/>
    </xf>
    <xf numFmtId="0" fontId="6" fillId="3" borderId="11" xfId="0" applyFont="1" applyFill="1" applyBorder="1" applyAlignment="1">
      <alignment wrapText="1"/>
    </xf>
    <xf numFmtId="0" fontId="4" fillId="4" borderId="46"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0" fillId="0" borderId="46" xfId="0" pivotButton="1" applyBorder="1"/>
    <xf numFmtId="0" fontId="0" fillId="0" borderId="48" xfId="0" applyBorder="1"/>
    <xf numFmtId="0" fontId="0" fillId="0" borderId="49" xfId="0" applyBorder="1"/>
    <xf numFmtId="0" fontId="0" fillId="0" borderId="0" xfId="0" applyNumberFormat="1" applyBorder="1" applyAlignment="1">
      <alignment horizontal="center" vertical="center"/>
    </xf>
    <xf numFmtId="0" fontId="0" fillId="0" borderId="50" xfId="0" applyNumberFormat="1" applyBorder="1" applyAlignment="1">
      <alignment horizontal="center" vertical="center"/>
    </xf>
    <xf numFmtId="0" fontId="6" fillId="0" borderId="50" xfId="0" applyNumberFormat="1" applyFont="1" applyBorder="1" applyAlignment="1">
      <alignment horizontal="center" vertical="center"/>
    </xf>
    <xf numFmtId="0" fontId="0" fillId="0" borderId="12" xfId="0" applyNumberFormat="1" applyBorder="1" applyAlignment="1">
      <alignment horizontal="center" vertical="center"/>
    </xf>
    <xf numFmtId="0" fontId="0" fillId="0" borderId="13" xfId="0" applyNumberFormat="1" applyBorder="1" applyAlignment="1">
      <alignment horizontal="center" vertical="center"/>
    </xf>
    <xf numFmtId="0" fontId="0" fillId="0" borderId="51" xfId="0" applyNumberFormat="1" applyBorder="1" applyAlignment="1">
      <alignment horizontal="center" vertical="center"/>
    </xf>
    <xf numFmtId="0" fontId="0" fillId="0" borderId="52" xfId="0" applyNumberFormat="1" applyBorder="1" applyAlignment="1">
      <alignment horizontal="center" vertical="center"/>
    </xf>
    <xf numFmtId="0" fontId="6" fillId="0" borderId="51" xfId="0" applyNumberFormat="1" applyFont="1" applyBorder="1" applyAlignment="1">
      <alignment horizontal="center" vertical="center"/>
    </xf>
    <xf numFmtId="0" fontId="6" fillId="0" borderId="52" xfId="0" applyNumberFormat="1" applyFont="1" applyBorder="1" applyAlignment="1">
      <alignment horizontal="center" vertical="center"/>
    </xf>
    <xf numFmtId="0" fontId="6" fillId="0" borderId="53" xfId="0" applyNumberFormat="1" applyFont="1" applyBorder="1" applyAlignment="1">
      <alignment horizontal="center" vertical="center"/>
    </xf>
    <xf numFmtId="0" fontId="6" fillId="0" borderId="54" xfId="0" applyNumberFormat="1" applyFont="1" applyBorder="1" applyAlignment="1">
      <alignment horizontal="center" vertical="center"/>
    </xf>
    <xf numFmtId="0" fontId="6" fillId="0" borderId="55" xfId="0" applyNumberFormat="1" applyFont="1" applyBorder="1" applyAlignment="1">
      <alignment horizontal="center" vertical="center"/>
    </xf>
    <xf numFmtId="0" fontId="6" fillId="0" borderId="11" xfId="0" applyFont="1" applyBorder="1" applyAlignment="1">
      <alignment wrapText="1"/>
    </xf>
    <xf numFmtId="0" fontId="4" fillId="4" borderId="10"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0" fillId="0" borderId="16" xfId="0" pivotButton="1" applyBorder="1"/>
    <xf numFmtId="0" fontId="6" fillId="3" borderId="53" xfId="0" applyNumberFormat="1" applyFont="1" applyFill="1" applyBorder="1" applyAlignment="1">
      <alignment horizontal="center" vertical="center"/>
    </xf>
    <xf numFmtId="0" fontId="6" fillId="3" borderId="54" xfId="0" applyNumberFormat="1" applyFont="1" applyFill="1" applyBorder="1" applyAlignment="1">
      <alignment horizontal="center" vertical="center"/>
    </xf>
    <xf numFmtId="0" fontId="6" fillId="3" borderId="55" xfId="0" applyNumberFormat="1" applyFont="1" applyFill="1" applyBorder="1" applyAlignment="1">
      <alignment horizontal="center" vertical="center"/>
    </xf>
    <xf numFmtId="0" fontId="6" fillId="0" borderId="10" xfId="0" applyNumberFormat="1" applyFont="1" applyBorder="1" applyAlignment="1">
      <alignment horizontal="center" vertical="center"/>
    </xf>
    <xf numFmtId="0" fontId="6" fillId="0" borderId="14" xfId="0" applyNumberFormat="1" applyFont="1" applyBorder="1" applyAlignment="1">
      <alignment horizontal="center" vertical="center"/>
    </xf>
    <xf numFmtId="0" fontId="6" fillId="0" borderId="15" xfId="0" applyNumberFormat="1" applyFont="1" applyBorder="1" applyAlignment="1">
      <alignment horizontal="center" vertical="center"/>
    </xf>
    <xf numFmtId="0" fontId="6" fillId="3" borderId="10" xfId="0" applyNumberFormat="1" applyFont="1" applyFill="1" applyBorder="1" applyAlignment="1">
      <alignment horizontal="center" vertical="center"/>
    </xf>
    <xf numFmtId="0" fontId="6" fillId="3" borderId="14" xfId="0" applyNumberFormat="1" applyFont="1" applyFill="1" applyBorder="1" applyAlignment="1">
      <alignment horizontal="center" vertical="center"/>
    </xf>
    <xf numFmtId="0" fontId="6" fillId="3" borderId="15" xfId="0" applyNumberFormat="1" applyFont="1" applyFill="1" applyBorder="1" applyAlignment="1">
      <alignment horizontal="center" vertical="center"/>
    </xf>
    <xf numFmtId="0" fontId="4" fillId="4" borderId="17" xfId="0" applyFont="1" applyFill="1" applyBorder="1" applyAlignment="1">
      <alignment horizontal="center" vertical="center" wrapText="1"/>
    </xf>
    <xf numFmtId="44" fontId="3" fillId="0" borderId="46" xfId="1" pivotButton="1" applyFont="1" applyBorder="1"/>
    <xf numFmtId="44" fontId="3" fillId="0" borderId="47" xfId="1" applyFont="1" applyBorder="1"/>
    <xf numFmtId="44" fontId="3" fillId="0" borderId="48" xfId="1" applyFont="1" applyBorder="1"/>
    <xf numFmtId="44" fontId="3" fillId="0" borderId="18" xfId="1" applyFont="1" applyBorder="1" applyAlignment="1">
      <alignment horizontal="center" vertical="center"/>
    </xf>
    <xf numFmtId="44" fontId="3" fillId="0" borderId="19" xfId="1" applyFont="1" applyBorder="1" applyAlignment="1">
      <alignment horizontal="center" vertical="center"/>
    </xf>
    <xf numFmtId="44" fontId="3" fillId="0" borderId="20" xfId="1" applyFont="1" applyBorder="1" applyAlignment="1">
      <alignment horizontal="center" vertical="center"/>
    </xf>
    <xf numFmtId="44" fontId="3" fillId="0" borderId="12" xfId="1" applyFont="1" applyBorder="1" applyAlignment="1">
      <alignment horizontal="center" vertical="center"/>
    </xf>
    <xf numFmtId="44" fontId="3" fillId="0" borderId="0" xfId="1" applyFont="1" applyBorder="1" applyAlignment="1">
      <alignment horizontal="center" vertical="center"/>
    </xf>
    <xf numFmtId="44" fontId="3" fillId="0" borderId="13" xfId="1" applyFont="1" applyBorder="1" applyAlignment="1">
      <alignment horizontal="center" vertical="center"/>
    </xf>
    <xf numFmtId="44" fontId="3" fillId="0" borderId="51" xfId="1" applyFont="1" applyBorder="1" applyAlignment="1">
      <alignment horizontal="center" vertical="center"/>
    </xf>
    <xf numFmtId="44" fontId="3" fillId="0" borderId="50" xfId="1" applyFont="1" applyBorder="1" applyAlignment="1">
      <alignment horizontal="center" vertical="center"/>
    </xf>
    <xf numFmtId="44" fontId="3" fillId="0" borderId="52" xfId="1" applyFont="1" applyBorder="1" applyAlignment="1">
      <alignment horizontal="center" vertical="center"/>
    </xf>
    <xf numFmtId="44" fontId="6" fillId="3" borderId="10" xfId="1" applyFont="1" applyFill="1" applyBorder="1" applyAlignment="1">
      <alignment horizontal="center" vertical="center"/>
    </xf>
    <xf numFmtId="44" fontId="6" fillId="3" borderId="14" xfId="1" applyFont="1" applyFill="1" applyBorder="1" applyAlignment="1">
      <alignment horizontal="center" vertical="center"/>
    </xf>
    <xf numFmtId="44" fontId="6" fillId="3" borderId="15" xfId="1" applyFont="1" applyFill="1" applyBorder="1" applyAlignment="1">
      <alignment horizontal="center" vertical="center"/>
    </xf>
    <xf numFmtId="44" fontId="6" fillId="0" borderId="10" xfId="1" applyFont="1" applyBorder="1" applyAlignment="1">
      <alignment horizontal="center" vertical="center"/>
    </xf>
    <xf numFmtId="44" fontId="6" fillId="0" borderId="14" xfId="1" applyFont="1" applyBorder="1" applyAlignment="1">
      <alignment horizontal="center" vertical="center"/>
    </xf>
    <xf numFmtId="44" fontId="6" fillId="0" borderId="15" xfId="1" applyFont="1" applyBorder="1" applyAlignment="1">
      <alignment horizontal="center" vertical="center"/>
    </xf>
    <xf numFmtId="44" fontId="6" fillId="0" borderId="51" xfId="1" applyFont="1" applyBorder="1" applyAlignment="1">
      <alignment horizontal="center" vertical="center"/>
    </xf>
    <xf numFmtId="44" fontId="6" fillId="0" borderId="50" xfId="1" applyFont="1" applyBorder="1" applyAlignment="1">
      <alignment horizontal="center" vertical="center"/>
    </xf>
    <xf numFmtId="44" fontId="6" fillId="0" borderId="52" xfId="1" applyFont="1" applyBorder="1" applyAlignment="1">
      <alignment horizontal="center" vertical="center"/>
    </xf>
    <xf numFmtId="44" fontId="3" fillId="0" borderId="0" xfId="1" applyFont="1"/>
    <xf numFmtId="44" fontId="3" fillId="0" borderId="0" xfId="1" applyFont="1" applyAlignment="1">
      <alignment horizontal="center" vertical="center"/>
    </xf>
    <xf numFmtId="44" fontId="4" fillId="4" borderId="21" xfId="1" applyFont="1" applyFill="1" applyBorder="1" applyAlignment="1">
      <alignment horizontal="center" vertical="center" wrapText="1"/>
    </xf>
    <xf numFmtId="44" fontId="4" fillId="4" borderId="22" xfId="1" applyFont="1" applyFill="1" applyBorder="1" applyAlignment="1">
      <alignment horizontal="center" vertical="center" wrapText="1"/>
    </xf>
    <xf numFmtId="44" fontId="4" fillId="4" borderId="23" xfId="1" applyFont="1" applyFill="1" applyBorder="1" applyAlignment="1">
      <alignment horizontal="center" vertical="center" wrapText="1"/>
    </xf>
    <xf numFmtId="0" fontId="0" fillId="0" borderId="24" xfId="0" applyBorder="1" applyAlignment="1">
      <alignment horizontal="left" vertical="center" wrapText="1"/>
    </xf>
    <xf numFmtId="0" fontId="0" fillId="0" borderId="7" xfId="0" applyBorder="1" applyAlignment="1">
      <alignment horizontal="left" wrapText="1"/>
    </xf>
    <xf numFmtId="0" fontId="6" fillId="3" borderId="4" xfId="0" applyFont="1" applyFill="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6" fillId="0" borderId="4" xfId="0" applyFont="1" applyBorder="1" applyAlignment="1">
      <alignment horizontal="left" vertical="center" wrapText="1"/>
    </xf>
    <xf numFmtId="0" fontId="0" fillId="0" borderId="5" xfId="0" applyBorder="1" applyAlignment="1">
      <alignment horizontal="left" wrapText="1"/>
    </xf>
    <xf numFmtId="0" fontId="0" fillId="0" borderId="25" xfId="0" applyBorder="1" applyAlignment="1">
      <alignment horizontal="left" wrapText="1"/>
    </xf>
    <xf numFmtId="0" fontId="0" fillId="0" borderId="4" xfId="0" applyBorder="1" applyAlignment="1">
      <alignment horizontal="left" vertical="center" wrapText="1"/>
    </xf>
    <xf numFmtId="0" fontId="0" fillId="0" borderId="6" xfId="0" applyBorder="1" applyAlignment="1">
      <alignment horizontal="left" wrapText="1"/>
    </xf>
    <xf numFmtId="0" fontId="0" fillId="0" borderId="4" xfId="0" applyBorder="1" applyAlignment="1">
      <alignment horizontal="left" wrapText="1"/>
    </xf>
    <xf numFmtId="0" fontId="0" fillId="0" borderId="0" xfId="0" applyAlignment="1">
      <alignment horizontal="left" vertical="center" wrapText="1"/>
    </xf>
    <xf numFmtId="0" fontId="0" fillId="0" borderId="17" xfId="0" applyBorder="1" applyAlignment="1">
      <alignment horizontal="left" wrapText="1"/>
    </xf>
    <xf numFmtId="0" fontId="0" fillId="0" borderId="17" xfId="0" applyBorder="1" applyAlignment="1">
      <alignment horizontal="left" vertical="center" wrapText="1"/>
    </xf>
    <xf numFmtId="0" fontId="0" fillId="0" borderId="17" xfId="0" applyBorder="1" applyAlignment="1">
      <alignment wrapText="1"/>
    </xf>
    <xf numFmtId="0" fontId="0" fillId="0" borderId="4" xfId="0" applyFont="1" applyFill="1" applyBorder="1" applyAlignment="1">
      <alignment wrapText="1"/>
    </xf>
    <xf numFmtId="0" fontId="6" fillId="3" borderId="10" xfId="0" applyFont="1" applyFill="1" applyBorder="1" applyAlignment="1">
      <alignment horizontal="left" vertical="center" wrapText="1"/>
    </xf>
    <xf numFmtId="0" fontId="0" fillId="0" borderId="10" xfId="0" applyBorder="1" applyAlignment="1">
      <alignment horizontal="left" wrapText="1"/>
    </xf>
    <xf numFmtId="0" fontId="0" fillId="0" borderId="17" xfId="0" applyNumberFormat="1" applyBorder="1" applyAlignment="1">
      <alignment horizontal="center" vertical="center"/>
    </xf>
    <xf numFmtId="44" fontId="3" fillId="0" borderId="17" xfId="1" applyFont="1" applyBorder="1" applyAlignment="1">
      <alignment horizontal="center" vertical="center"/>
    </xf>
    <xf numFmtId="44" fontId="3" fillId="0" borderId="27" xfId="1" applyFont="1" applyBorder="1" applyAlignment="1">
      <alignment horizontal="center" vertical="center"/>
    </xf>
    <xf numFmtId="44" fontId="3" fillId="0" borderId="26" xfId="1" applyFont="1" applyBorder="1" applyAlignment="1">
      <alignment horizontal="center" vertical="center"/>
    </xf>
    <xf numFmtId="44" fontId="3" fillId="0" borderId="28" xfId="1" applyFont="1" applyBorder="1" applyAlignment="1">
      <alignment horizontal="center" vertical="center"/>
    </xf>
    <xf numFmtId="44" fontId="3" fillId="0" borderId="29" xfId="1" applyFont="1" applyBorder="1" applyAlignment="1">
      <alignment horizontal="center" vertical="center"/>
    </xf>
    <xf numFmtId="44" fontId="3" fillId="0" borderId="30" xfId="1" applyFont="1" applyBorder="1" applyAlignment="1">
      <alignment horizontal="center" vertical="center"/>
    </xf>
    <xf numFmtId="44" fontId="3" fillId="0" borderId="31" xfId="1" applyFont="1" applyBorder="1" applyAlignment="1">
      <alignment horizontal="center" vertical="center"/>
    </xf>
    <xf numFmtId="44" fontId="3" fillId="0" borderId="32" xfId="1" applyFont="1" applyBorder="1" applyAlignment="1">
      <alignment horizontal="center" vertical="center"/>
    </xf>
    <xf numFmtId="44" fontId="3" fillId="0" borderId="22" xfId="1" applyFont="1" applyBorder="1" applyAlignment="1">
      <alignment horizontal="center" vertical="center"/>
    </xf>
    <xf numFmtId="44" fontId="3" fillId="0" borderId="33" xfId="1" applyFont="1" applyBorder="1" applyAlignment="1">
      <alignment horizontal="center" vertical="center"/>
    </xf>
    <xf numFmtId="44" fontId="3" fillId="0" borderId="56" xfId="1" applyFont="1" applyBorder="1" applyAlignment="1">
      <alignment horizontal="center" vertical="center"/>
    </xf>
    <xf numFmtId="44" fontId="3" fillId="0" borderId="57" xfId="1" applyFont="1" applyBorder="1" applyAlignment="1">
      <alignment horizontal="center" vertical="center"/>
    </xf>
    <xf numFmtId="44" fontId="3" fillId="0" borderId="58" xfId="1" applyFont="1" applyBorder="1" applyAlignment="1">
      <alignment horizontal="center" vertical="center"/>
    </xf>
    <xf numFmtId="0" fontId="13" fillId="2" borderId="24" xfId="0" applyFont="1" applyFill="1" applyBorder="1" applyAlignment="1">
      <alignment vertical="center" wrapText="1"/>
    </xf>
    <xf numFmtId="0" fontId="13" fillId="2" borderId="36" xfId="0" applyFont="1" applyFill="1" applyBorder="1" applyAlignment="1">
      <alignment vertical="center" wrapText="1"/>
    </xf>
    <xf numFmtId="0" fontId="14" fillId="2" borderId="36" xfId="0" applyFont="1" applyFill="1" applyBorder="1" applyAlignment="1">
      <alignment vertical="center" wrapText="1"/>
    </xf>
    <xf numFmtId="0" fontId="1" fillId="2" borderId="36" xfId="0" applyFont="1" applyFill="1" applyBorder="1" applyAlignment="1">
      <alignment vertical="center" wrapText="1"/>
    </xf>
    <xf numFmtId="0" fontId="1" fillId="2" borderId="37" xfId="0" applyFont="1" applyFill="1" applyBorder="1" applyAlignment="1">
      <alignment vertical="center" wrapText="1"/>
    </xf>
    <xf numFmtId="0" fontId="1" fillId="0" borderId="24" xfId="0" applyFont="1" applyFill="1" applyBorder="1" applyAlignment="1">
      <alignment horizontal="left" vertical="center" wrapText="1"/>
    </xf>
    <xf numFmtId="0" fontId="1" fillId="0" borderId="36" xfId="0" applyFont="1" applyFill="1" applyBorder="1" applyAlignment="1">
      <alignment horizontal="left" vertical="center" wrapText="1"/>
    </xf>
    <xf numFmtId="0" fontId="1" fillId="0" borderId="36" xfId="0" applyFont="1" applyFill="1" applyBorder="1" applyAlignment="1">
      <alignment vertical="center" wrapText="1"/>
    </xf>
    <xf numFmtId="0" fontId="1" fillId="0" borderId="36" xfId="0" applyFont="1" applyFill="1" applyBorder="1" applyAlignment="1">
      <alignment vertical="center"/>
    </xf>
    <xf numFmtId="0" fontId="1" fillId="0" borderId="36" xfId="0" applyFont="1" applyFill="1" applyBorder="1" applyAlignment="1">
      <alignment horizontal="justify" vertical="center"/>
    </xf>
    <xf numFmtId="0" fontId="1" fillId="0" borderId="37" xfId="0" applyFont="1" applyFill="1" applyBorder="1" applyAlignment="1">
      <alignment vertical="center" wrapText="1"/>
    </xf>
    <xf numFmtId="0" fontId="0" fillId="0" borderId="17" xfId="0" applyBorder="1"/>
    <xf numFmtId="0" fontId="8" fillId="0" borderId="0" xfId="0" applyFont="1" applyAlignment="1">
      <alignment vertical="center"/>
    </xf>
    <xf numFmtId="0" fontId="0" fillId="0" borderId="17" xfId="0" applyFill="1" applyBorder="1" applyAlignment="1">
      <alignment wrapText="1"/>
    </xf>
    <xf numFmtId="0" fontId="15" fillId="2" borderId="17" xfId="0" applyFont="1" applyFill="1" applyBorder="1" applyAlignment="1">
      <alignment horizontal="center" vertical="center" wrapText="1"/>
    </xf>
    <xf numFmtId="0" fontId="15" fillId="2" borderId="17" xfId="0" applyFont="1" applyFill="1" applyBorder="1" applyAlignment="1">
      <alignment horizontal="left" vertical="center" wrapText="1"/>
    </xf>
    <xf numFmtId="166" fontId="0" fillId="0" borderId="0" xfId="6" applyNumberFormat="1" applyFont="1"/>
    <xf numFmtId="166" fontId="4" fillId="4" borderId="45" xfId="6" applyNumberFormat="1" applyFont="1" applyFill="1" applyBorder="1"/>
    <xf numFmtId="166" fontId="4" fillId="4" borderId="34" xfId="6" applyNumberFormat="1" applyFont="1" applyFill="1" applyBorder="1"/>
    <xf numFmtId="166" fontId="4" fillId="4" borderId="17" xfId="6" applyNumberFormat="1" applyFont="1" applyFill="1" applyBorder="1"/>
    <xf numFmtId="166" fontId="4" fillId="4" borderId="35" xfId="6" applyNumberFormat="1" applyFont="1" applyFill="1" applyBorder="1"/>
    <xf numFmtId="0" fontId="0" fillId="0" borderId="32" xfId="0" applyBorder="1" applyAlignment="1">
      <alignment wrapText="1"/>
    </xf>
    <xf numFmtId="166" fontId="0" fillId="0" borderId="34" xfId="6" applyNumberFormat="1" applyFont="1" applyBorder="1" applyAlignment="1">
      <alignment horizontal="center" vertical="center"/>
    </xf>
    <xf numFmtId="166" fontId="0" fillId="0" borderId="17" xfId="6" applyNumberFormat="1" applyFont="1" applyBorder="1" applyAlignment="1">
      <alignment horizontal="center" vertical="center"/>
    </xf>
    <xf numFmtId="166" fontId="0" fillId="0" borderId="35" xfId="6" applyNumberFormat="1" applyFont="1" applyBorder="1" applyAlignment="1">
      <alignment horizontal="center" vertical="center"/>
    </xf>
    <xf numFmtId="166" fontId="0" fillId="3" borderId="35" xfId="6" applyNumberFormat="1" applyFont="1" applyFill="1" applyBorder="1" applyAlignment="1">
      <alignment horizontal="center" vertical="center"/>
    </xf>
    <xf numFmtId="0" fontId="6" fillId="3" borderId="60" xfId="0" applyFont="1" applyFill="1" applyBorder="1"/>
    <xf numFmtId="166" fontId="6" fillId="3" borderId="38" xfId="6" applyNumberFormat="1" applyFont="1" applyFill="1" applyBorder="1" applyAlignment="1">
      <alignment horizontal="center" vertical="center"/>
    </xf>
    <xf numFmtId="166" fontId="6" fillId="0" borderId="0" xfId="0" applyNumberFormat="1" applyFont="1"/>
    <xf numFmtId="0" fontId="15" fillId="2" borderId="17" xfId="0" applyFont="1" applyFill="1" applyBorder="1" applyAlignment="1" applyProtection="1">
      <alignment horizontal="center" vertical="center" wrapText="1"/>
    </xf>
    <xf numFmtId="0" fontId="15" fillId="2" borderId="42" xfId="0" applyFont="1" applyFill="1" applyBorder="1" applyAlignment="1" applyProtection="1">
      <alignment horizontal="center" vertical="center" wrapText="1"/>
    </xf>
    <xf numFmtId="0" fontId="8" fillId="2" borderId="17" xfId="0" applyFont="1" applyFill="1" applyBorder="1" applyAlignment="1">
      <alignment horizontal="center" vertical="center" wrapText="1"/>
    </xf>
    <xf numFmtId="0" fontId="15" fillId="2" borderId="40" xfId="0" applyFont="1" applyFill="1" applyBorder="1" applyAlignment="1">
      <alignment horizontal="left" vertical="center" wrapText="1"/>
    </xf>
    <xf numFmtId="0" fontId="18" fillId="2" borderId="17"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5" fillId="2" borderId="17" xfId="0" applyFont="1" applyFill="1" applyBorder="1" applyAlignment="1">
      <alignment vertical="center" wrapText="1"/>
    </xf>
    <xf numFmtId="0" fontId="8" fillId="0" borderId="17" xfId="0" applyFont="1" applyFill="1" applyBorder="1" applyAlignment="1">
      <alignment vertical="center" wrapText="1"/>
    </xf>
    <xf numFmtId="0" fontId="8" fillId="2" borderId="40" xfId="0" applyFont="1" applyFill="1" applyBorder="1" applyAlignment="1">
      <alignment horizontal="left" vertical="center" wrapText="1"/>
    </xf>
    <xf numFmtId="0" fontId="19" fillId="2" borderId="17" xfId="0" applyFont="1" applyFill="1" applyBorder="1" applyAlignment="1" applyProtection="1">
      <alignment horizontal="center" vertical="center" wrapText="1"/>
    </xf>
    <xf numFmtId="0" fontId="8" fillId="2" borderId="17" xfId="0" applyFont="1" applyFill="1" applyBorder="1" applyAlignment="1">
      <alignment vertical="center" wrapText="1"/>
    </xf>
    <xf numFmtId="0" fontId="8" fillId="2" borderId="39" xfId="0" applyFont="1" applyFill="1" applyBorder="1" applyAlignment="1">
      <alignment horizontal="center" vertical="center" wrapText="1"/>
    </xf>
    <xf numFmtId="0" fontId="15" fillId="2" borderId="42" xfId="0" applyFont="1" applyFill="1" applyBorder="1" applyAlignment="1">
      <alignment horizontal="center" vertical="center" wrapText="1"/>
    </xf>
    <xf numFmtId="0" fontId="15" fillId="2" borderId="42" xfId="0" applyFont="1" applyFill="1" applyBorder="1" applyAlignment="1">
      <alignment horizontal="left" vertical="center" wrapText="1"/>
    </xf>
    <xf numFmtId="0" fontId="15" fillId="2" borderId="44"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15" fillId="0" borderId="17" xfId="0" applyFont="1" applyFill="1" applyBorder="1" applyAlignment="1">
      <alignment vertical="center" wrapText="1"/>
    </xf>
    <xf numFmtId="0" fontId="18" fillId="2" borderId="17" xfId="0" applyFont="1" applyFill="1" applyBorder="1" applyAlignment="1" applyProtection="1">
      <alignment vertical="center" wrapText="1"/>
    </xf>
    <xf numFmtId="0" fontId="18" fillId="2" borderId="17" xfId="0" applyFont="1" applyFill="1" applyBorder="1" applyAlignment="1" applyProtection="1">
      <alignment horizontal="justify" vertical="center" wrapText="1"/>
    </xf>
    <xf numFmtId="0" fontId="15" fillId="0" borderId="17" xfId="0" applyFont="1" applyFill="1" applyBorder="1" applyAlignment="1">
      <alignment horizontal="left" vertical="center" wrapText="1"/>
    </xf>
    <xf numFmtId="165" fontId="15" fillId="2" borderId="17" xfId="1" applyNumberFormat="1" applyFont="1" applyFill="1" applyBorder="1" applyAlignment="1">
      <alignment horizontal="center" vertical="center"/>
    </xf>
    <xf numFmtId="0" fontId="15" fillId="2" borderId="44" xfId="0" applyFont="1" applyFill="1" applyBorder="1" applyAlignment="1">
      <alignment horizontal="left" vertical="center" wrapText="1"/>
    </xf>
    <xf numFmtId="0" fontId="15" fillId="2" borderId="17" xfId="0" applyFont="1" applyFill="1" applyBorder="1" applyAlignment="1" applyProtection="1">
      <alignment horizontal="left" vertical="center" wrapText="1"/>
    </xf>
    <xf numFmtId="0" fontId="20" fillId="2" borderId="44"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15" fillId="2" borderId="40" xfId="0" applyFont="1" applyFill="1" applyBorder="1" applyAlignment="1">
      <alignment horizontal="center" vertical="center" wrapText="1"/>
    </xf>
    <xf numFmtId="0" fontId="8" fillId="0" borderId="0" xfId="0" applyFont="1" applyBorder="1"/>
    <xf numFmtId="0" fontId="8" fillId="2" borderId="17" xfId="0" applyFont="1" applyFill="1" applyBorder="1" applyAlignment="1">
      <alignment horizontal="left" vertical="center" wrapText="1"/>
    </xf>
    <xf numFmtId="9" fontId="20" fillId="2" borderId="17" xfId="0" applyNumberFormat="1" applyFont="1" applyFill="1" applyBorder="1" applyAlignment="1">
      <alignment horizontal="center" vertical="center" wrapText="1"/>
    </xf>
    <xf numFmtId="165" fontId="8" fillId="2" borderId="17" xfId="1" applyNumberFormat="1" applyFont="1" applyFill="1" applyBorder="1" applyAlignment="1">
      <alignment horizontal="center" vertical="center"/>
    </xf>
    <xf numFmtId="0" fontId="8" fillId="2" borderId="0" xfId="0" applyFont="1" applyFill="1" applyBorder="1"/>
    <xf numFmtId="0" fontId="8" fillId="2" borderId="0" xfId="0" applyFont="1" applyFill="1"/>
    <xf numFmtId="44" fontId="20" fillId="2" borderId="17" xfId="1" applyFont="1" applyFill="1" applyBorder="1" applyAlignment="1">
      <alignment horizontal="center" vertical="center" wrapText="1"/>
    </xf>
    <xf numFmtId="0" fontId="20" fillId="5" borderId="4" xfId="0" applyFont="1" applyFill="1" applyBorder="1" applyAlignment="1">
      <alignment horizontal="center" vertical="center"/>
    </xf>
    <xf numFmtId="165" fontId="20" fillId="5" borderId="4" xfId="0" applyNumberFormat="1" applyFont="1" applyFill="1" applyBorder="1" applyAlignment="1">
      <alignment horizontal="center" vertical="center"/>
    </xf>
    <xf numFmtId="44" fontId="20" fillId="5" borderId="4" xfId="1" applyFont="1" applyFill="1" applyBorder="1" applyAlignment="1">
      <alignment horizontal="left" vertical="center"/>
    </xf>
    <xf numFmtId="0" fontId="20" fillId="0" borderId="0" xfId="0" applyFont="1" applyBorder="1" applyAlignment="1">
      <alignment vertical="center"/>
    </xf>
    <xf numFmtId="0" fontId="20" fillId="0" borderId="0" xfId="0" applyFont="1" applyAlignment="1">
      <alignment vertical="center"/>
    </xf>
    <xf numFmtId="165" fontId="15" fillId="2" borderId="17" xfId="1" applyNumberFormat="1" applyFont="1" applyFill="1" applyBorder="1" applyAlignment="1">
      <alignment horizontal="center" vertical="center" wrapText="1"/>
    </xf>
    <xf numFmtId="0" fontId="20" fillId="5" borderId="5" xfId="0" applyFont="1" applyFill="1" applyBorder="1" applyAlignment="1">
      <alignment horizontal="center" vertical="center"/>
    </xf>
    <xf numFmtId="44" fontId="20" fillId="5" borderId="5" xfId="1" applyFont="1" applyFill="1" applyBorder="1" applyAlignment="1">
      <alignment horizontal="center" vertical="center"/>
    </xf>
    <xf numFmtId="9" fontId="18" fillId="2" borderId="17" xfId="13" applyFont="1" applyFill="1" applyBorder="1" applyAlignment="1">
      <alignment horizontal="center" vertical="center" wrapText="1"/>
    </xf>
    <xf numFmtId="9" fontId="20" fillId="2" borderId="17" xfId="5" applyFont="1" applyFill="1" applyBorder="1" applyAlignment="1">
      <alignment horizontal="center" vertical="center" wrapText="1"/>
    </xf>
    <xf numFmtId="0" fontId="20" fillId="5" borderId="4" xfId="0" applyFont="1" applyFill="1" applyBorder="1" applyAlignment="1">
      <alignment vertical="center"/>
    </xf>
    <xf numFmtId="166" fontId="20" fillId="5" borderId="4" xfId="6" applyNumberFormat="1" applyFont="1" applyFill="1" applyBorder="1" applyAlignment="1">
      <alignment horizontal="center" vertical="center"/>
    </xf>
    <xf numFmtId="44" fontId="20" fillId="5" borderId="4" xfId="1" applyFont="1" applyFill="1" applyBorder="1" applyAlignment="1">
      <alignment horizontal="center" vertical="center"/>
    </xf>
    <xf numFmtId="0" fontId="20" fillId="2" borderId="17" xfId="1" applyNumberFormat="1" applyFont="1" applyFill="1" applyBorder="1" applyAlignment="1">
      <alignment horizontal="center" vertical="center" wrapText="1"/>
    </xf>
    <xf numFmtId="9" fontId="16" fillId="2" borderId="17" xfId="0" applyNumberFormat="1" applyFont="1" applyFill="1" applyBorder="1" applyAlignment="1">
      <alignment horizontal="center" vertical="center" wrapText="1"/>
    </xf>
    <xf numFmtId="0" fontId="15" fillId="2" borderId="21" xfId="0" applyFont="1" applyFill="1" applyBorder="1" applyAlignment="1">
      <alignment horizontal="center" vertical="center" wrapText="1"/>
    </xf>
    <xf numFmtId="44" fontId="16" fillId="2" borderId="17" xfId="1" applyFont="1" applyFill="1" applyBorder="1" applyAlignment="1">
      <alignment horizontal="center" vertical="center" wrapText="1"/>
    </xf>
    <xf numFmtId="0" fontId="8" fillId="2" borderId="42" xfId="0" applyFont="1" applyFill="1" applyBorder="1" applyAlignment="1">
      <alignment horizontal="left" vertical="center" wrapText="1"/>
    </xf>
    <xf numFmtId="9" fontId="18" fillId="2" borderId="42" xfId="13" applyFont="1" applyFill="1" applyBorder="1" applyAlignment="1">
      <alignment horizontal="center" vertical="center" wrapText="1"/>
    </xf>
    <xf numFmtId="1" fontId="19" fillId="2" borderId="42" xfId="0" applyNumberFormat="1" applyFont="1" applyFill="1" applyBorder="1" applyAlignment="1">
      <alignment horizontal="center" vertical="center" wrapText="1"/>
    </xf>
    <xf numFmtId="1" fontId="19" fillId="2" borderId="17" xfId="0" applyNumberFormat="1" applyFont="1" applyFill="1" applyBorder="1" applyAlignment="1">
      <alignment horizontal="center" vertical="center" wrapText="1"/>
    </xf>
    <xf numFmtId="165" fontId="8" fillId="0" borderId="17" xfId="1" applyNumberFormat="1" applyFont="1" applyBorder="1" applyAlignment="1">
      <alignment horizontal="center" vertical="center"/>
    </xf>
    <xf numFmtId="9" fontId="19" fillId="2" borderId="17" xfId="5" applyFont="1" applyFill="1" applyBorder="1" applyAlignment="1">
      <alignment horizontal="center" vertical="center" wrapText="1"/>
    </xf>
    <xf numFmtId="9" fontId="19" fillId="2" borderId="40" xfId="5" applyFont="1" applyFill="1" applyBorder="1" applyAlignment="1">
      <alignment horizontal="center" vertical="center" wrapText="1"/>
    </xf>
    <xf numFmtId="0" fontId="20" fillId="2" borderId="42" xfId="0" applyFont="1" applyFill="1" applyBorder="1" applyAlignment="1">
      <alignment horizontal="center" vertical="center" wrapText="1"/>
    </xf>
    <xf numFmtId="164" fontId="20" fillId="2" borderId="17" xfId="14" applyFont="1" applyFill="1" applyBorder="1" applyAlignment="1">
      <alignment horizontal="center" vertical="center" wrapText="1"/>
    </xf>
    <xf numFmtId="165" fontId="8" fillId="0" borderId="44" xfId="1" applyNumberFormat="1" applyFont="1" applyBorder="1" applyAlignment="1">
      <alignment horizontal="center" vertical="center"/>
    </xf>
    <xf numFmtId="166" fontId="20" fillId="2" borderId="17" xfId="6" applyNumberFormat="1" applyFont="1" applyFill="1" applyBorder="1" applyAlignment="1">
      <alignment horizontal="center" vertical="center" wrapText="1"/>
    </xf>
    <xf numFmtId="165" fontId="8" fillId="0" borderId="17" xfId="1" applyNumberFormat="1" applyFont="1" applyFill="1" applyBorder="1" applyAlignment="1">
      <alignment horizontal="center" vertical="center"/>
    </xf>
    <xf numFmtId="0" fontId="19" fillId="2" borderId="17" xfId="0" applyFont="1" applyFill="1" applyBorder="1" applyAlignment="1">
      <alignment horizontal="center" vertical="center" wrapText="1"/>
    </xf>
    <xf numFmtId="0" fontId="18" fillId="2" borderId="40" xfId="0" applyFont="1" applyFill="1" applyBorder="1" applyAlignment="1">
      <alignment horizontal="center" vertical="center" wrapText="1"/>
    </xf>
    <xf numFmtId="165" fontId="8" fillId="2" borderId="40" xfId="1" applyNumberFormat="1" applyFont="1" applyFill="1" applyBorder="1" applyAlignment="1">
      <alignment horizontal="center" vertical="center"/>
    </xf>
    <xf numFmtId="9" fontId="20" fillId="2" borderId="42" xfId="0" applyNumberFormat="1" applyFont="1" applyFill="1" applyBorder="1" applyAlignment="1">
      <alignment horizontal="center" vertical="center" wrapText="1"/>
    </xf>
    <xf numFmtId="44" fontId="8" fillId="2" borderId="42" xfId="1" applyFont="1" applyFill="1" applyBorder="1" applyAlignment="1">
      <alignment horizontal="center" vertical="center"/>
    </xf>
    <xf numFmtId="44" fontId="8" fillId="2" borderId="17" xfId="1" applyFont="1" applyFill="1" applyBorder="1" applyAlignment="1">
      <alignment horizontal="center" vertical="center"/>
    </xf>
    <xf numFmtId="0" fontId="20" fillId="5" borderId="62" xfId="0" applyFont="1" applyFill="1" applyBorder="1" applyAlignment="1">
      <alignment horizontal="center" vertical="center"/>
    </xf>
    <xf numFmtId="0" fontId="20" fillId="5" borderId="61" xfId="0" applyFont="1" applyFill="1" applyBorder="1" applyAlignment="1">
      <alignment horizontal="center" vertical="center"/>
    </xf>
    <xf numFmtId="44" fontId="20" fillId="5" borderId="62" xfId="1" applyFont="1" applyFill="1" applyBorder="1" applyAlignment="1">
      <alignment horizontal="left" vertical="center"/>
    </xf>
    <xf numFmtId="44" fontId="20" fillId="5" borderId="2" xfId="1" applyFont="1" applyFill="1" applyBorder="1" applyAlignment="1">
      <alignment horizontal="left" vertical="center"/>
    </xf>
    <xf numFmtId="0" fontId="8" fillId="2" borderId="17" xfId="0" applyFont="1" applyFill="1" applyBorder="1"/>
    <xf numFmtId="0" fontId="8" fillId="2" borderId="40" xfId="0" applyFont="1" applyFill="1" applyBorder="1"/>
    <xf numFmtId="0" fontId="8" fillId="0" borderId="0" xfId="0" applyFont="1" applyAlignment="1">
      <alignment horizontal="left"/>
    </xf>
    <xf numFmtId="0" fontId="8" fillId="0" borderId="0" xfId="0" applyFont="1" applyAlignment="1"/>
    <xf numFmtId="0" fontId="20" fillId="0" borderId="0" xfId="0" applyFont="1" applyAlignment="1">
      <alignment horizontal="center"/>
    </xf>
    <xf numFmtId="165" fontId="8" fillId="0" borderId="0" xfId="0" applyNumberFormat="1" applyFont="1" applyAlignment="1">
      <alignment horizontal="center"/>
    </xf>
    <xf numFmtId="0" fontId="8" fillId="0" borderId="0" xfId="0" applyFont="1" applyFill="1" applyBorder="1"/>
    <xf numFmtId="0" fontId="8" fillId="0" borderId="0" xfId="0" applyFont="1" applyFill="1"/>
    <xf numFmtId="0" fontId="8" fillId="2" borderId="0" xfId="0" applyFont="1" applyFill="1" applyAlignment="1">
      <alignment horizontal="left" vertical="center"/>
    </xf>
    <xf numFmtId="0" fontId="8" fillId="0" borderId="0" xfId="0" applyFont="1" applyAlignment="1">
      <alignment horizontal="left" vertical="center"/>
    </xf>
    <xf numFmtId="0" fontId="8" fillId="2" borderId="43" xfId="0" applyFont="1" applyFill="1" applyBorder="1" applyAlignment="1">
      <alignment horizontal="center" vertical="center" wrapText="1"/>
    </xf>
    <xf numFmtId="0" fontId="18" fillId="2" borderId="44" xfId="0" applyFont="1" applyFill="1" applyBorder="1" applyAlignment="1">
      <alignment horizontal="center" vertical="center" wrapText="1"/>
    </xf>
    <xf numFmtId="165" fontId="15" fillId="2" borderId="44" xfId="1" applyNumberFormat="1" applyFont="1" applyFill="1" applyBorder="1" applyAlignment="1">
      <alignment horizontal="center" vertical="center" wrapText="1"/>
    </xf>
    <xf numFmtId="0" fontId="12" fillId="5" borderId="4" xfId="0" applyFont="1" applyFill="1" applyBorder="1" applyAlignment="1">
      <alignment horizontal="center" vertical="center" wrapText="1"/>
    </xf>
    <xf numFmtId="9" fontId="20" fillId="2" borderId="42" xfId="1" applyNumberFormat="1" applyFont="1" applyFill="1" applyBorder="1" applyAlignment="1">
      <alignment horizontal="center" vertical="center" wrapText="1"/>
    </xf>
    <xf numFmtId="1" fontId="16" fillId="2" borderId="17" xfId="0" applyNumberFormat="1" applyFont="1" applyFill="1" applyBorder="1" applyAlignment="1">
      <alignment horizontal="center" vertical="center" wrapText="1"/>
    </xf>
    <xf numFmtId="9" fontId="15" fillId="2" borderId="17" xfId="13" applyFont="1" applyFill="1" applyBorder="1" applyAlignment="1">
      <alignment horizontal="center" vertical="center" wrapText="1"/>
    </xf>
    <xf numFmtId="9" fontId="24" fillId="2" borderId="17" xfId="13" applyFont="1" applyFill="1" applyBorder="1" applyAlignment="1">
      <alignment horizontal="center" vertical="center" wrapText="1"/>
    </xf>
    <xf numFmtId="0" fontId="22" fillId="2" borderId="17" xfId="0" applyFont="1" applyFill="1" applyBorder="1" applyAlignment="1" applyProtection="1">
      <alignment horizontal="center" vertical="center" wrapText="1"/>
    </xf>
    <xf numFmtId="0" fontId="22" fillId="2" borderId="17" xfId="0" applyFont="1" applyFill="1" applyBorder="1" applyAlignment="1">
      <alignment horizontal="center" vertical="center" wrapText="1"/>
    </xf>
    <xf numFmtId="0" fontId="24" fillId="2" borderId="17" xfId="0" applyFont="1" applyFill="1" applyBorder="1" applyAlignment="1" applyProtection="1">
      <alignment vertical="top" wrapText="1"/>
    </xf>
    <xf numFmtId="43" fontId="20" fillId="2" borderId="17" xfId="6" applyFont="1" applyFill="1" applyBorder="1" applyAlignment="1">
      <alignment horizontal="center" vertical="center" wrapText="1"/>
    </xf>
    <xf numFmtId="3" fontId="20" fillId="2" borderId="17" xfId="0" applyNumberFormat="1" applyFont="1" applyFill="1" applyBorder="1" applyAlignment="1">
      <alignment horizontal="center" vertical="center" wrapText="1"/>
    </xf>
    <xf numFmtId="0" fontId="20" fillId="2" borderId="17" xfId="0" applyNumberFormat="1" applyFont="1" applyFill="1" applyBorder="1" applyAlignment="1">
      <alignment horizontal="center" vertical="center" wrapText="1"/>
    </xf>
    <xf numFmtId="0" fontId="15" fillId="2" borderId="39" xfId="0" applyFont="1" applyFill="1" applyBorder="1" applyAlignment="1">
      <alignment horizontal="center" vertical="center" wrapText="1"/>
    </xf>
    <xf numFmtId="0" fontId="8" fillId="2" borderId="23" xfId="0" applyFont="1" applyFill="1" applyBorder="1" applyAlignment="1">
      <alignment horizontal="left" vertical="center" wrapText="1"/>
    </xf>
    <xf numFmtId="9" fontId="18" fillId="2" borderId="17" xfId="13" applyFont="1" applyFill="1" applyBorder="1" applyAlignment="1">
      <alignment horizontal="left" vertical="center" wrapText="1"/>
    </xf>
    <xf numFmtId="0" fontId="24" fillId="2" borderId="17" xfId="0" applyFont="1" applyFill="1" applyBorder="1" applyAlignment="1">
      <alignment horizontal="center" vertical="center" wrapText="1"/>
    </xf>
    <xf numFmtId="0" fontId="19" fillId="2" borderId="42" xfId="0" applyFont="1" applyFill="1" applyBorder="1" applyAlignment="1" applyProtection="1">
      <alignment horizontal="center" vertical="center" wrapText="1"/>
    </xf>
    <xf numFmtId="0" fontId="18" fillId="2" borderId="17" xfId="0" applyFont="1" applyFill="1" applyBorder="1" applyAlignment="1">
      <alignment vertical="center" wrapText="1"/>
    </xf>
    <xf numFmtId="0" fontId="8" fillId="2" borderId="41" xfId="0" applyFont="1" applyFill="1" applyBorder="1" applyAlignment="1">
      <alignment horizontal="center" vertical="center" wrapText="1"/>
    </xf>
    <xf numFmtId="0" fontId="8" fillId="2" borderId="44" xfId="0" applyFont="1" applyFill="1" applyBorder="1" applyAlignment="1">
      <alignment horizontal="left" vertical="center" wrapText="1"/>
    </xf>
    <xf numFmtId="9" fontId="18" fillId="2" borderId="44" xfId="13" applyFont="1" applyFill="1" applyBorder="1" applyAlignment="1">
      <alignment horizontal="center" vertical="center" wrapText="1"/>
    </xf>
    <xf numFmtId="0" fontId="8" fillId="2" borderId="44" xfId="0" applyFont="1" applyFill="1" applyBorder="1" applyAlignment="1">
      <alignment vertical="center" wrapText="1"/>
    </xf>
    <xf numFmtId="0" fontId="18" fillId="2" borderId="17" xfId="0" applyFont="1" applyFill="1" applyBorder="1" applyAlignment="1">
      <alignment horizontal="left" vertical="center" wrapText="1"/>
    </xf>
    <xf numFmtId="0" fontId="18" fillId="2" borderId="17" xfId="0" applyFont="1" applyFill="1" applyBorder="1" applyAlignment="1" applyProtection="1">
      <alignment horizontal="center" vertical="center" wrapText="1"/>
    </xf>
    <xf numFmtId="0" fontId="18" fillId="2" borderId="40" xfId="0" applyFont="1" applyFill="1" applyBorder="1" applyAlignment="1" applyProtection="1">
      <alignment vertical="center" wrapText="1"/>
    </xf>
    <xf numFmtId="0" fontId="22" fillId="2" borderId="17" xfId="0" applyFont="1" applyFill="1" applyBorder="1" applyAlignment="1">
      <alignment vertical="center" wrapText="1"/>
    </xf>
    <xf numFmtId="165" fontId="20" fillId="2" borderId="17" xfId="1" applyNumberFormat="1" applyFont="1" applyFill="1" applyBorder="1" applyAlignment="1">
      <alignment horizontal="center" vertical="center" wrapText="1"/>
    </xf>
    <xf numFmtId="165" fontId="8" fillId="0" borderId="17" xfId="1" applyNumberFormat="1" applyFont="1" applyBorder="1" applyAlignment="1">
      <alignment horizontal="left" vertical="center"/>
    </xf>
    <xf numFmtId="0" fontId="12" fillId="5" borderId="4"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15" fillId="0" borderId="23" xfId="0" applyFont="1" applyFill="1" applyBorder="1" applyAlignment="1">
      <alignment horizontal="left" vertical="center" wrapText="1"/>
    </xf>
    <xf numFmtId="0" fontId="20" fillId="5" borderId="4" xfId="0" applyFont="1" applyFill="1" applyBorder="1" applyAlignment="1">
      <alignment horizontal="left" vertical="center"/>
    </xf>
    <xf numFmtId="0" fontId="15" fillId="2" borderId="21" xfId="0" applyFont="1" applyFill="1" applyBorder="1" applyAlignment="1">
      <alignment horizontal="left" vertical="center" wrapText="1"/>
    </xf>
    <xf numFmtId="0" fontId="23" fillId="2" borderId="21" xfId="0" applyFont="1" applyFill="1" applyBorder="1" applyAlignment="1">
      <alignment horizontal="left" vertical="center" wrapText="1"/>
    </xf>
    <xf numFmtId="0" fontId="15" fillId="2" borderId="42" xfId="0" applyFont="1" applyFill="1" applyBorder="1" applyAlignment="1" applyProtection="1">
      <alignment horizontal="left" vertical="center" wrapText="1"/>
    </xf>
    <xf numFmtId="0" fontId="20" fillId="5" borderId="5" xfId="0" applyFont="1" applyFill="1" applyBorder="1" applyAlignment="1">
      <alignment horizontal="left" vertical="center"/>
    </xf>
    <xf numFmtId="0" fontId="15" fillId="2" borderId="63" xfId="0" applyFont="1" applyFill="1" applyBorder="1" applyAlignment="1">
      <alignment horizontal="left" vertical="center" wrapText="1"/>
    </xf>
    <xf numFmtId="0" fontId="24" fillId="2" borderId="17" xfId="0" applyFont="1" applyFill="1" applyBorder="1" applyAlignment="1">
      <alignment horizontal="left" vertical="center" wrapText="1"/>
    </xf>
    <xf numFmtId="9" fontId="18" fillId="2" borderId="42" xfId="13" applyFont="1" applyFill="1" applyBorder="1" applyAlignment="1">
      <alignment horizontal="left" vertical="center" wrapText="1"/>
    </xf>
    <xf numFmtId="9" fontId="18" fillId="2" borderId="44" xfId="13" applyFont="1" applyFill="1" applyBorder="1" applyAlignment="1">
      <alignment horizontal="left" vertical="center" wrapText="1"/>
    </xf>
    <xf numFmtId="0" fontId="18" fillId="2" borderId="40" xfId="0" applyFont="1" applyFill="1" applyBorder="1" applyAlignment="1">
      <alignment horizontal="left" vertical="center" wrapText="1"/>
    </xf>
    <xf numFmtId="0" fontId="18" fillId="2" borderId="17" xfId="0" applyFont="1" applyFill="1" applyBorder="1" applyAlignment="1" applyProtection="1">
      <alignment horizontal="left" vertical="center" wrapText="1"/>
    </xf>
    <xf numFmtId="0" fontId="15" fillId="2" borderId="21" xfId="0" applyFont="1" applyFill="1" applyBorder="1" applyAlignment="1" applyProtection="1">
      <alignment horizontal="left" vertical="center" wrapText="1"/>
    </xf>
    <xf numFmtId="0" fontId="20" fillId="5" borderId="61" xfId="0" applyFont="1" applyFill="1" applyBorder="1" applyAlignment="1">
      <alignment horizontal="left" vertical="center"/>
    </xf>
    <xf numFmtId="164" fontId="8" fillId="0" borderId="0" xfId="14" applyFont="1" applyAlignment="1">
      <alignment horizontal="center"/>
    </xf>
    <xf numFmtId="0" fontId="19" fillId="2" borderId="40" xfId="0" applyFont="1" applyFill="1" applyBorder="1" applyAlignment="1" applyProtection="1">
      <alignment horizontal="center" vertical="center" wrapText="1"/>
    </xf>
    <xf numFmtId="165" fontId="8" fillId="2" borderId="42" xfId="1" applyNumberFormat="1" applyFont="1" applyFill="1" applyBorder="1" applyAlignment="1">
      <alignment horizontal="center" vertical="center"/>
    </xf>
    <xf numFmtId="44" fontId="20" fillId="5" borderId="4" xfId="0" applyNumberFormat="1" applyFont="1" applyFill="1" applyBorder="1" applyAlignment="1">
      <alignment horizontal="center" vertical="center"/>
    </xf>
    <xf numFmtId="44" fontId="8" fillId="0" borderId="0" xfId="0" applyNumberFormat="1" applyFont="1" applyAlignment="1">
      <alignment horizontal="left"/>
    </xf>
    <xf numFmtId="165" fontId="8" fillId="0" borderId="0" xfId="0" applyNumberFormat="1" applyFont="1" applyAlignment="1">
      <alignment horizontal="left"/>
    </xf>
    <xf numFmtId="0" fontId="15" fillId="0" borderId="17" xfId="0" applyFont="1" applyFill="1" applyBorder="1" applyAlignment="1" applyProtection="1">
      <alignment horizontal="left" vertical="center" wrapText="1"/>
    </xf>
    <xf numFmtId="0" fontId="20" fillId="0" borderId="17" xfId="0" applyFont="1" applyFill="1" applyBorder="1" applyAlignment="1">
      <alignment horizontal="center" vertical="center" wrapText="1"/>
    </xf>
    <xf numFmtId="165" fontId="20" fillId="6" borderId="3" xfId="0" applyNumberFormat="1" applyFont="1" applyFill="1" applyBorder="1" applyAlignment="1">
      <alignment horizontal="center" vertical="center"/>
    </xf>
    <xf numFmtId="44" fontId="20" fillId="6" borderId="4" xfId="0" applyNumberFormat="1" applyFont="1" applyFill="1" applyBorder="1" applyAlignment="1">
      <alignment horizontal="center" vertical="center"/>
    </xf>
    <xf numFmtId="165" fontId="8" fillId="0" borderId="0" xfId="0" applyNumberFormat="1" applyFont="1" applyBorder="1"/>
    <xf numFmtId="165" fontId="20" fillId="6" borderId="4" xfId="0" applyNumberFormat="1" applyFont="1" applyFill="1" applyBorder="1" applyAlignment="1">
      <alignment horizontal="center" vertical="center"/>
    </xf>
    <xf numFmtId="43" fontId="8" fillId="0" borderId="0" xfId="6" applyFont="1" applyBorder="1"/>
    <xf numFmtId="166" fontId="8" fillId="0" borderId="0" xfId="0" applyNumberFormat="1" applyFont="1" applyBorder="1"/>
    <xf numFmtId="166" fontId="20" fillId="6" borderId="4" xfId="6" applyNumberFormat="1" applyFont="1" applyFill="1" applyBorder="1" applyAlignment="1">
      <alignment horizontal="center" vertical="center"/>
    </xf>
    <xf numFmtId="165" fontId="20" fillId="6" borderId="4" xfId="1" applyNumberFormat="1" applyFont="1" applyFill="1" applyBorder="1" applyAlignment="1">
      <alignment horizontal="left" vertical="center"/>
    </xf>
    <xf numFmtId="165" fontId="20" fillId="6" borderId="5" xfId="0" applyNumberFormat="1" applyFont="1" applyFill="1" applyBorder="1" applyAlignment="1">
      <alignment horizontal="center" vertical="center"/>
    </xf>
    <xf numFmtId="0" fontId="15" fillId="7" borderId="17" xfId="0" applyFont="1" applyFill="1" applyBorder="1" applyAlignment="1" applyProtection="1">
      <alignment horizontal="left" vertical="center" wrapText="1"/>
    </xf>
    <xf numFmtId="0" fontId="15" fillId="7" borderId="17" xfId="0" applyFont="1" applyFill="1" applyBorder="1" applyAlignment="1">
      <alignment horizontal="center" vertical="center" wrapText="1"/>
    </xf>
    <xf numFmtId="0" fontId="23" fillId="7" borderId="21" xfId="0" applyFont="1" applyFill="1" applyBorder="1" applyAlignment="1">
      <alignment horizontal="left" vertical="center" wrapText="1"/>
    </xf>
    <xf numFmtId="0" fontId="15" fillId="7" borderId="17" xfId="0" applyFont="1" applyFill="1" applyBorder="1" applyAlignment="1">
      <alignment horizontal="left" vertical="center" wrapText="1"/>
    </xf>
    <xf numFmtId="0" fontId="15" fillId="2" borderId="17" xfId="0" applyFont="1" applyFill="1" applyBorder="1" applyAlignment="1" applyProtection="1">
      <alignment vertical="center" wrapText="1"/>
    </xf>
    <xf numFmtId="0" fontId="9" fillId="2" borderId="3" xfId="0" applyFont="1" applyFill="1" applyBorder="1" applyAlignment="1">
      <alignment horizontal="center"/>
    </xf>
    <xf numFmtId="0" fontId="9" fillId="2" borderId="0" xfId="0" applyFont="1" applyFill="1" applyBorder="1" applyAlignment="1">
      <alignment horizontal="center"/>
    </xf>
    <xf numFmtId="0" fontId="9" fillId="2" borderId="3" xfId="0" applyFont="1" applyFill="1" applyBorder="1" applyAlignment="1">
      <alignment horizontal="center" wrapText="1"/>
    </xf>
    <xf numFmtId="0" fontId="9" fillId="2" borderId="0" xfId="0" applyFont="1" applyFill="1" applyBorder="1" applyAlignment="1">
      <alignment horizontal="center" wrapText="1"/>
    </xf>
    <xf numFmtId="0" fontId="20" fillId="5" borderId="4" xfId="0" applyFont="1" applyFill="1" applyBorder="1" applyAlignment="1">
      <alignment horizontal="center" vertical="center" wrapText="1"/>
    </xf>
    <xf numFmtId="0" fontId="21" fillId="2" borderId="12" xfId="4" applyFont="1" applyFill="1" applyBorder="1" applyAlignment="1">
      <alignment horizontal="center" vertical="center" wrapText="1"/>
    </xf>
    <xf numFmtId="0" fontId="21" fillId="2" borderId="0" xfId="4" applyFont="1" applyFill="1" applyBorder="1" applyAlignment="1">
      <alignment horizontal="center" vertical="center" wrapText="1"/>
    </xf>
    <xf numFmtId="0" fontId="21" fillId="2" borderId="0" xfId="4" applyFont="1" applyFill="1" applyBorder="1" applyAlignment="1">
      <alignment horizontal="left" vertical="center" wrapText="1"/>
    </xf>
    <xf numFmtId="0" fontId="4" fillId="4" borderId="59" xfId="0" applyFont="1" applyFill="1" applyBorder="1" applyAlignment="1">
      <alignment horizontal="center" vertical="center"/>
    </xf>
    <xf numFmtId="0" fontId="4" fillId="4" borderId="32" xfId="0" applyFont="1" applyFill="1" applyBorder="1" applyAlignment="1">
      <alignment horizontal="center" vertical="center"/>
    </xf>
    <xf numFmtId="166" fontId="4" fillId="4" borderId="43" xfId="6" applyNumberFormat="1" applyFont="1" applyFill="1" applyBorder="1" applyAlignment="1">
      <alignment horizontal="center"/>
    </xf>
    <xf numFmtId="166" fontId="4" fillId="4" borderId="44" xfId="6" applyNumberFormat="1" applyFont="1" applyFill="1" applyBorder="1" applyAlignment="1">
      <alignment horizontal="center"/>
    </xf>
    <xf numFmtId="166" fontId="4" fillId="4" borderId="45" xfId="6" applyNumberFormat="1" applyFont="1" applyFill="1" applyBorder="1" applyAlignment="1">
      <alignment horizontal="center"/>
    </xf>
  </cellXfs>
  <cellStyles count="15">
    <cellStyle name="Millares" xfId="6" builtinId="3"/>
    <cellStyle name="Millares 2" xfId="7"/>
    <cellStyle name="Millares 2 2" xfId="8"/>
    <cellStyle name="Moneda" xfId="1" builtinId="4"/>
    <cellStyle name="Moneda [0]" xfId="14" builtinId="7"/>
    <cellStyle name="Moneda 2" xfId="2"/>
    <cellStyle name="Moneda 3" xfId="9"/>
    <cellStyle name="Normal" xfId="0" builtinId="0"/>
    <cellStyle name="Normal 2" xfId="3"/>
    <cellStyle name="Normal 2 2" xfId="10"/>
    <cellStyle name="Normal 2 3" xfId="4"/>
    <cellStyle name="Normal 8 2" xfId="11"/>
    <cellStyle name="Normal 9" xfId="12"/>
    <cellStyle name="Porcentaje" xfId="5" builtinId="5"/>
    <cellStyle name="Porcentaje 2 3" xfId="13"/>
  </cellStyles>
  <dxfs count="608">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font>
      <fill>
        <patternFill patternType="solid">
          <fgColor indexed="64"/>
          <bgColor theme="4" tint="0.79998168889431442"/>
        </patternFill>
      </fill>
    </dxf>
    <dxf>
      <border>
        <top style="medium">
          <color indexed="64"/>
        </top>
        <bottom style="medium">
          <color indexed="64"/>
        </bottom>
      </border>
    </dxf>
    <dxf>
      <border>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ont>
        <b/>
      </font>
    </dxf>
    <dxf>
      <font>
        <b/>
      </font>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top style="medium">
          <color indexed="64"/>
        </top>
        <bottom style="medium">
          <color indexed="64"/>
        </bottom>
      </border>
    </dxf>
    <dxf>
      <fill>
        <patternFill>
          <bgColor theme="4" tint="0.79998168889431442"/>
        </patternFill>
      </fill>
    </dxf>
    <dxf>
      <fill>
        <patternFill>
          <bgColor theme="4" tint="0.79998168889431442"/>
        </patternFill>
      </fill>
    </dxf>
    <dxf>
      <font>
        <b/>
      </font>
      <fill>
        <patternFill patternType="solid">
          <fgColor indexed="64"/>
          <bgColor theme="4" tint="0.79998168889431442"/>
        </patternFill>
      </fill>
    </dxf>
    <dxf>
      <font>
        <b/>
      </font>
    </dxf>
    <dxf>
      <font>
        <b/>
      </font>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border>
        <left style="medium">
          <color indexed="64"/>
        </left>
        <right style="medium">
          <color indexed="64"/>
        </right>
      </border>
    </dxf>
    <dxf>
      <border>
        <left style="medium">
          <color indexed="64"/>
        </left>
        <right style="medium">
          <color indexed="64"/>
        </right>
      </border>
    </dxf>
    <dxf>
      <border>
        <left style="medium">
          <color indexed="64"/>
        </left>
        <right style="medium">
          <color indexed="64"/>
        </right>
      </border>
    </dxf>
    <dxf>
      <border>
        <left style="medium">
          <color indexed="64"/>
        </left>
        <right style="medium">
          <color indexed="64"/>
        </right>
      </border>
    </dxf>
    <dxf>
      <border>
        <left style="medium">
          <color indexed="64"/>
        </left>
        <right style="medium">
          <color indexed="64"/>
        </right>
      </border>
    </dxf>
    <dxf>
      <border>
        <left style="medium">
          <color indexed="64"/>
        </left>
        <right style="medium">
          <color indexed="64"/>
        </right>
      </border>
    </dxf>
    <dxf>
      <border>
        <left style="medium">
          <color indexed="64"/>
        </left>
        <right style="medium">
          <color indexed="64"/>
        </right>
      </border>
    </dxf>
    <dxf>
      <border>
        <left style="medium">
          <color indexed="64"/>
        </left>
        <right style="medium">
          <color indexed="64"/>
        </right>
      </border>
    </dxf>
    <dxf>
      <border>
        <left style="medium">
          <color indexed="64"/>
        </left>
        <right style="medium">
          <color indexed="64"/>
        </right>
      </border>
    </dxf>
    <dxf>
      <border>
        <left style="medium">
          <color indexed="64"/>
        </left>
        <right style="medium">
          <color indexed="64"/>
        </right>
      </border>
    </dxf>
    <dxf>
      <border>
        <left style="medium">
          <color indexed="64"/>
        </left>
        <right style="medium">
          <color indexed="64"/>
        </right>
      </border>
    </dxf>
    <dxf>
      <border>
        <left style="medium">
          <color indexed="64"/>
        </left>
        <right style="medium">
          <color indexed="64"/>
        </right>
      </border>
    </dxf>
    <dxf>
      <border>
        <left style="medium">
          <color indexed="64"/>
        </left>
        <right style="medium">
          <color indexed="64"/>
        </right>
      </border>
    </dxf>
    <dxf>
      <border>
        <left style="medium">
          <color indexed="64"/>
        </left>
        <right style="medium">
          <color indexed="64"/>
        </right>
      </border>
    </dxf>
    <dxf>
      <border>
        <left style="medium">
          <color indexed="64"/>
        </left>
        <right style="medium">
          <color indexed="64"/>
        </right>
      </border>
    </dxf>
    <dxf>
      <border>
        <left style="medium">
          <color indexed="64"/>
        </left>
        <right style="medium">
          <color indexed="64"/>
        </right>
      </border>
    </dxf>
    <dxf>
      <border>
        <left style="medium">
          <color indexed="64"/>
        </left>
        <right style="medium">
          <color indexed="64"/>
        </right>
      </border>
    </dxf>
    <dxf>
      <border>
        <left style="medium">
          <color indexed="64"/>
        </left>
        <right style="medium">
          <color indexed="64"/>
        </right>
      </border>
    </dxf>
    <dxf>
      <border>
        <left style="medium">
          <color indexed="64"/>
        </left>
        <right style="medium">
          <color indexed="64"/>
        </right>
      </border>
    </dxf>
    <dxf>
      <border>
        <left style="medium">
          <color indexed="64"/>
        </left>
        <right style="medium">
          <color indexed="64"/>
        </right>
      </border>
    </dxf>
    <dxf>
      <border>
        <left style="medium">
          <color indexed="64"/>
        </left>
        <right style="medium">
          <color indexed="64"/>
        </right>
      </border>
    </dxf>
    <dxf>
      <border>
        <left style="medium">
          <color indexed="64"/>
        </left>
        <right style="medium">
          <color indexed="64"/>
        </right>
      </border>
    </dxf>
    <dxf>
      <border>
        <left style="medium">
          <color indexed="64"/>
        </left>
        <right style="medium">
          <color indexed="64"/>
        </right>
      </border>
    </dxf>
    <dxf>
      <font>
        <b/>
        <color theme="0"/>
      </font>
      <fill>
        <patternFill patternType="solid">
          <fgColor indexed="64"/>
          <bgColor theme="4" tint="-0.499984740745262"/>
        </patternFill>
      </fill>
      <alignment horizontal="center" vertical="center" wrapText="1" readingOrder="0"/>
    </dxf>
    <dxf>
      <font>
        <b/>
        <color theme="0"/>
      </font>
      <fill>
        <patternFill patternType="solid">
          <fgColor indexed="64"/>
          <bgColor theme="4" tint="-0.499984740745262"/>
        </patternFill>
      </fill>
      <alignment horizontal="center" vertical="center" wrapText="1" readingOrder="0"/>
    </dxf>
    <dxf>
      <font>
        <b/>
      </font>
      <fill>
        <patternFill patternType="solid">
          <fgColor indexed="64"/>
          <bgColor theme="4" tint="0.79998168889431442"/>
        </patternFill>
      </fill>
    </dxf>
    <dxf>
      <font>
        <b/>
      </font>
      <fill>
        <patternFill patternType="solid">
          <fgColor indexed="64"/>
          <bgColor theme="4" tint="0.79998168889431442"/>
        </patternFill>
      </fill>
    </dxf>
    <dxf>
      <font>
        <b/>
      </font>
      <fill>
        <patternFill patternType="solid">
          <fgColor indexed="64"/>
          <bgColor theme="4" tint="0.79998168889431442"/>
        </patternFill>
      </fill>
    </dxf>
    <dxf>
      <font>
        <b/>
      </font>
      <fill>
        <patternFill patternType="solid">
          <fgColor indexed="64"/>
          <bgColor theme="4" tint="0.79998168889431442"/>
        </patternFill>
      </fill>
    </dxf>
    <dxf>
      <font>
        <b/>
      </font>
      <fill>
        <patternFill patternType="solid">
          <fgColor indexed="64"/>
          <bgColor theme="4" tint="0.79998168889431442"/>
        </patternFill>
      </fill>
    </dxf>
    <dxf>
      <font>
        <b/>
      </font>
      <fill>
        <patternFill patternType="solid">
          <fgColor indexed="64"/>
          <bgColor theme="4" tint="0.79998168889431442"/>
        </patternFill>
      </fill>
    </dxf>
    <dxf>
      <font>
        <b/>
      </font>
      <fill>
        <patternFill patternType="solid">
          <fgColor indexed="64"/>
          <bgColor theme="4" tint="0.79998168889431442"/>
        </patternFill>
      </fill>
    </dxf>
    <dxf>
      <font>
        <b/>
      </font>
      <fill>
        <patternFill patternType="solid">
          <fgColor indexed="64"/>
          <bgColor theme="4" tint="0.79998168889431442"/>
        </patternFill>
      </fill>
    </dxf>
    <dxf>
      <font>
        <b/>
      </font>
      <fill>
        <patternFill patternType="solid">
          <fgColor indexed="64"/>
          <bgColor theme="4" tint="0.79998168889431442"/>
        </patternFill>
      </fill>
    </dxf>
    <dxf>
      <font>
        <b/>
      </font>
      <fill>
        <patternFill patternType="solid">
          <fgColor indexed="64"/>
          <bgColor theme="4" tint="0.79998168889431442"/>
        </patternFill>
      </fill>
    </dxf>
    <dxf>
      <font>
        <b/>
      </font>
      <fill>
        <patternFill patternType="solid">
          <fgColor indexed="64"/>
          <bgColor theme="4" tint="0.79998168889431442"/>
        </patternFill>
      </fill>
    </dxf>
    <dxf>
      <font>
        <b/>
      </font>
      <fill>
        <patternFill patternType="solid">
          <fgColor indexed="64"/>
          <bgColor theme="4" tint="0.79998168889431442"/>
        </patternFill>
      </fill>
    </dxf>
    <dxf>
      <font>
        <b/>
      </font>
      <fill>
        <patternFill patternType="solid">
          <fgColor indexed="64"/>
          <bgColor theme="4" tint="0.79998168889431442"/>
        </patternFill>
      </fill>
    </dxf>
    <dxf>
      <font>
        <b/>
      </font>
      <fill>
        <patternFill patternType="solid">
          <fgColor indexed="64"/>
          <bgColor theme="4" tint="0.79998168889431442"/>
        </patternFill>
      </fill>
    </dxf>
    <dxf>
      <font>
        <b/>
      </font>
      <fill>
        <patternFill patternType="solid">
          <fgColor indexed="64"/>
          <bgColor theme="4" tint="0.79998168889431442"/>
        </patternFill>
      </fill>
    </dxf>
    <dxf>
      <fill>
        <patternFill patternType="solid">
          <fgColor indexed="64"/>
          <bgColor theme="4" tint="0.79998168889431442"/>
        </patternFill>
      </fill>
    </dxf>
    <dxf>
      <font>
        <b/>
      </font>
    </dxf>
    <dxf>
      <font>
        <b/>
      </font>
    </dxf>
    <dxf>
      <font>
        <b/>
      </font>
    </dxf>
    <dxf>
      <font>
        <b/>
      </font>
    </dxf>
    <dxf>
      <fill>
        <patternFill patternType="solid">
          <bgColor theme="4" tint="0.79998168889431442"/>
        </patternFill>
      </fill>
    </dxf>
    <dxf>
      <fill>
        <patternFill patternType="solid">
          <bgColor theme="4" tint="0.79998168889431442"/>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b/>
      </font>
    </dxf>
    <dxf>
      <font>
        <color theme="0"/>
      </font>
    </dxf>
    <dxf>
      <fill>
        <patternFill>
          <bgColor theme="4" tint="-0.499984740745262"/>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top style="medium">
          <color indexed="64"/>
        </top>
      </border>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vertical="center" readingOrder="0"/>
    </dxf>
    <dxf>
      <alignment horizontal="center" readingOrder="0"/>
    </dxf>
    <dxf>
      <font>
        <b/>
      </font>
      <fill>
        <patternFill patternType="solid">
          <fgColor indexed="64"/>
          <bgColor theme="4" tint="0.79998168889431442"/>
        </patternFill>
      </fill>
    </dxf>
    <dxf>
      <font>
        <b/>
      </font>
    </dxf>
    <dxf>
      <font>
        <b/>
      </font>
    </dxf>
    <dxf>
      <fill>
        <patternFill patternType="solid">
          <bgColor theme="4" tint="0.79998168889431442"/>
        </patternFill>
      </fill>
    </dxf>
    <dxf>
      <fill>
        <patternFill patternType="solid">
          <bgColor theme="4" tint="0.79998168889431442"/>
        </patternFill>
      </fill>
    </dxf>
    <dxf>
      <font>
        <b/>
      </font>
    </dxf>
    <dxf>
      <font>
        <color theme="0"/>
      </font>
    </dxf>
    <dxf>
      <fill>
        <patternFill patternType="solid">
          <bgColor theme="4" tint="-0.499984740745262"/>
        </patternFill>
      </fill>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alignment wrapText="1" readingOrder="0"/>
    </dxf>
    <dxf>
      <alignment wrapText="1" readingOrder="0"/>
    </dxf>
    <dxf>
      <alignment wrapText="1" readingOrder="0"/>
    </dxf>
    <dxf>
      <alignment vertical="center" readingOrder="0"/>
    </dxf>
    <dxf>
      <alignment vertical="center" readingOrder="0"/>
    </dxf>
    <dxf>
      <alignment horizontal="center" readingOrder="0"/>
    </dxf>
    <dxf>
      <alignment horizontal="center" readingOrder="0"/>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bgColor theme="4" tint="0.79998168889431442"/>
        </patternFill>
      </fill>
    </dxf>
    <dxf>
      <fill>
        <patternFill>
          <bgColor theme="4" tint="0.79998168889431442"/>
        </patternFill>
      </fill>
    </dxf>
    <dxf>
      <border>
        <top style="medium">
          <color indexed="64"/>
        </top>
        <bottom style="medium">
          <color indexed="64"/>
        </bottom>
      </border>
    </dxf>
    <dxf>
      <border>
        <top style="medium">
          <color indexed="64"/>
        </top>
        <bottom style="medium">
          <color indexed="64"/>
        </bottom>
      </border>
    </dxf>
    <dxf>
      <border>
        <top style="medium">
          <color indexed="64"/>
        </top>
        <bottom style="medium">
          <color indexed="64"/>
        </bottom>
      </border>
    </dxf>
    <dxf>
      <border>
        <top style="medium">
          <color indexed="64"/>
        </top>
        <bottom style="medium">
          <color indexed="64"/>
        </bottom>
      </border>
    </dxf>
    <dxf>
      <border>
        <left style="medium">
          <color indexed="64"/>
        </left>
        <bottom style="medium">
          <color indexed="64"/>
        </bottom>
      </border>
    </dxf>
    <dxf>
      <border>
        <left style="medium">
          <color indexed="64"/>
        </left>
        <bottom style="medium">
          <color indexed="64"/>
        </bottom>
      </border>
    </dxf>
    <dxf>
      <border>
        <bottom style="medium">
          <color indexed="64"/>
        </bottom>
      </border>
    </dxf>
    <dxf>
      <border>
        <bottom style="medium">
          <color indexed="64"/>
        </bottom>
      </border>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horizontal="center" readingOrder="0"/>
    </dxf>
    <dxf>
      <alignment horizontal="center" readingOrder="0"/>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fill>
        <patternFill patternType="solid">
          <bgColor theme="4" tint="0.79998168889431442"/>
        </patternFill>
      </fill>
    </dxf>
    <dxf>
      <fill>
        <patternFill patternType="solid">
          <bgColor theme="4" tint="0.79998168889431442"/>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wrapText="1" readingOrder="0"/>
    </dxf>
    <dxf>
      <alignment wrapText="1" readingOrder="0"/>
    </dxf>
    <dxf>
      <alignment wrapText="1" readingOrder="0"/>
    </dxf>
    <dxf>
      <alignment vertical="center" readingOrder="0"/>
    </dxf>
    <dxf>
      <alignment vertical="center" readingOrder="0"/>
    </dxf>
    <dxf>
      <alignment horizontal="center" readingOrder="0"/>
    </dxf>
    <dxf>
      <alignment horizontal="center" readingOrder="0"/>
    </dxf>
    <dxf>
      <font>
        <color theme="0"/>
      </font>
    </dxf>
    <dxf>
      <fill>
        <patternFill patternType="solid">
          <bgColor theme="4" tint="-0.499984740745262"/>
        </patternFill>
      </fill>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ill>
        <patternFill patternType="solid">
          <fgColor indexed="64"/>
          <bgColor theme="4" tint="0.79998168889431442"/>
        </patternFill>
      </fill>
      <alignment horizontal="center" vertical="center" readingOrder="0"/>
    </dxf>
    <dxf>
      <fill>
        <patternFill patternType="solid">
          <fgColor indexed="64"/>
          <bgColor theme="4" tint="0.79998168889431442"/>
        </patternFill>
      </fill>
      <alignment horizontal="center" vertical="center" readingOrder="0"/>
    </dxf>
    <dxf>
      <fill>
        <patternFill patternType="solid">
          <fgColor indexed="64"/>
          <bgColor theme="4" tint="0.79998168889431442"/>
        </patternFill>
      </fill>
      <alignment horizontal="center" vertical="center" readingOrder="0"/>
    </dxf>
    <dxf>
      <fill>
        <patternFill patternType="solid">
          <fgColor indexed="64"/>
          <bgColor theme="4" tint="0.79998168889431442"/>
        </patternFill>
      </fill>
      <alignment horizontal="center" vertical="center" readingOrder="0"/>
    </dxf>
    <dxf>
      <fill>
        <patternFill patternType="solid">
          <fgColor indexed="64"/>
          <bgColor theme="4" tint="0.79998168889431442"/>
        </patternFill>
      </fill>
      <alignment horizontal="center" vertical="center" readingOrder="0"/>
    </dxf>
    <dxf>
      <fill>
        <patternFill patternType="solid">
          <fgColor indexed="64"/>
          <bgColor theme="4" tint="0.79998168889431442"/>
        </patternFill>
      </fill>
      <alignment horizontal="center" vertical="center" readingOrder="0"/>
    </dxf>
    <dxf>
      <fill>
        <patternFill patternType="solid">
          <fgColor indexed="64"/>
          <bgColor theme="4" tint="0.79998168889431442"/>
        </patternFill>
      </fill>
      <alignment horizontal="center" vertical="center" readingOrder="0"/>
    </dxf>
    <dxf>
      <fill>
        <patternFill patternType="solid">
          <fgColor indexed="64"/>
          <bgColor theme="4" tint="0.79998168889431442"/>
        </patternFill>
      </fill>
      <alignment horizontal="center" vertical="center" readingOrder="0"/>
    </dxf>
    <dxf>
      <fill>
        <patternFill patternType="solid">
          <fgColor indexed="64"/>
          <bgColor theme="4" tint="0.79998168889431442"/>
        </patternFill>
      </fill>
      <alignment horizontal="center" vertical="center" readingOrder="0"/>
    </dxf>
    <dxf>
      <fill>
        <patternFill patternType="solid">
          <fgColor indexed="64"/>
          <bgColor theme="4" tint="0.79998168889431442"/>
        </patternFill>
      </fill>
      <alignment horizontal="center" vertical="center" readingOrder="0"/>
    </dxf>
    <dxf>
      <fill>
        <patternFill patternType="solid">
          <fgColor indexed="64"/>
          <bgColor theme="4" tint="0.79998168889431442"/>
        </patternFill>
      </fill>
      <alignment horizontal="center" vertical="center" readingOrder="0"/>
    </dxf>
    <dxf>
      <fill>
        <patternFill patternType="solid">
          <fgColor indexed="64"/>
          <bgColor theme="4" tint="0.79998168889431442"/>
        </patternFill>
      </fill>
      <alignment horizontal="center" vertical="center" readingOrder="0"/>
    </dxf>
    <dxf>
      <fill>
        <patternFill patternType="solid">
          <fgColor indexed="64"/>
          <bgColor theme="4" tint="0.79998168889431442"/>
        </patternFill>
      </fill>
      <alignment horizontal="center" vertical="center" readingOrder="0"/>
    </dxf>
    <dxf>
      <fill>
        <patternFill patternType="solid">
          <fgColor indexed="64"/>
          <bgColor theme="4" tint="0.79998168889431442"/>
        </patternFill>
      </fill>
      <alignment horizontal="center" vertical="center" readingOrder="0"/>
    </dxf>
    <dxf>
      <alignment vertical="center" readingOrder="0"/>
    </dxf>
    <dxf>
      <alignment vertical="center" readingOrder="0"/>
    </dxf>
    <dxf>
      <alignment horizontal="center" readingOrder="0"/>
    </dxf>
    <dxf>
      <alignment horizontal="center" readingOrder="0"/>
    </dxf>
    <dxf>
      <fill>
        <patternFill patternType="solid">
          <bgColor theme="4" tint="0.79998168889431442"/>
        </patternFill>
      </fill>
    </dxf>
    <dxf>
      <fill>
        <patternFill patternType="solid">
          <bgColor theme="4" tint="0.79998168889431442"/>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152400</xdr:rowOff>
    </xdr:from>
    <xdr:to>
      <xdr:col>0</xdr:col>
      <xdr:colOff>1371600</xdr:colOff>
      <xdr:row>2</xdr:row>
      <xdr:rowOff>76200</xdr:rowOff>
    </xdr:to>
    <xdr:pic>
      <xdr:nvPicPr>
        <xdr:cNvPr id="1536"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52400"/>
          <a:ext cx="12954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130968</xdr:colOff>
      <xdr:row>0</xdr:row>
      <xdr:rowOff>59531</xdr:rowOff>
    </xdr:from>
    <xdr:to>
      <xdr:col>1</xdr:col>
      <xdr:colOff>595312</xdr:colOff>
      <xdr:row>0</xdr:row>
      <xdr:rowOff>690562</xdr:rowOff>
    </xdr:to>
    <xdr:pic>
      <xdr:nvPicPr>
        <xdr:cNvPr id="2" name="Imagen 1" descr="LOGO INVIMA"/>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968" y="59531"/>
          <a:ext cx="1738313" cy="6310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galindoc/AppData/Local/Microsoft/Windows/Temporary%20Internet%20Files/Content.Outlook/CGVDLN6W/Users/jlozanob/AppData/Local/Microsoft/Windows/Temporary%20Internet%20Files/Content.Outlook/C8DA9GM2/Base%20de%20Datos%20Contratistas%20DIROS%202013%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MINHACIENDA\PSFF\DOCUMENTOS%20PROPUESTOS\PROPUESTA%20PROGRAMA%20E.S.E\PROYECCIONES%20FINANCIERAS%20E.S.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Taller%20No.%202-2018\DAB-PROYECTOS-POA\PROYECTOS%202018\PROYECTOS-POA-DAB-20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BACKUP%20DISCO%20DURO\PLANEACION%20SUBA\DIRECCIONAMIENTO%20SUBA\PAPAS%20SUBA\INDICADORES\CopiaREPORTEINDICADORESSIG03052010(mayo%2026)-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jlozanob\Desktop\MATRIZ%20CONSOLIDACI&#211;N%20PROYECTOS%20201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wolivaresb\Documents\2018\TABLERO%20DE%20MANDO\Tablero%20de%20mando%20JULIO%20%202018.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 Contratos DIROS"/>
      <sheetName val="Contratos DIROS"/>
      <sheetName val="Necesidades MV"/>
      <sheetName val="Hoja1"/>
      <sheetName val="secretaria general"/>
      <sheetName val="alfabetico"/>
      <sheetName val="Hoja2"/>
      <sheetName val="Hoja3"/>
    </sheetNames>
    <sheetDataSet>
      <sheetData sheetId="0"/>
      <sheetData sheetId="1"/>
      <sheetData sheetId="2"/>
      <sheetData sheetId="3">
        <row r="1">
          <cell r="B1" t="str">
            <v>1 ARRENDAMIENTO y/o ADQUISICIÓN DE INMUEBLES</v>
          </cell>
        </row>
        <row r="2">
          <cell r="B2" t="str">
            <v>2 COMODATO</v>
          </cell>
        </row>
        <row r="3">
          <cell r="B3" t="str">
            <v>3 COMPRAVENTA y/o SUMINISTRO</v>
          </cell>
        </row>
        <row r="4">
          <cell r="B4" t="str">
            <v>4 CONCESIÓN</v>
          </cell>
        </row>
        <row r="5">
          <cell r="B5" t="str">
            <v>5 CONSULTORÍA</v>
          </cell>
        </row>
        <row r="6">
          <cell r="B6" t="str">
            <v>6 CONTRATOS DE ACTIVIDAD CIENTÍFICA Y TECNOLÓGICA</v>
          </cell>
        </row>
        <row r="7">
          <cell r="B7" t="str">
            <v>7 CONTRATOS DE ESTABILIDAD JURÍDICA</v>
          </cell>
        </row>
        <row r="8">
          <cell r="B8" t="str">
            <v>8 DEPÓSITO</v>
          </cell>
        </row>
        <row r="9">
          <cell r="B9" t="str">
            <v>9 FIDUCIA y/o ENCARGO FIDUCIARIO</v>
          </cell>
        </row>
        <row r="10">
          <cell r="B10" t="str">
            <v>10 INTERVENTORÍA</v>
          </cell>
        </row>
        <row r="11">
          <cell r="B11" t="str">
            <v>11 MANTENIMIENTO y/o REPARACIÓN</v>
          </cell>
        </row>
        <row r="12">
          <cell r="B12" t="str">
            <v>12 OBRA PÚBLICA</v>
          </cell>
        </row>
        <row r="13">
          <cell r="B13" t="str">
            <v>13 PERMUTA</v>
          </cell>
        </row>
        <row r="14">
          <cell r="B14" t="str">
            <v>14 PRESTACIÓN DE SERVICIOS</v>
          </cell>
        </row>
        <row r="15">
          <cell r="B15" t="str">
            <v>15 PRESTACIÓN DE SERVICIOS DE SALUD</v>
          </cell>
        </row>
        <row r="16">
          <cell r="B16" t="str">
            <v>16 PRÉSTAMO o MUTUO</v>
          </cell>
        </row>
        <row r="17">
          <cell r="B17" t="str">
            <v>17 PUBLICIDAD</v>
          </cell>
        </row>
        <row r="18">
          <cell r="B18" t="str">
            <v>18 SEGUROS</v>
          </cell>
        </row>
        <row r="19">
          <cell r="B19" t="str">
            <v>19 TRANSPORTE</v>
          </cell>
        </row>
        <row r="20">
          <cell r="B20" t="str">
            <v>20 OTROS</v>
          </cell>
        </row>
        <row r="21">
          <cell r="B21" t="str">
            <v>99999998 NO SE DILIGENCIA INFORMACIÓN PARA ESTE FORMULARIO EN ESTE PERÍODO DE REPORTE</v>
          </cell>
        </row>
      </sheetData>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BL Y DIST"/>
      <sheetName val="MORBI"/>
      <sheetName val="MORTA"/>
      <sheetName val="CAPAC"/>
      <sheetName val="SERV ESE"/>
      <sheetName val="CAP PRIV"/>
      <sheetName val="calidad"/>
      <sheetName val="procesos"/>
      <sheetName val="Portafolio"/>
      <sheetName val="Produccion"/>
      <sheetName val="Eficiencia"/>
      <sheetName val="Reconocimiento"/>
      <sheetName val="%Reconocimiento"/>
      <sheetName val="Recaudado"/>
      <sheetName val="%Recaudado"/>
      <sheetName val="Cuadro verificación"/>
      <sheetName val="plan recau"/>
      <sheetName val="Cartera"/>
      <sheetName val="GVariables"/>
      <sheetName val="%Gastos"/>
      <sheetName val="Contratos personal"/>
      <sheetName val="eficiencia eco"/>
      <sheetName val="balance pptal"/>
      <sheetName val="Pasivos"/>
      <sheetName val="Fortalecimiento tecnológico"/>
      <sheetName val="PRESUPUESTO"/>
      <sheetName val="Equilibrio presupuestal"/>
      <sheetName val="Flujo Financiero Proyectado"/>
      <sheetName val="Riesgo"/>
      <sheetName val="Cargos"/>
    </sheetNames>
    <sheetDataSet>
      <sheetData sheetId="0"/>
      <sheetData sheetId="1"/>
      <sheetData sheetId="2"/>
      <sheetData sheetId="3"/>
      <sheetData sheetId="4"/>
      <sheetData sheetId="5"/>
      <sheetData sheetId="6"/>
      <sheetData sheetId="7">
        <row r="2">
          <cell r="BI2" t="str">
            <v>05</v>
          </cell>
        </row>
        <row r="3">
          <cell r="BI3" t="str">
            <v>05</v>
          </cell>
        </row>
        <row r="4">
          <cell r="BI4" t="str">
            <v>05</v>
          </cell>
        </row>
        <row r="5">
          <cell r="BI5" t="str">
            <v>05</v>
          </cell>
        </row>
        <row r="6">
          <cell r="BI6" t="str">
            <v>05</v>
          </cell>
        </row>
        <row r="7">
          <cell r="BI7" t="str">
            <v>05</v>
          </cell>
        </row>
        <row r="8">
          <cell r="BI8" t="str">
            <v>05</v>
          </cell>
        </row>
        <row r="9">
          <cell r="BI9" t="str">
            <v>05</v>
          </cell>
        </row>
        <row r="10">
          <cell r="BI10" t="str">
            <v>05</v>
          </cell>
        </row>
        <row r="11">
          <cell r="BI11" t="str">
            <v>05</v>
          </cell>
        </row>
        <row r="12">
          <cell r="BI12" t="str">
            <v>05</v>
          </cell>
        </row>
        <row r="13">
          <cell r="BI13" t="str">
            <v>05</v>
          </cell>
        </row>
        <row r="14">
          <cell r="BI14" t="str">
            <v>05</v>
          </cell>
        </row>
        <row r="15">
          <cell r="BI15" t="str">
            <v>05</v>
          </cell>
        </row>
        <row r="16">
          <cell r="BI16" t="str">
            <v>05</v>
          </cell>
        </row>
        <row r="17">
          <cell r="BI17" t="str">
            <v>05</v>
          </cell>
        </row>
        <row r="18">
          <cell r="BI18" t="str">
            <v>05</v>
          </cell>
        </row>
        <row r="19">
          <cell r="BI19" t="str">
            <v>05</v>
          </cell>
        </row>
        <row r="20">
          <cell r="BI20" t="str">
            <v>05</v>
          </cell>
        </row>
        <row r="21">
          <cell r="BI21" t="str">
            <v>05</v>
          </cell>
        </row>
        <row r="22">
          <cell r="BI22" t="str">
            <v>05</v>
          </cell>
        </row>
        <row r="23">
          <cell r="BI23" t="str">
            <v>05</v>
          </cell>
        </row>
        <row r="24">
          <cell r="BI24" t="str">
            <v>05</v>
          </cell>
        </row>
        <row r="25">
          <cell r="BI25" t="str">
            <v>05</v>
          </cell>
        </row>
        <row r="26">
          <cell r="BI26" t="str">
            <v>05</v>
          </cell>
        </row>
        <row r="27">
          <cell r="BI27" t="str">
            <v>05</v>
          </cell>
        </row>
        <row r="28">
          <cell r="BI28" t="str">
            <v>05</v>
          </cell>
        </row>
        <row r="29">
          <cell r="BI29" t="str">
            <v>05</v>
          </cell>
        </row>
        <row r="30">
          <cell r="BI30" t="str">
            <v>05</v>
          </cell>
        </row>
        <row r="31">
          <cell r="BI31" t="str">
            <v>05</v>
          </cell>
        </row>
        <row r="32">
          <cell r="BI32" t="str">
            <v>05</v>
          </cell>
        </row>
        <row r="33">
          <cell r="BI33" t="str">
            <v>05</v>
          </cell>
        </row>
        <row r="34">
          <cell r="BI34" t="str">
            <v>05</v>
          </cell>
        </row>
        <row r="35">
          <cell r="BI35" t="str">
            <v>05</v>
          </cell>
        </row>
        <row r="36">
          <cell r="BI36" t="str">
            <v>05</v>
          </cell>
        </row>
        <row r="37">
          <cell r="BI37" t="str">
            <v>05</v>
          </cell>
        </row>
        <row r="38">
          <cell r="BI38" t="str">
            <v>05</v>
          </cell>
        </row>
        <row r="39">
          <cell r="BI39" t="str">
            <v>05</v>
          </cell>
        </row>
        <row r="40">
          <cell r="BI40" t="str">
            <v>05</v>
          </cell>
        </row>
        <row r="41">
          <cell r="BI41" t="str">
            <v>05</v>
          </cell>
        </row>
        <row r="42">
          <cell r="BI42" t="str">
            <v>05</v>
          </cell>
        </row>
        <row r="43">
          <cell r="BI43" t="str">
            <v>05</v>
          </cell>
        </row>
        <row r="44">
          <cell r="BI44" t="str">
            <v>05</v>
          </cell>
        </row>
        <row r="45">
          <cell r="BI45" t="str">
            <v>05</v>
          </cell>
        </row>
        <row r="46">
          <cell r="BI46" t="str">
            <v>05</v>
          </cell>
        </row>
        <row r="47">
          <cell r="BI47" t="str">
            <v>05</v>
          </cell>
        </row>
        <row r="48">
          <cell r="BI48" t="str">
            <v>05</v>
          </cell>
        </row>
        <row r="49">
          <cell r="BI49" t="str">
            <v>05</v>
          </cell>
        </row>
        <row r="50">
          <cell r="BI50" t="str">
            <v>05</v>
          </cell>
        </row>
        <row r="51">
          <cell r="BI51" t="str">
            <v>05</v>
          </cell>
        </row>
        <row r="52">
          <cell r="BI52" t="str">
            <v>05</v>
          </cell>
        </row>
        <row r="53">
          <cell r="BI53" t="str">
            <v>05</v>
          </cell>
        </row>
        <row r="54">
          <cell r="A54">
            <v>0</v>
          </cell>
          <cell r="K54">
            <v>0</v>
          </cell>
          <cell r="BI54" t="str">
            <v>05</v>
          </cell>
        </row>
        <row r="55">
          <cell r="BI55" t="str">
            <v>05</v>
          </cell>
        </row>
        <row r="56">
          <cell r="BI56" t="str">
            <v>05</v>
          </cell>
        </row>
        <row r="57">
          <cell r="BI57" t="str">
            <v>05</v>
          </cell>
        </row>
        <row r="58">
          <cell r="BI58" t="str">
            <v>05</v>
          </cell>
        </row>
        <row r="59">
          <cell r="BI59" t="str">
            <v>05</v>
          </cell>
        </row>
        <row r="60">
          <cell r="BI60" t="str">
            <v>05</v>
          </cell>
        </row>
        <row r="61">
          <cell r="BI61" t="str">
            <v>05</v>
          </cell>
        </row>
        <row r="62">
          <cell r="BI62" t="str">
            <v>05</v>
          </cell>
        </row>
        <row r="63">
          <cell r="BI63" t="str">
            <v>05</v>
          </cell>
        </row>
        <row r="64">
          <cell r="BI64" t="str">
            <v>05</v>
          </cell>
        </row>
        <row r="65">
          <cell r="BI65" t="str">
            <v>05</v>
          </cell>
        </row>
        <row r="66">
          <cell r="BI66" t="str">
            <v>05</v>
          </cell>
        </row>
        <row r="67">
          <cell r="BI67" t="str">
            <v>05</v>
          </cell>
        </row>
        <row r="68">
          <cell r="BI68" t="str">
            <v>05</v>
          </cell>
        </row>
        <row r="69">
          <cell r="BI69" t="str">
            <v>05</v>
          </cell>
        </row>
        <row r="70">
          <cell r="BI70" t="str">
            <v>05</v>
          </cell>
        </row>
        <row r="71">
          <cell r="BI71" t="str">
            <v>05</v>
          </cell>
        </row>
        <row r="72">
          <cell r="BI72" t="str">
            <v>05</v>
          </cell>
        </row>
        <row r="73">
          <cell r="BI73" t="str">
            <v>05</v>
          </cell>
        </row>
        <row r="74">
          <cell r="BI74" t="str">
            <v>05</v>
          </cell>
        </row>
        <row r="75">
          <cell r="BI75" t="str">
            <v>05</v>
          </cell>
        </row>
        <row r="76">
          <cell r="BI76" t="str">
            <v>05</v>
          </cell>
        </row>
        <row r="77">
          <cell r="BI77" t="str">
            <v>05</v>
          </cell>
        </row>
        <row r="78">
          <cell r="BI78" t="str">
            <v>05</v>
          </cell>
        </row>
        <row r="79">
          <cell r="BI79" t="str">
            <v>05</v>
          </cell>
        </row>
        <row r="80">
          <cell r="BI80" t="str">
            <v>05</v>
          </cell>
        </row>
        <row r="81">
          <cell r="BI81" t="str">
            <v>05</v>
          </cell>
        </row>
        <row r="82">
          <cell r="BI82" t="str">
            <v>05</v>
          </cell>
        </row>
        <row r="83">
          <cell r="BI83" t="str">
            <v>05</v>
          </cell>
        </row>
        <row r="84">
          <cell r="BI84" t="str">
            <v>05</v>
          </cell>
        </row>
        <row r="85">
          <cell r="BI85" t="str">
            <v>05</v>
          </cell>
        </row>
        <row r="86">
          <cell r="BI86" t="str">
            <v>05</v>
          </cell>
        </row>
        <row r="87">
          <cell r="BI87" t="str">
            <v>05</v>
          </cell>
        </row>
        <row r="88">
          <cell r="BI88" t="str">
            <v>05</v>
          </cell>
        </row>
        <row r="89">
          <cell r="BI89" t="str">
            <v>05</v>
          </cell>
        </row>
        <row r="90">
          <cell r="BI90" t="str">
            <v>05</v>
          </cell>
        </row>
        <row r="91">
          <cell r="BI91" t="str">
            <v>05</v>
          </cell>
        </row>
        <row r="92">
          <cell r="BI92" t="str">
            <v>05</v>
          </cell>
        </row>
        <row r="93">
          <cell r="BI93" t="str">
            <v>05</v>
          </cell>
        </row>
        <row r="94">
          <cell r="BI94" t="str">
            <v>05</v>
          </cell>
        </row>
        <row r="95">
          <cell r="BI95" t="str">
            <v>05</v>
          </cell>
        </row>
        <row r="96">
          <cell r="BI96" t="str">
            <v>05</v>
          </cell>
        </row>
        <row r="97">
          <cell r="BI97" t="str">
            <v>05</v>
          </cell>
        </row>
        <row r="98">
          <cell r="BI98" t="str">
            <v>05</v>
          </cell>
        </row>
        <row r="99">
          <cell r="BI99" t="str">
            <v>05</v>
          </cell>
        </row>
        <row r="100">
          <cell r="BI100" t="str">
            <v>05</v>
          </cell>
        </row>
        <row r="101">
          <cell r="BI101" t="str">
            <v>05</v>
          </cell>
        </row>
        <row r="102">
          <cell r="BI102" t="str">
            <v>05</v>
          </cell>
        </row>
        <row r="103">
          <cell r="BI103" t="str">
            <v>05</v>
          </cell>
        </row>
        <row r="104">
          <cell r="BI104" t="str">
            <v>05</v>
          </cell>
        </row>
        <row r="105">
          <cell r="BI105" t="str">
            <v>05</v>
          </cell>
        </row>
        <row r="106">
          <cell r="BI106" t="str">
            <v>05</v>
          </cell>
        </row>
        <row r="107">
          <cell r="BI107" t="str">
            <v>05</v>
          </cell>
        </row>
        <row r="108">
          <cell r="BI108" t="str">
            <v>05</v>
          </cell>
        </row>
        <row r="109">
          <cell r="BI109" t="str">
            <v>05</v>
          </cell>
        </row>
        <row r="110">
          <cell r="BI110" t="str">
            <v>05</v>
          </cell>
        </row>
        <row r="111">
          <cell r="BI111" t="str">
            <v>05</v>
          </cell>
        </row>
        <row r="112">
          <cell r="BI112" t="str">
            <v>05</v>
          </cell>
        </row>
        <row r="113">
          <cell r="BI113" t="str">
            <v>05</v>
          </cell>
        </row>
        <row r="114">
          <cell r="BI114" t="str">
            <v>05</v>
          </cell>
        </row>
        <row r="115">
          <cell r="BI115" t="str">
            <v>05</v>
          </cell>
        </row>
        <row r="116">
          <cell r="BI116" t="str">
            <v>05</v>
          </cell>
        </row>
        <row r="117">
          <cell r="BI117" t="str">
            <v>05</v>
          </cell>
        </row>
        <row r="118">
          <cell r="BI118" t="str">
            <v>05</v>
          </cell>
        </row>
        <row r="119">
          <cell r="BI119" t="str">
            <v>05</v>
          </cell>
        </row>
        <row r="120">
          <cell r="BI120" t="str">
            <v>05</v>
          </cell>
        </row>
        <row r="121">
          <cell r="BI121" t="str">
            <v>05</v>
          </cell>
        </row>
        <row r="122">
          <cell r="BI122" t="str">
            <v>05</v>
          </cell>
        </row>
        <row r="123">
          <cell r="BI123" t="str">
            <v>05</v>
          </cell>
        </row>
        <row r="124">
          <cell r="BI124" t="str">
            <v>05</v>
          </cell>
        </row>
        <row r="125">
          <cell r="BI125" t="str">
            <v>05</v>
          </cell>
        </row>
        <row r="126">
          <cell r="BI126" t="str">
            <v>05</v>
          </cell>
        </row>
        <row r="127">
          <cell r="BI127" t="str">
            <v>08</v>
          </cell>
        </row>
        <row r="128">
          <cell r="BI128" t="str">
            <v>08</v>
          </cell>
        </row>
        <row r="129">
          <cell r="BI129" t="str">
            <v>08</v>
          </cell>
        </row>
        <row r="130">
          <cell r="BI130" t="str">
            <v>08</v>
          </cell>
        </row>
        <row r="131">
          <cell r="BI131" t="str">
            <v>08</v>
          </cell>
        </row>
        <row r="132">
          <cell r="BI132" t="str">
            <v>08</v>
          </cell>
        </row>
        <row r="133">
          <cell r="BI133" t="str">
            <v>08</v>
          </cell>
        </row>
        <row r="134">
          <cell r="BI134" t="str">
            <v>08</v>
          </cell>
        </row>
        <row r="135">
          <cell r="BI135" t="str">
            <v>08</v>
          </cell>
        </row>
        <row r="136">
          <cell r="BI136" t="str">
            <v>08</v>
          </cell>
        </row>
        <row r="137">
          <cell r="BI137" t="str">
            <v>08</v>
          </cell>
        </row>
        <row r="138">
          <cell r="BI138" t="str">
            <v>08</v>
          </cell>
        </row>
        <row r="139">
          <cell r="BI139" t="str">
            <v>08</v>
          </cell>
        </row>
        <row r="140">
          <cell r="BI140" t="str">
            <v>08</v>
          </cell>
        </row>
        <row r="141">
          <cell r="BI141" t="str">
            <v>08</v>
          </cell>
        </row>
        <row r="142">
          <cell r="BI142" t="str">
            <v>08</v>
          </cell>
        </row>
        <row r="143">
          <cell r="BI143" t="str">
            <v>08</v>
          </cell>
        </row>
        <row r="144">
          <cell r="BI144" t="str">
            <v>08</v>
          </cell>
        </row>
        <row r="145">
          <cell r="BI145" t="str">
            <v>08</v>
          </cell>
        </row>
        <row r="146">
          <cell r="BI146" t="str">
            <v>08</v>
          </cell>
        </row>
        <row r="147">
          <cell r="BI147" t="str">
            <v>08</v>
          </cell>
        </row>
        <row r="148">
          <cell r="BI148" t="str">
            <v>08</v>
          </cell>
        </row>
        <row r="149">
          <cell r="BI149" t="str">
            <v>08</v>
          </cell>
        </row>
        <row r="150">
          <cell r="BI150" t="str">
            <v>11</v>
          </cell>
        </row>
        <row r="151">
          <cell r="BI151" t="str">
            <v>13</v>
          </cell>
        </row>
        <row r="152">
          <cell r="BI152" t="str">
            <v>13</v>
          </cell>
        </row>
        <row r="153">
          <cell r="BI153" t="str">
            <v>13</v>
          </cell>
        </row>
        <row r="154">
          <cell r="BI154" t="str">
            <v>13</v>
          </cell>
        </row>
        <row r="155">
          <cell r="BI155" t="str">
            <v>13</v>
          </cell>
        </row>
        <row r="156">
          <cell r="BI156" t="str">
            <v>13</v>
          </cell>
        </row>
        <row r="157">
          <cell r="BI157" t="str">
            <v>13</v>
          </cell>
        </row>
        <row r="158">
          <cell r="BI158" t="str">
            <v>13</v>
          </cell>
        </row>
        <row r="159">
          <cell r="BI159" t="str">
            <v>13</v>
          </cell>
        </row>
        <row r="160">
          <cell r="BI160" t="str">
            <v>13</v>
          </cell>
        </row>
        <row r="161">
          <cell r="BI161" t="str">
            <v>13</v>
          </cell>
        </row>
        <row r="162">
          <cell r="BI162" t="str">
            <v>13</v>
          </cell>
        </row>
        <row r="163">
          <cell r="BI163" t="str">
            <v>13</v>
          </cell>
        </row>
        <row r="164">
          <cell r="BI164" t="str">
            <v>13</v>
          </cell>
        </row>
        <row r="165">
          <cell r="BI165" t="str">
            <v>13</v>
          </cell>
        </row>
        <row r="166">
          <cell r="BI166" t="str">
            <v>13</v>
          </cell>
        </row>
        <row r="167">
          <cell r="BI167" t="str">
            <v>13</v>
          </cell>
        </row>
        <row r="168">
          <cell r="BI168" t="str">
            <v>13</v>
          </cell>
        </row>
        <row r="169">
          <cell r="BI169" t="str">
            <v>13</v>
          </cell>
        </row>
        <row r="170">
          <cell r="BI170" t="str">
            <v>13</v>
          </cell>
        </row>
        <row r="171">
          <cell r="BI171" t="str">
            <v>13</v>
          </cell>
        </row>
        <row r="172">
          <cell r="BI172" t="str">
            <v>13</v>
          </cell>
        </row>
        <row r="173">
          <cell r="BI173" t="str">
            <v>13</v>
          </cell>
        </row>
        <row r="174">
          <cell r="BI174" t="str">
            <v>13</v>
          </cell>
        </row>
        <row r="175">
          <cell r="BI175" t="str">
            <v>13</v>
          </cell>
        </row>
        <row r="176">
          <cell r="BI176" t="str">
            <v>13</v>
          </cell>
        </row>
        <row r="177">
          <cell r="BI177" t="str">
            <v>13</v>
          </cell>
        </row>
        <row r="178">
          <cell r="BI178" t="str">
            <v>13</v>
          </cell>
        </row>
        <row r="179">
          <cell r="BI179" t="str">
            <v>13</v>
          </cell>
        </row>
        <row r="180">
          <cell r="BI180" t="str">
            <v>13</v>
          </cell>
        </row>
        <row r="181">
          <cell r="BI181" t="str">
            <v>13</v>
          </cell>
        </row>
        <row r="182">
          <cell r="BI182" t="str">
            <v>13</v>
          </cell>
        </row>
        <row r="183">
          <cell r="BI183" t="str">
            <v>13</v>
          </cell>
        </row>
        <row r="184">
          <cell r="BI184" t="str">
            <v>13</v>
          </cell>
        </row>
        <row r="185">
          <cell r="BI185" t="str">
            <v>13</v>
          </cell>
        </row>
        <row r="186">
          <cell r="BI186" t="str">
            <v>13</v>
          </cell>
        </row>
        <row r="187">
          <cell r="BI187" t="str">
            <v>13</v>
          </cell>
        </row>
        <row r="188">
          <cell r="BI188" t="str">
            <v>13</v>
          </cell>
        </row>
        <row r="189">
          <cell r="BI189" t="str">
            <v>13</v>
          </cell>
        </row>
        <row r="190">
          <cell r="BI190" t="str">
            <v>13</v>
          </cell>
        </row>
        <row r="191">
          <cell r="BI191" t="str">
            <v>13</v>
          </cell>
        </row>
        <row r="192">
          <cell r="BI192" t="str">
            <v>13</v>
          </cell>
        </row>
        <row r="193">
          <cell r="BI193" t="str">
            <v>13</v>
          </cell>
        </row>
        <row r="194">
          <cell r="BI194" t="str">
            <v>13</v>
          </cell>
        </row>
        <row r="195">
          <cell r="BI195" t="str">
            <v>13</v>
          </cell>
        </row>
        <row r="196">
          <cell r="BI196" t="str">
            <v>15</v>
          </cell>
        </row>
        <row r="197">
          <cell r="BI197" t="str">
            <v>15</v>
          </cell>
        </row>
        <row r="198">
          <cell r="BI198" t="str">
            <v>15</v>
          </cell>
        </row>
        <row r="199">
          <cell r="BI199" t="str">
            <v>15</v>
          </cell>
        </row>
        <row r="200">
          <cell r="BI200" t="str">
            <v>15</v>
          </cell>
        </row>
        <row r="201">
          <cell r="BI201" t="str">
            <v>15</v>
          </cell>
        </row>
        <row r="202">
          <cell r="BI202" t="str">
            <v>15</v>
          </cell>
        </row>
        <row r="203">
          <cell r="BI203" t="str">
            <v>15</v>
          </cell>
        </row>
        <row r="204">
          <cell r="BI204" t="str">
            <v>15</v>
          </cell>
        </row>
        <row r="205">
          <cell r="BI205" t="str">
            <v>15</v>
          </cell>
        </row>
        <row r="206">
          <cell r="BI206" t="str">
            <v>15</v>
          </cell>
        </row>
        <row r="207">
          <cell r="BI207" t="str">
            <v>15</v>
          </cell>
        </row>
        <row r="208">
          <cell r="BI208" t="str">
            <v>15</v>
          </cell>
        </row>
        <row r="209">
          <cell r="BI209" t="str">
            <v>15</v>
          </cell>
        </row>
        <row r="210">
          <cell r="BI210" t="str">
            <v>15</v>
          </cell>
        </row>
        <row r="211">
          <cell r="BI211" t="str">
            <v>15</v>
          </cell>
        </row>
        <row r="212">
          <cell r="BI212" t="str">
            <v>15</v>
          </cell>
        </row>
        <row r="213">
          <cell r="BI213" t="str">
            <v>15</v>
          </cell>
        </row>
        <row r="214">
          <cell r="BI214" t="str">
            <v>15</v>
          </cell>
        </row>
        <row r="215">
          <cell r="BI215" t="str">
            <v>15</v>
          </cell>
        </row>
        <row r="216">
          <cell r="BI216" t="str">
            <v>15</v>
          </cell>
        </row>
        <row r="217">
          <cell r="BI217" t="str">
            <v>15</v>
          </cell>
        </row>
        <row r="218">
          <cell r="BI218" t="str">
            <v>15</v>
          </cell>
        </row>
        <row r="219">
          <cell r="BI219" t="str">
            <v>15</v>
          </cell>
        </row>
        <row r="220">
          <cell r="BI220" t="str">
            <v>15</v>
          </cell>
        </row>
        <row r="221">
          <cell r="BI221" t="str">
            <v>15</v>
          </cell>
        </row>
        <row r="222">
          <cell r="BI222" t="str">
            <v>15</v>
          </cell>
        </row>
        <row r="223">
          <cell r="BI223" t="str">
            <v>15</v>
          </cell>
        </row>
        <row r="224">
          <cell r="BI224" t="str">
            <v>15</v>
          </cell>
        </row>
        <row r="225">
          <cell r="BI225" t="str">
            <v>15</v>
          </cell>
        </row>
        <row r="226">
          <cell r="BI226" t="str">
            <v>15</v>
          </cell>
        </row>
        <row r="227">
          <cell r="BI227" t="str">
            <v>15</v>
          </cell>
        </row>
        <row r="228">
          <cell r="BI228" t="str">
            <v>15</v>
          </cell>
        </row>
        <row r="229">
          <cell r="BI229" t="str">
            <v>15</v>
          </cell>
        </row>
        <row r="230">
          <cell r="BI230" t="str">
            <v>15</v>
          </cell>
        </row>
        <row r="231">
          <cell r="BI231" t="str">
            <v>15</v>
          </cell>
        </row>
        <row r="232">
          <cell r="BI232" t="str">
            <v>15</v>
          </cell>
        </row>
        <row r="233">
          <cell r="BI233" t="str">
            <v>15</v>
          </cell>
        </row>
        <row r="234">
          <cell r="BI234" t="str">
            <v>15</v>
          </cell>
        </row>
        <row r="235">
          <cell r="BI235" t="str">
            <v>15</v>
          </cell>
        </row>
        <row r="236">
          <cell r="BI236" t="str">
            <v>15</v>
          </cell>
        </row>
        <row r="237">
          <cell r="BI237" t="str">
            <v>15</v>
          </cell>
        </row>
        <row r="238">
          <cell r="BI238" t="str">
            <v>15</v>
          </cell>
        </row>
        <row r="239">
          <cell r="BI239" t="str">
            <v>15</v>
          </cell>
        </row>
        <row r="240">
          <cell r="BI240" t="str">
            <v>15</v>
          </cell>
        </row>
        <row r="241">
          <cell r="BI241" t="str">
            <v>15</v>
          </cell>
        </row>
        <row r="242">
          <cell r="BI242" t="str">
            <v>15</v>
          </cell>
        </row>
        <row r="243">
          <cell r="BI243" t="str">
            <v>15</v>
          </cell>
        </row>
        <row r="244">
          <cell r="BI244" t="str">
            <v>15</v>
          </cell>
        </row>
        <row r="245">
          <cell r="BI245" t="str">
            <v>15</v>
          </cell>
        </row>
        <row r="246">
          <cell r="BI246" t="str">
            <v>15</v>
          </cell>
        </row>
        <row r="247">
          <cell r="BI247" t="str">
            <v>15</v>
          </cell>
        </row>
        <row r="248">
          <cell r="BI248" t="str">
            <v>15</v>
          </cell>
        </row>
        <row r="249">
          <cell r="BI249" t="str">
            <v>15</v>
          </cell>
        </row>
        <row r="250">
          <cell r="BI250" t="str">
            <v>15</v>
          </cell>
        </row>
        <row r="251">
          <cell r="BI251" t="str">
            <v>15</v>
          </cell>
        </row>
        <row r="252">
          <cell r="BI252" t="str">
            <v>15</v>
          </cell>
        </row>
        <row r="253">
          <cell r="BI253" t="str">
            <v>15</v>
          </cell>
        </row>
        <row r="254">
          <cell r="BI254" t="str">
            <v>15</v>
          </cell>
        </row>
        <row r="255">
          <cell r="BI255" t="str">
            <v>15</v>
          </cell>
        </row>
        <row r="256">
          <cell r="BI256" t="str">
            <v>15</v>
          </cell>
        </row>
        <row r="257">
          <cell r="BI257" t="str">
            <v>15</v>
          </cell>
        </row>
        <row r="258">
          <cell r="BI258" t="str">
            <v>15</v>
          </cell>
        </row>
        <row r="259">
          <cell r="BI259" t="str">
            <v>15</v>
          </cell>
        </row>
        <row r="260">
          <cell r="BI260" t="str">
            <v>15</v>
          </cell>
        </row>
        <row r="261">
          <cell r="BI261" t="str">
            <v>15</v>
          </cell>
        </row>
        <row r="262">
          <cell r="BI262" t="str">
            <v>15</v>
          </cell>
        </row>
        <row r="263">
          <cell r="BI263" t="str">
            <v>15</v>
          </cell>
        </row>
        <row r="264">
          <cell r="BI264" t="str">
            <v>15</v>
          </cell>
        </row>
        <row r="265">
          <cell r="BI265" t="str">
            <v>15</v>
          </cell>
        </row>
        <row r="266">
          <cell r="BI266" t="str">
            <v>15</v>
          </cell>
        </row>
        <row r="267">
          <cell r="BI267" t="str">
            <v>15</v>
          </cell>
        </row>
        <row r="268">
          <cell r="BI268" t="str">
            <v>15</v>
          </cell>
        </row>
        <row r="269">
          <cell r="BI269" t="str">
            <v>15</v>
          </cell>
        </row>
        <row r="270">
          <cell r="BI270" t="str">
            <v>15</v>
          </cell>
        </row>
        <row r="271">
          <cell r="BI271" t="str">
            <v>15</v>
          </cell>
        </row>
        <row r="272">
          <cell r="BI272" t="str">
            <v>15</v>
          </cell>
        </row>
        <row r="273">
          <cell r="BI273" t="str">
            <v>15</v>
          </cell>
        </row>
        <row r="274">
          <cell r="BI274" t="str">
            <v>15</v>
          </cell>
        </row>
        <row r="275">
          <cell r="BI275" t="str">
            <v>15</v>
          </cell>
        </row>
        <row r="276">
          <cell r="BI276" t="str">
            <v>15</v>
          </cell>
        </row>
        <row r="277">
          <cell r="BI277" t="str">
            <v>15</v>
          </cell>
        </row>
        <row r="278">
          <cell r="BI278" t="str">
            <v>15</v>
          </cell>
        </row>
        <row r="279">
          <cell r="BI279" t="str">
            <v>15</v>
          </cell>
        </row>
        <row r="280">
          <cell r="BI280" t="str">
            <v>15</v>
          </cell>
        </row>
        <row r="281">
          <cell r="BI281" t="str">
            <v>15</v>
          </cell>
        </row>
        <row r="282">
          <cell r="BI282" t="str">
            <v>15</v>
          </cell>
        </row>
        <row r="283">
          <cell r="BI283" t="str">
            <v>15</v>
          </cell>
        </row>
        <row r="284">
          <cell r="BI284" t="str">
            <v>15</v>
          </cell>
        </row>
        <row r="285">
          <cell r="BI285" t="str">
            <v>15</v>
          </cell>
        </row>
        <row r="286">
          <cell r="BI286" t="str">
            <v>15</v>
          </cell>
        </row>
        <row r="287">
          <cell r="BI287" t="str">
            <v>15</v>
          </cell>
        </row>
        <row r="288">
          <cell r="BI288" t="str">
            <v>15</v>
          </cell>
        </row>
        <row r="289">
          <cell r="BI289" t="str">
            <v>15</v>
          </cell>
        </row>
        <row r="290">
          <cell r="BI290" t="str">
            <v>15</v>
          </cell>
        </row>
        <row r="291">
          <cell r="BI291" t="str">
            <v>15</v>
          </cell>
        </row>
        <row r="292">
          <cell r="BI292" t="str">
            <v>15</v>
          </cell>
        </row>
        <row r="293">
          <cell r="BI293" t="str">
            <v>15</v>
          </cell>
        </row>
        <row r="294">
          <cell r="BI294" t="str">
            <v>15</v>
          </cell>
        </row>
        <row r="295">
          <cell r="BI295" t="str">
            <v>15</v>
          </cell>
        </row>
        <row r="296">
          <cell r="BI296" t="str">
            <v>15</v>
          </cell>
        </row>
        <row r="297">
          <cell r="BI297" t="str">
            <v>15</v>
          </cell>
        </row>
        <row r="298">
          <cell r="BI298" t="str">
            <v>15</v>
          </cell>
        </row>
        <row r="299">
          <cell r="BI299" t="str">
            <v>15</v>
          </cell>
        </row>
        <row r="300">
          <cell r="BI300" t="str">
            <v>15</v>
          </cell>
        </row>
        <row r="301">
          <cell r="BI301" t="str">
            <v>15</v>
          </cell>
        </row>
        <row r="302">
          <cell r="BI302" t="str">
            <v>15</v>
          </cell>
        </row>
        <row r="303">
          <cell r="BI303" t="str">
            <v>15</v>
          </cell>
        </row>
        <row r="304">
          <cell r="BI304" t="str">
            <v>15</v>
          </cell>
        </row>
        <row r="305">
          <cell r="BI305" t="str">
            <v>15</v>
          </cell>
        </row>
        <row r="306">
          <cell r="BI306" t="str">
            <v>15</v>
          </cell>
        </row>
        <row r="307">
          <cell r="BI307" t="str">
            <v>15</v>
          </cell>
        </row>
        <row r="308">
          <cell r="BI308" t="str">
            <v>15</v>
          </cell>
        </row>
        <row r="309">
          <cell r="BI309" t="str">
            <v>15</v>
          </cell>
        </row>
        <row r="310">
          <cell r="BI310" t="str">
            <v>15</v>
          </cell>
        </row>
        <row r="311">
          <cell r="BI311" t="str">
            <v>15</v>
          </cell>
        </row>
        <row r="312">
          <cell r="BI312" t="str">
            <v>15</v>
          </cell>
        </row>
        <row r="313">
          <cell r="BI313" t="str">
            <v>15</v>
          </cell>
        </row>
        <row r="314">
          <cell r="BI314" t="str">
            <v>15</v>
          </cell>
        </row>
        <row r="315">
          <cell r="BI315" t="str">
            <v>15</v>
          </cell>
        </row>
        <row r="316">
          <cell r="BI316" t="str">
            <v>15</v>
          </cell>
        </row>
        <row r="317">
          <cell r="BI317" t="str">
            <v>15</v>
          </cell>
        </row>
        <row r="318">
          <cell r="BI318" t="str">
            <v>15</v>
          </cell>
        </row>
        <row r="319">
          <cell r="BI319" t="str">
            <v>17</v>
          </cell>
        </row>
        <row r="320">
          <cell r="BI320" t="str">
            <v>17</v>
          </cell>
        </row>
        <row r="321">
          <cell r="BI321" t="str">
            <v>17</v>
          </cell>
        </row>
        <row r="322">
          <cell r="BI322" t="str">
            <v>17</v>
          </cell>
        </row>
        <row r="323">
          <cell r="BI323" t="str">
            <v>17</v>
          </cell>
        </row>
        <row r="324">
          <cell r="BI324" t="str">
            <v>17</v>
          </cell>
        </row>
        <row r="325">
          <cell r="BI325" t="str">
            <v>17</v>
          </cell>
        </row>
        <row r="326">
          <cell r="BI326" t="str">
            <v>17</v>
          </cell>
        </row>
        <row r="327">
          <cell r="BI327" t="str">
            <v>17</v>
          </cell>
        </row>
        <row r="328">
          <cell r="BI328" t="str">
            <v>17</v>
          </cell>
        </row>
        <row r="329">
          <cell r="BI329" t="str">
            <v>17</v>
          </cell>
        </row>
        <row r="330">
          <cell r="BI330" t="str">
            <v>17</v>
          </cell>
        </row>
        <row r="331">
          <cell r="BI331" t="str">
            <v>17</v>
          </cell>
        </row>
        <row r="332">
          <cell r="BI332" t="str">
            <v>17</v>
          </cell>
        </row>
        <row r="333">
          <cell r="BI333" t="str">
            <v>17</v>
          </cell>
        </row>
        <row r="334">
          <cell r="BI334" t="str">
            <v>17</v>
          </cell>
        </row>
        <row r="335">
          <cell r="BI335" t="str">
            <v>17</v>
          </cell>
        </row>
        <row r="336">
          <cell r="BI336" t="str">
            <v>17</v>
          </cell>
        </row>
        <row r="337">
          <cell r="BI337" t="str">
            <v>17</v>
          </cell>
        </row>
        <row r="338">
          <cell r="BI338" t="str">
            <v>17</v>
          </cell>
        </row>
        <row r="339">
          <cell r="BI339" t="str">
            <v>17</v>
          </cell>
        </row>
        <row r="340">
          <cell r="BI340" t="str">
            <v>17</v>
          </cell>
        </row>
        <row r="341">
          <cell r="BI341" t="str">
            <v>17</v>
          </cell>
        </row>
        <row r="342">
          <cell r="BI342" t="str">
            <v>17</v>
          </cell>
        </row>
        <row r="343">
          <cell r="BI343" t="str">
            <v>17</v>
          </cell>
        </row>
        <row r="344">
          <cell r="BI344" t="str">
            <v>17</v>
          </cell>
        </row>
        <row r="345">
          <cell r="BI345" t="str">
            <v>17</v>
          </cell>
        </row>
        <row r="346">
          <cell r="BI346" t="str">
            <v>18</v>
          </cell>
        </row>
        <row r="347">
          <cell r="BI347" t="str">
            <v>18</v>
          </cell>
        </row>
        <row r="348">
          <cell r="BI348" t="str">
            <v>18</v>
          </cell>
        </row>
        <row r="349">
          <cell r="BI349" t="str">
            <v>18</v>
          </cell>
        </row>
        <row r="350">
          <cell r="BI350" t="str">
            <v>18</v>
          </cell>
        </row>
        <row r="351">
          <cell r="BI351" t="str">
            <v>18</v>
          </cell>
        </row>
        <row r="352">
          <cell r="BI352" t="str">
            <v>18</v>
          </cell>
        </row>
        <row r="353">
          <cell r="BI353" t="str">
            <v>18</v>
          </cell>
        </row>
        <row r="354">
          <cell r="BI354" t="str">
            <v>18</v>
          </cell>
        </row>
        <row r="355">
          <cell r="BI355" t="str">
            <v>18</v>
          </cell>
        </row>
        <row r="356">
          <cell r="BI356" t="str">
            <v>18</v>
          </cell>
        </row>
        <row r="357">
          <cell r="BI357" t="str">
            <v>18</v>
          </cell>
        </row>
        <row r="358">
          <cell r="BI358" t="str">
            <v>18</v>
          </cell>
        </row>
        <row r="359">
          <cell r="BI359" t="str">
            <v>18</v>
          </cell>
        </row>
        <row r="360">
          <cell r="BI360" t="str">
            <v>18</v>
          </cell>
        </row>
        <row r="361">
          <cell r="BI361" t="str">
            <v>18</v>
          </cell>
        </row>
        <row r="362">
          <cell r="BI362" t="str">
            <v>19</v>
          </cell>
        </row>
        <row r="363">
          <cell r="BI363" t="str">
            <v>19</v>
          </cell>
        </row>
        <row r="364">
          <cell r="BI364" t="str">
            <v>19</v>
          </cell>
        </row>
        <row r="365">
          <cell r="BI365" t="str">
            <v>19</v>
          </cell>
        </row>
        <row r="366">
          <cell r="BI366" t="str">
            <v>19</v>
          </cell>
        </row>
        <row r="367">
          <cell r="BI367" t="str">
            <v>19</v>
          </cell>
        </row>
        <row r="368">
          <cell r="BI368" t="str">
            <v>19</v>
          </cell>
        </row>
        <row r="369">
          <cell r="BI369" t="str">
            <v>19</v>
          </cell>
        </row>
        <row r="370">
          <cell r="BI370" t="str">
            <v>19</v>
          </cell>
        </row>
        <row r="371">
          <cell r="BI371" t="str">
            <v>19</v>
          </cell>
        </row>
        <row r="372">
          <cell r="BI372" t="str">
            <v>19</v>
          </cell>
        </row>
        <row r="373">
          <cell r="BI373" t="str">
            <v>19</v>
          </cell>
        </row>
        <row r="374">
          <cell r="BI374" t="str">
            <v>19</v>
          </cell>
        </row>
        <row r="375">
          <cell r="BI375" t="str">
            <v>19</v>
          </cell>
        </row>
        <row r="376">
          <cell r="BI376" t="str">
            <v>19</v>
          </cell>
        </row>
        <row r="377">
          <cell r="BI377" t="str">
            <v>19</v>
          </cell>
        </row>
        <row r="378">
          <cell r="BI378" t="str">
            <v>19</v>
          </cell>
        </row>
        <row r="379">
          <cell r="BI379" t="str">
            <v>19</v>
          </cell>
        </row>
        <row r="380">
          <cell r="BI380" t="str">
            <v>19</v>
          </cell>
        </row>
        <row r="381">
          <cell r="BI381" t="str">
            <v>19</v>
          </cell>
        </row>
        <row r="382">
          <cell r="BI382" t="str">
            <v>19</v>
          </cell>
        </row>
        <row r="383">
          <cell r="BI383" t="str">
            <v>19</v>
          </cell>
        </row>
        <row r="384">
          <cell r="BI384" t="str">
            <v>19</v>
          </cell>
        </row>
        <row r="385">
          <cell r="BI385" t="str">
            <v>19</v>
          </cell>
        </row>
        <row r="386">
          <cell r="BI386" t="str">
            <v>19</v>
          </cell>
        </row>
        <row r="387">
          <cell r="BI387" t="str">
            <v>19</v>
          </cell>
        </row>
        <row r="388">
          <cell r="BI388" t="str">
            <v>19</v>
          </cell>
        </row>
        <row r="389">
          <cell r="BI389" t="str">
            <v>19</v>
          </cell>
        </row>
        <row r="390">
          <cell r="BI390" t="str">
            <v>19</v>
          </cell>
        </row>
        <row r="391">
          <cell r="BI391" t="str">
            <v>19</v>
          </cell>
        </row>
        <row r="392">
          <cell r="BI392" t="str">
            <v>19</v>
          </cell>
        </row>
        <row r="393">
          <cell r="BI393" t="str">
            <v>19</v>
          </cell>
        </row>
        <row r="394">
          <cell r="BI394" t="str">
            <v>19</v>
          </cell>
        </row>
        <row r="395">
          <cell r="BI395" t="str">
            <v>19</v>
          </cell>
        </row>
        <row r="396">
          <cell r="BI396" t="str">
            <v>19</v>
          </cell>
        </row>
        <row r="397">
          <cell r="BI397" t="str">
            <v>19</v>
          </cell>
        </row>
        <row r="398">
          <cell r="BI398" t="str">
            <v>19</v>
          </cell>
        </row>
        <row r="399">
          <cell r="BI399" t="str">
            <v>19</v>
          </cell>
        </row>
        <row r="400">
          <cell r="BI400" t="str">
            <v>19</v>
          </cell>
        </row>
        <row r="401">
          <cell r="BI401" t="str">
            <v>19</v>
          </cell>
        </row>
        <row r="402">
          <cell r="BI402" t="str">
            <v>19</v>
          </cell>
        </row>
        <row r="403">
          <cell r="BI403" t="str">
            <v>20</v>
          </cell>
        </row>
        <row r="404">
          <cell r="BI404" t="str">
            <v>20</v>
          </cell>
        </row>
        <row r="405">
          <cell r="BI405" t="str">
            <v>20</v>
          </cell>
        </row>
        <row r="406">
          <cell r="BI406" t="str">
            <v>20</v>
          </cell>
        </row>
        <row r="407">
          <cell r="BI407" t="str">
            <v>20</v>
          </cell>
        </row>
        <row r="408">
          <cell r="BI408" t="str">
            <v>20</v>
          </cell>
        </row>
        <row r="409">
          <cell r="BI409" t="str">
            <v>20</v>
          </cell>
        </row>
        <row r="410">
          <cell r="BI410" t="str">
            <v>20</v>
          </cell>
        </row>
        <row r="411">
          <cell r="BI411" t="str">
            <v>20</v>
          </cell>
        </row>
        <row r="412">
          <cell r="BI412" t="str">
            <v>20</v>
          </cell>
        </row>
        <row r="413">
          <cell r="BI413" t="str">
            <v>20</v>
          </cell>
        </row>
        <row r="414">
          <cell r="BI414" t="str">
            <v>20</v>
          </cell>
        </row>
        <row r="415">
          <cell r="BI415" t="str">
            <v>20</v>
          </cell>
        </row>
        <row r="416">
          <cell r="BI416" t="str">
            <v>20</v>
          </cell>
        </row>
        <row r="417">
          <cell r="BI417" t="str">
            <v>20</v>
          </cell>
        </row>
        <row r="418">
          <cell r="BI418" t="str">
            <v>20</v>
          </cell>
        </row>
        <row r="419">
          <cell r="BI419" t="str">
            <v>20</v>
          </cell>
        </row>
        <row r="420">
          <cell r="BI420" t="str">
            <v>20</v>
          </cell>
        </row>
        <row r="421">
          <cell r="BI421" t="str">
            <v>20</v>
          </cell>
        </row>
        <row r="422">
          <cell r="BI422" t="str">
            <v>20</v>
          </cell>
        </row>
        <row r="423">
          <cell r="BI423" t="str">
            <v>20</v>
          </cell>
        </row>
        <row r="424">
          <cell r="BI424" t="str">
            <v>20</v>
          </cell>
        </row>
        <row r="425">
          <cell r="BI425" t="str">
            <v>20</v>
          </cell>
        </row>
        <row r="426">
          <cell r="BI426" t="str">
            <v>20</v>
          </cell>
        </row>
        <row r="427">
          <cell r="BI427" t="str">
            <v>20</v>
          </cell>
        </row>
        <row r="428">
          <cell r="BI428" t="str">
            <v>23</v>
          </cell>
        </row>
        <row r="429">
          <cell r="BI429" t="str">
            <v>23</v>
          </cell>
        </row>
        <row r="430">
          <cell r="BI430" t="str">
            <v>23</v>
          </cell>
        </row>
        <row r="431">
          <cell r="BI431" t="str">
            <v>23</v>
          </cell>
        </row>
        <row r="432">
          <cell r="BI432" t="str">
            <v>23</v>
          </cell>
        </row>
        <row r="433">
          <cell r="BI433" t="str">
            <v>23</v>
          </cell>
        </row>
        <row r="434">
          <cell r="BI434" t="str">
            <v>23</v>
          </cell>
        </row>
        <row r="435">
          <cell r="BI435" t="str">
            <v>23</v>
          </cell>
        </row>
        <row r="436">
          <cell r="BI436" t="str">
            <v>23</v>
          </cell>
        </row>
        <row r="437">
          <cell r="BI437" t="str">
            <v>23</v>
          </cell>
        </row>
        <row r="438">
          <cell r="BI438" t="str">
            <v>23</v>
          </cell>
        </row>
        <row r="439">
          <cell r="BI439" t="str">
            <v>23</v>
          </cell>
        </row>
        <row r="440">
          <cell r="BI440" t="str">
            <v>23</v>
          </cell>
        </row>
        <row r="441">
          <cell r="BI441" t="str">
            <v>23</v>
          </cell>
        </row>
        <row r="442">
          <cell r="BI442" t="str">
            <v>23</v>
          </cell>
        </row>
        <row r="443">
          <cell r="BI443" t="str">
            <v>23</v>
          </cell>
        </row>
        <row r="444">
          <cell r="BI444" t="str">
            <v>23</v>
          </cell>
        </row>
        <row r="445">
          <cell r="BI445" t="str">
            <v>23</v>
          </cell>
        </row>
        <row r="446">
          <cell r="BI446" t="str">
            <v>23</v>
          </cell>
        </row>
        <row r="447">
          <cell r="BI447" t="str">
            <v>23</v>
          </cell>
        </row>
        <row r="448">
          <cell r="BI448" t="str">
            <v>23</v>
          </cell>
        </row>
        <row r="449">
          <cell r="BI449" t="str">
            <v>23</v>
          </cell>
        </row>
        <row r="450">
          <cell r="BI450" t="str">
            <v>23</v>
          </cell>
        </row>
        <row r="451">
          <cell r="BI451" t="str">
            <v>23</v>
          </cell>
        </row>
        <row r="452">
          <cell r="BI452" t="str">
            <v>23</v>
          </cell>
        </row>
        <row r="453">
          <cell r="BI453" t="str">
            <v>23</v>
          </cell>
        </row>
        <row r="454">
          <cell r="BI454" t="str">
            <v>23</v>
          </cell>
        </row>
        <row r="455">
          <cell r="BI455" t="str">
            <v>23</v>
          </cell>
        </row>
        <row r="456">
          <cell r="BI456" t="str">
            <v>25</v>
          </cell>
        </row>
        <row r="457">
          <cell r="BI457" t="str">
            <v>25</v>
          </cell>
        </row>
        <row r="458">
          <cell r="BI458" t="str">
            <v>25</v>
          </cell>
        </row>
        <row r="459">
          <cell r="BI459" t="str">
            <v>25</v>
          </cell>
        </row>
        <row r="460">
          <cell r="BI460" t="str">
            <v>25</v>
          </cell>
        </row>
        <row r="461">
          <cell r="BI461" t="str">
            <v>25</v>
          </cell>
        </row>
        <row r="462">
          <cell r="BI462" t="str">
            <v>25</v>
          </cell>
        </row>
        <row r="463">
          <cell r="BI463" t="str">
            <v>25</v>
          </cell>
        </row>
        <row r="464">
          <cell r="BI464" t="str">
            <v>25</v>
          </cell>
        </row>
        <row r="465">
          <cell r="BI465" t="str">
            <v>25</v>
          </cell>
        </row>
        <row r="466">
          <cell r="BI466" t="str">
            <v>25</v>
          </cell>
        </row>
        <row r="467">
          <cell r="BI467" t="str">
            <v>25</v>
          </cell>
        </row>
        <row r="468">
          <cell r="BI468" t="str">
            <v>25</v>
          </cell>
        </row>
        <row r="469">
          <cell r="BI469" t="str">
            <v>25</v>
          </cell>
        </row>
        <row r="470">
          <cell r="BI470" t="str">
            <v>25</v>
          </cell>
        </row>
        <row r="471">
          <cell r="BI471" t="str">
            <v>25</v>
          </cell>
        </row>
        <row r="472">
          <cell r="BI472" t="str">
            <v>25</v>
          </cell>
        </row>
        <row r="473">
          <cell r="BI473" t="str">
            <v>25</v>
          </cell>
        </row>
        <row r="474">
          <cell r="BI474" t="str">
            <v>25</v>
          </cell>
        </row>
        <row r="475">
          <cell r="BI475" t="str">
            <v>25</v>
          </cell>
        </row>
        <row r="476">
          <cell r="BI476" t="str">
            <v>25</v>
          </cell>
        </row>
        <row r="477">
          <cell r="BI477" t="str">
            <v>25</v>
          </cell>
        </row>
        <row r="478">
          <cell r="BI478" t="str">
            <v>25</v>
          </cell>
        </row>
        <row r="479">
          <cell r="BI479" t="str">
            <v>25</v>
          </cell>
        </row>
        <row r="480">
          <cell r="BI480" t="str">
            <v>25</v>
          </cell>
        </row>
        <row r="481">
          <cell r="BI481" t="str">
            <v>25</v>
          </cell>
        </row>
        <row r="482">
          <cell r="BI482" t="str">
            <v>25</v>
          </cell>
        </row>
        <row r="483">
          <cell r="BI483" t="str">
            <v>25</v>
          </cell>
        </row>
        <row r="484">
          <cell r="BI484" t="str">
            <v>25</v>
          </cell>
        </row>
        <row r="485">
          <cell r="BI485" t="str">
            <v>25</v>
          </cell>
        </row>
        <row r="486">
          <cell r="BI486" t="str">
            <v>25</v>
          </cell>
        </row>
        <row r="487">
          <cell r="BI487" t="str">
            <v>25</v>
          </cell>
        </row>
        <row r="488">
          <cell r="BI488" t="str">
            <v>25</v>
          </cell>
        </row>
        <row r="489">
          <cell r="BI489" t="str">
            <v>25</v>
          </cell>
        </row>
        <row r="490">
          <cell r="BI490" t="str">
            <v>25</v>
          </cell>
        </row>
        <row r="491">
          <cell r="BI491" t="str">
            <v>25</v>
          </cell>
        </row>
        <row r="492">
          <cell r="BI492" t="str">
            <v>25</v>
          </cell>
        </row>
        <row r="493">
          <cell r="BI493" t="str">
            <v>25</v>
          </cell>
        </row>
        <row r="494">
          <cell r="BI494" t="str">
            <v>25</v>
          </cell>
        </row>
        <row r="495">
          <cell r="BI495" t="str">
            <v>25</v>
          </cell>
        </row>
        <row r="496">
          <cell r="BI496" t="str">
            <v>25</v>
          </cell>
        </row>
        <row r="497">
          <cell r="BI497" t="str">
            <v>25</v>
          </cell>
        </row>
        <row r="498">
          <cell r="BI498" t="str">
            <v>25</v>
          </cell>
        </row>
        <row r="499">
          <cell r="BI499" t="str">
            <v>25</v>
          </cell>
        </row>
        <row r="500">
          <cell r="BI500" t="str">
            <v>25</v>
          </cell>
        </row>
        <row r="501">
          <cell r="BI501" t="str">
            <v>25</v>
          </cell>
        </row>
        <row r="502">
          <cell r="BI502" t="str">
            <v>25</v>
          </cell>
        </row>
        <row r="503">
          <cell r="BI503" t="str">
            <v>25</v>
          </cell>
        </row>
        <row r="504">
          <cell r="BI504" t="str">
            <v>25</v>
          </cell>
        </row>
        <row r="505">
          <cell r="BI505" t="str">
            <v>25</v>
          </cell>
        </row>
        <row r="506">
          <cell r="BI506" t="str">
            <v>25</v>
          </cell>
        </row>
        <row r="507">
          <cell r="BI507" t="str">
            <v>25</v>
          </cell>
        </row>
        <row r="508">
          <cell r="BI508" t="str">
            <v>25</v>
          </cell>
        </row>
        <row r="509">
          <cell r="BI509" t="str">
            <v>25</v>
          </cell>
        </row>
        <row r="510">
          <cell r="BI510" t="str">
            <v>25</v>
          </cell>
        </row>
        <row r="511">
          <cell r="BI511" t="str">
            <v>25</v>
          </cell>
        </row>
        <row r="512">
          <cell r="BI512" t="str">
            <v>25</v>
          </cell>
        </row>
        <row r="513">
          <cell r="BI513" t="str">
            <v>25</v>
          </cell>
        </row>
        <row r="514">
          <cell r="BI514" t="str">
            <v>25</v>
          </cell>
        </row>
        <row r="515">
          <cell r="BI515" t="str">
            <v>25</v>
          </cell>
        </row>
        <row r="516">
          <cell r="BI516" t="str">
            <v>25</v>
          </cell>
        </row>
        <row r="517">
          <cell r="BI517" t="str">
            <v>25</v>
          </cell>
        </row>
        <row r="518">
          <cell r="BI518" t="str">
            <v>25</v>
          </cell>
        </row>
        <row r="519">
          <cell r="BI519" t="str">
            <v>25</v>
          </cell>
        </row>
        <row r="520">
          <cell r="BI520" t="str">
            <v>25</v>
          </cell>
        </row>
        <row r="521">
          <cell r="BI521" t="str">
            <v>25</v>
          </cell>
        </row>
        <row r="522">
          <cell r="BI522" t="str">
            <v>25</v>
          </cell>
        </row>
        <row r="523">
          <cell r="BI523" t="str">
            <v>25</v>
          </cell>
        </row>
        <row r="524">
          <cell r="BI524" t="str">
            <v>25</v>
          </cell>
        </row>
        <row r="525">
          <cell r="BI525" t="str">
            <v>25</v>
          </cell>
        </row>
        <row r="526">
          <cell r="BI526" t="str">
            <v>25</v>
          </cell>
        </row>
        <row r="527">
          <cell r="BI527" t="str">
            <v>25</v>
          </cell>
        </row>
        <row r="528">
          <cell r="BI528" t="str">
            <v>25</v>
          </cell>
        </row>
        <row r="529">
          <cell r="BI529" t="str">
            <v>25</v>
          </cell>
        </row>
        <row r="530">
          <cell r="BI530" t="str">
            <v>25</v>
          </cell>
        </row>
        <row r="531">
          <cell r="BI531" t="str">
            <v>25</v>
          </cell>
        </row>
        <row r="532">
          <cell r="BI532" t="str">
            <v>25</v>
          </cell>
        </row>
        <row r="533">
          <cell r="BI533" t="str">
            <v>25</v>
          </cell>
        </row>
        <row r="534">
          <cell r="BI534" t="str">
            <v>25</v>
          </cell>
        </row>
        <row r="535">
          <cell r="BI535" t="str">
            <v>25</v>
          </cell>
        </row>
        <row r="536">
          <cell r="BI536" t="str">
            <v>25</v>
          </cell>
        </row>
        <row r="537">
          <cell r="BI537" t="str">
            <v>25</v>
          </cell>
        </row>
        <row r="538">
          <cell r="BI538" t="str">
            <v>25</v>
          </cell>
        </row>
        <row r="539">
          <cell r="BI539" t="str">
            <v>25</v>
          </cell>
        </row>
        <row r="540">
          <cell r="BI540" t="str">
            <v>25</v>
          </cell>
        </row>
        <row r="541">
          <cell r="BI541" t="str">
            <v>25</v>
          </cell>
        </row>
        <row r="542">
          <cell r="BI542" t="str">
            <v>25</v>
          </cell>
        </row>
        <row r="543">
          <cell r="BI543" t="str">
            <v>25</v>
          </cell>
        </row>
        <row r="544">
          <cell r="BI544" t="str">
            <v>25</v>
          </cell>
        </row>
        <row r="545">
          <cell r="BI545" t="str">
            <v>25</v>
          </cell>
        </row>
        <row r="546">
          <cell r="BI546" t="str">
            <v>25</v>
          </cell>
        </row>
        <row r="547">
          <cell r="BI547" t="str">
            <v>25</v>
          </cell>
        </row>
        <row r="548">
          <cell r="BI548" t="str">
            <v>25</v>
          </cell>
        </row>
        <row r="549">
          <cell r="BI549" t="str">
            <v>25</v>
          </cell>
        </row>
        <row r="550">
          <cell r="BI550" t="str">
            <v>25</v>
          </cell>
        </row>
        <row r="551">
          <cell r="BI551" t="str">
            <v>25</v>
          </cell>
        </row>
        <row r="552">
          <cell r="BI552" t="str">
            <v>25</v>
          </cell>
        </row>
        <row r="553">
          <cell r="BI553" t="str">
            <v>25</v>
          </cell>
        </row>
        <row r="554">
          <cell r="BI554" t="str">
            <v>25</v>
          </cell>
        </row>
        <row r="555">
          <cell r="BI555" t="str">
            <v>25</v>
          </cell>
        </row>
        <row r="556">
          <cell r="BI556" t="str">
            <v>25</v>
          </cell>
        </row>
        <row r="557">
          <cell r="BI557" t="str">
            <v>25</v>
          </cell>
        </row>
        <row r="558">
          <cell r="BI558" t="str">
            <v>25</v>
          </cell>
        </row>
        <row r="559">
          <cell r="BI559" t="str">
            <v>25</v>
          </cell>
        </row>
        <row r="560">
          <cell r="BI560" t="str">
            <v>25</v>
          </cell>
        </row>
        <row r="561">
          <cell r="BI561" t="str">
            <v>25</v>
          </cell>
        </row>
        <row r="562">
          <cell r="BI562" t="str">
            <v>25</v>
          </cell>
        </row>
        <row r="563">
          <cell r="BI563" t="str">
            <v>25</v>
          </cell>
        </row>
        <row r="564">
          <cell r="BI564" t="str">
            <v>25</v>
          </cell>
        </row>
        <row r="565">
          <cell r="BI565" t="str">
            <v>25</v>
          </cell>
        </row>
        <row r="566">
          <cell r="BI566" t="str">
            <v>25</v>
          </cell>
        </row>
        <row r="567">
          <cell r="BI567" t="str">
            <v>25</v>
          </cell>
        </row>
        <row r="568">
          <cell r="BI568" t="str">
            <v>25</v>
          </cell>
        </row>
        <row r="569">
          <cell r="BI569" t="str">
            <v>25</v>
          </cell>
        </row>
        <row r="570">
          <cell r="BI570" t="str">
            <v>25</v>
          </cell>
        </row>
        <row r="571">
          <cell r="BI571" t="str">
            <v>25</v>
          </cell>
        </row>
        <row r="572">
          <cell r="BI572" t="str">
            <v>27</v>
          </cell>
        </row>
        <row r="573">
          <cell r="BI573" t="str">
            <v>27</v>
          </cell>
        </row>
        <row r="574">
          <cell r="BI574" t="str">
            <v>27</v>
          </cell>
        </row>
        <row r="575">
          <cell r="BI575" t="str">
            <v>27</v>
          </cell>
        </row>
        <row r="576">
          <cell r="BI576" t="str">
            <v>27</v>
          </cell>
        </row>
        <row r="577">
          <cell r="BI577" t="str">
            <v>27</v>
          </cell>
        </row>
        <row r="578">
          <cell r="BI578" t="str">
            <v>27</v>
          </cell>
        </row>
        <row r="579">
          <cell r="BI579" t="str">
            <v>27</v>
          </cell>
        </row>
        <row r="580">
          <cell r="BI580" t="str">
            <v>27</v>
          </cell>
        </row>
        <row r="581">
          <cell r="BI581" t="str">
            <v>27</v>
          </cell>
        </row>
        <row r="582">
          <cell r="BI582" t="str">
            <v>27</v>
          </cell>
        </row>
        <row r="583">
          <cell r="BI583" t="str">
            <v>27</v>
          </cell>
        </row>
        <row r="584">
          <cell r="BI584" t="str">
            <v>27</v>
          </cell>
        </row>
        <row r="585">
          <cell r="BI585" t="str">
            <v>27</v>
          </cell>
        </row>
        <row r="586">
          <cell r="BI586" t="str">
            <v>27</v>
          </cell>
        </row>
        <row r="587">
          <cell r="BI587" t="str">
            <v>27</v>
          </cell>
        </row>
        <row r="588">
          <cell r="BI588" t="str">
            <v>27</v>
          </cell>
        </row>
        <row r="589">
          <cell r="BI589" t="str">
            <v>27</v>
          </cell>
        </row>
        <row r="590">
          <cell r="BI590" t="str">
            <v>27</v>
          </cell>
        </row>
        <row r="591">
          <cell r="BI591" t="str">
            <v>27</v>
          </cell>
        </row>
        <row r="592">
          <cell r="BI592" t="str">
            <v>27</v>
          </cell>
        </row>
        <row r="593">
          <cell r="BI593" t="str">
            <v>27</v>
          </cell>
        </row>
        <row r="594">
          <cell r="BI594" t="str">
            <v>27</v>
          </cell>
        </row>
        <row r="595">
          <cell r="BI595" t="str">
            <v>27</v>
          </cell>
        </row>
        <row r="596">
          <cell r="BI596" t="str">
            <v>27</v>
          </cell>
        </row>
        <row r="597">
          <cell r="BI597" t="str">
            <v>27</v>
          </cell>
        </row>
        <row r="598">
          <cell r="BI598" t="str">
            <v>27</v>
          </cell>
        </row>
        <row r="599">
          <cell r="BI599" t="str">
            <v>27</v>
          </cell>
        </row>
        <row r="600">
          <cell r="BI600" t="str">
            <v>27</v>
          </cell>
        </row>
        <row r="601">
          <cell r="BI601" t="str">
            <v>27</v>
          </cell>
        </row>
        <row r="602">
          <cell r="BI602" t="str">
            <v>27</v>
          </cell>
        </row>
        <row r="603">
          <cell r="BI603" t="str">
            <v>41</v>
          </cell>
        </row>
        <row r="604">
          <cell r="BI604" t="str">
            <v>41</v>
          </cell>
        </row>
        <row r="605">
          <cell r="BI605" t="str">
            <v>41</v>
          </cell>
        </row>
        <row r="606">
          <cell r="BI606" t="str">
            <v>41</v>
          </cell>
        </row>
        <row r="607">
          <cell r="BI607" t="str">
            <v>41</v>
          </cell>
        </row>
        <row r="608">
          <cell r="BI608" t="str">
            <v>41</v>
          </cell>
        </row>
        <row r="609">
          <cell r="BI609" t="str">
            <v>41</v>
          </cell>
        </row>
        <row r="610">
          <cell r="BI610" t="str">
            <v>41</v>
          </cell>
        </row>
        <row r="611">
          <cell r="BI611" t="str">
            <v>41</v>
          </cell>
        </row>
        <row r="612">
          <cell r="BI612" t="str">
            <v>41</v>
          </cell>
        </row>
        <row r="613">
          <cell r="BI613" t="str">
            <v>41</v>
          </cell>
        </row>
        <row r="614">
          <cell r="BI614" t="str">
            <v>41</v>
          </cell>
        </row>
        <row r="615">
          <cell r="BI615" t="str">
            <v>41</v>
          </cell>
        </row>
        <row r="616">
          <cell r="BI616" t="str">
            <v>41</v>
          </cell>
        </row>
        <row r="617">
          <cell r="BI617" t="str">
            <v>41</v>
          </cell>
        </row>
        <row r="618">
          <cell r="BI618" t="str">
            <v>41</v>
          </cell>
        </row>
        <row r="619">
          <cell r="BI619" t="str">
            <v>41</v>
          </cell>
        </row>
        <row r="620">
          <cell r="BI620" t="str">
            <v>41</v>
          </cell>
        </row>
        <row r="621">
          <cell r="BI621" t="str">
            <v>41</v>
          </cell>
        </row>
        <row r="622">
          <cell r="BI622" t="str">
            <v>41</v>
          </cell>
        </row>
        <row r="623">
          <cell r="BI623" t="str">
            <v>41</v>
          </cell>
        </row>
        <row r="624">
          <cell r="BI624" t="str">
            <v>41</v>
          </cell>
        </row>
        <row r="625">
          <cell r="BI625" t="str">
            <v>41</v>
          </cell>
        </row>
        <row r="626">
          <cell r="BI626" t="str">
            <v>41</v>
          </cell>
        </row>
        <row r="627">
          <cell r="BI627" t="str">
            <v>41</v>
          </cell>
        </row>
        <row r="628">
          <cell r="BI628" t="str">
            <v>41</v>
          </cell>
        </row>
        <row r="629">
          <cell r="BI629" t="str">
            <v>41</v>
          </cell>
        </row>
        <row r="630">
          <cell r="BI630" t="str">
            <v>41</v>
          </cell>
        </row>
        <row r="631">
          <cell r="BI631" t="str">
            <v>41</v>
          </cell>
        </row>
        <row r="632">
          <cell r="BI632" t="str">
            <v>41</v>
          </cell>
        </row>
        <row r="633">
          <cell r="BI633" t="str">
            <v>41</v>
          </cell>
        </row>
        <row r="634">
          <cell r="BI634" t="str">
            <v>41</v>
          </cell>
        </row>
        <row r="635">
          <cell r="BI635" t="str">
            <v>41</v>
          </cell>
        </row>
        <row r="636">
          <cell r="BI636" t="str">
            <v>41</v>
          </cell>
        </row>
        <row r="637">
          <cell r="BI637" t="str">
            <v>41</v>
          </cell>
        </row>
        <row r="638">
          <cell r="BI638" t="str">
            <v>41</v>
          </cell>
        </row>
        <row r="639">
          <cell r="BI639" t="str">
            <v>41</v>
          </cell>
        </row>
        <row r="640">
          <cell r="BI640" t="str">
            <v>44</v>
          </cell>
        </row>
        <row r="641">
          <cell r="BI641" t="str">
            <v>44</v>
          </cell>
        </row>
        <row r="642">
          <cell r="BI642" t="str">
            <v>44</v>
          </cell>
        </row>
        <row r="643">
          <cell r="BI643" t="str">
            <v>44</v>
          </cell>
        </row>
        <row r="644">
          <cell r="BI644" t="str">
            <v>44</v>
          </cell>
        </row>
        <row r="645">
          <cell r="BI645" t="str">
            <v>44</v>
          </cell>
        </row>
        <row r="646">
          <cell r="BI646" t="str">
            <v>44</v>
          </cell>
        </row>
        <row r="647">
          <cell r="BI647" t="str">
            <v>44</v>
          </cell>
        </row>
        <row r="648">
          <cell r="BI648" t="str">
            <v>44</v>
          </cell>
        </row>
        <row r="649">
          <cell r="BI649" t="str">
            <v>44</v>
          </cell>
        </row>
        <row r="650">
          <cell r="BI650" t="str">
            <v>44</v>
          </cell>
        </row>
        <row r="651">
          <cell r="BI651" t="str">
            <v>44</v>
          </cell>
        </row>
        <row r="652">
          <cell r="BI652" t="str">
            <v>44</v>
          </cell>
        </row>
        <row r="653">
          <cell r="BI653" t="str">
            <v>44</v>
          </cell>
        </row>
        <row r="654">
          <cell r="BI654" t="str">
            <v>44</v>
          </cell>
        </row>
        <row r="655">
          <cell r="BI655" t="str">
            <v>47</v>
          </cell>
        </row>
        <row r="656">
          <cell r="BI656" t="str">
            <v>47</v>
          </cell>
        </row>
        <row r="657">
          <cell r="BI657" t="str">
            <v>47</v>
          </cell>
        </row>
        <row r="658">
          <cell r="BI658" t="str">
            <v>47</v>
          </cell>
        </row>
        <row r="659">
          <cell r="BI659" t="str">
            <v>47</v>
          </cell>
        </row>
        <row r="660">
          <cell r="BI660" t="str">
            <v>47</v>
          </cell>
        </row>
        <row r="661">
          <cell r="BI661" t="str">
            <v>47</v>
          </cell>
        </row>
        <row r="662">
          <cell r="BI662" t="str">
            <v>47</v>
          </cell>
        </row>
        <row r="663">
          <cell r="BI663" t="str">
            <v>47</v>
          </cell>
        </row>
        <row r="664">
          <cell r="BI664" t="str">
            <v>47</v>
          </cell>
        </row>
        <row r="665">
          <cell r="BI665" t="str">
            <v>47</v>
          </cell>
        </row>
        <row r="666">
          <cell r="BI666" t="str">
            <v>47</v>
          </cell>
        </row>
        <row r="667">
          <cell r="BI667" t="str">
            <v>47</v>
          </cell>
        </row>
        <row r="668">
          <cell r="BI668" t="str">
            <v>47</v>
          </cell>
        </row>
        <row r="669">
          <cell r="BI669" t="str">
            <v>47</v>
          </cell>
        </row>
        <row r="670">
          <cell r="BI670" t="str">
            <v>47</v>
          </cell>
        </row>
        <row r="671">
          <cell r="BI671" t="str">
            <v>47</v>
          </cell>
        </row>
        <row r="672">
          <cell r="BI672" t="str">
            <v>47</v>
          </cell>
        </row>
        <row r="673">
          <cell r="BI673" t="str">
            <v>47</v>
          </cell>
        </row>
        <row r="674">
          <cell r="BI674" t="str">
            <v>47</v>
          </cell>
        </row>
        <row r="675">
          <cell r="BI675" t="str">
            <v>47</v>
          </cell>
        </row>
        <row r="676">
          <cell r="BI676" t="str">
            <v>47</v>
          </cell>
        </row>
        <row r="677">
          <cell r="BI677" t="str">
            <v>47</v>
          </cell>
        </row>
        <row r="678">
          <cell r="BI678" t="str">
            <v>47</v>
          </cell>
        </row>
        <row r="679">
          <cell r="BI679" t="str">
            <v>47</v>
          </cell>
        </row>
        <row r="680">
          <cell r="BI680" t="str">
            <v>47</v>
          </cell>
        </row>
        <row r="681">
          <cell r="BI681" t="str">
            <v>47</v>
          </cell>
        </row>
        <row r="682">
          <cell r="BI682" t="str">
            <v>47</v>
          </cell>
        </row>
        <row r="683">
          <cell r="BI683" t="str">
            <v>47</v>
          </cell>
        </row>
        <row r="684">
          <cell r="BI684" t="str">
            <v>47</v>
          </cell>
        </row>
        <row r="685">
          <cell r="BI685" t="str">
            <v>50</v>
          </cell>
        </row>
        <row r="686">
          <cell r="BI686" t="str">
            <v>50</v>
          </cell>
        </row>
        <row r="687">
          <cell r="BI687" t="str">
            <v>50</v>
          </cell>
        </row>
        <row r="688">
          <cell r="BI688" t="str">
            <v>50</v>
          </cell>
        </row>
        <row r="689">
          <cell r="BI689" t="str">
            <v>50</v>
          </cell>
        </row>
        <row r="690">
          <cell r="BI690" t="str">
            <v>50</v>
          </cell>
        </row>
        <row r="691">
          <cell r="BI691" t="str">
            <v>50</v>
          </cell>
        </row>
        <row r="692">
          <cell r="BI692" t="str">
            <v>50</v>
          </cell>
        </row>
        <row r="693">
          <cell r="BI693" t="str">
            <v>50</v>
          </cell>
        </row>
        <row r="694">
          <cell r="BI694" t="str">
            <v>50</v>
          </cell>
        </row>
        <row r="695">
          <cell r="BI695" t="str">
            <v>50</v>
          </cell>
        </row>
        <row r="696">
          <cell r="BI696" t="str">
            <v>50</v>
          </cell>
        </row>
        <row r="697">
          <cell r="BI697" t="str">
            <v>50</v>
          </cell>
        </row>
        <row r="698">
          <cell r="BI698" t="str">
            <v>50</v>
          </cell>
        </row>
        <row r="699">
          <cell r="BI699" t="str">
            <v>50</v>
          </cell>
        </row>
        <row r="700">
          <cell r="BI700" t="str">
            <v>50</v>
          </cell>
        </row>
        <row r="701">
          <cell r="BI701" t="str">
            <v>50</v>
          </cell>
        </row>
        <row r="702">
          <cell r="BI702" t="str">
            <v>50</v>
          </cell>
        </row>
        <row r="703">
          <cell r="BI703" t="str">
            <v>50</v>
          </cell>
        </row>
        <row r="704">
          <cell r="BI704" t="str">
            <v>50</v>
          </cell>
        </row>
        <row r="705">
          <cell r="BI705" t="str">
            <v>50</v>
          </cell>
        </row>
        <row r="706">
          <cell r="BI706" t="str">
            <v>50</v>
          </cell>
        </row>
        <row r="707">
          <cell r="BI707" t="str">
            <v>50</v>
          </cell>
        </row>
        <row r="708">
          <cell r="BI708" t="str">
            <v>50</v>
          </cell>
        </row>
        <row r="709">
          <cell r="BI709" t="str">
            <v>50</v>
          </cell>
        </row>
        <row r="710">
          <cell r="BI710" t="str">
            <v>50</v>
          </cell>
        </row>
        <row r="711">
          <cell r="BI711" t="str">
            <v>50</v>
          </cell>
        </row>
        <row r="712">
          <cell r="BI712" t="str">
            <v>50</v>
          </cell>
        </row>
        <row r="713">
          <cell r="BI713" t="str">
            <v>50</v>
          </cell>
        </row>
        <row r="714">
          <cell r="BI714" t="str">
            <v>52</v>
          </cell>
        </row>
        <row r="715">
          <cell r="BI715" t="str">
            <v>52</v>
          </cell>
        </row>
        <row r="716">
          <cell r="BI716" t="str">
            <v>52</v>
          </cell>
        </row>
        <row r="717">
          <cell r="BI717" t="str">
            <v>52</v>
          </cell>
        </row>
        <row r="718">
          <cell r="BI718" t="str">
            <v>52</v>
          </cell>
        </row>
        <row r="719">
          <cell r="BI719" t="str">
            <v>52</v>
          </cell>
        </row>
        <row r="720">
          <cell r="BI720" t="str">
            <v>52</v>
          </cell>
        </row>
        <row r="721">
          <cell r="BI721" t="str">
            <v>52</v>
          </cell>
        </row>
        <row r="722">
          <cell r="BI722" t="str">
            <v>52</v>
          </cell>
        </row>
        <row r="723">
          <cell r="BI723" t="str">
            <v>52</v>
          </cell>
        </row>
        <row r="724">
          <cell r="BI724" t="str">
            <v>52</v>
          </cell>
        </row>
        <row r="725">
          <cell r="BI725" t="str">
            <v>52</v>
          </cell>
        </row>
        <row r="726">
          <cell r="BI726" t="str">
            <v>52</v>
          </cell>
        </row>
        <row r="727">
          <cell r="BI727" t="str">
            <v>52</v>
          </cell>
        </row>
        <row r="728">
          <cell r="BI728" t="str">
            <v>52</v>
          </cell>
        </row>
        <row r="729">
          <cell r="BI729" t="str">
            <v>52</v>
          </cell>
        </row>
        <row r="730">
          <cell r="BI730" t="str">
            <v>52</v>
          </cell>
        </row>
        <row r="731">
          <cell r="BI731" t="str">
            <v>52</v>
          </cell>
        </row>
        <row r="732">
          <cell r="BI732" t="str">
            <v>52</v>
          </cell>
        </row>
        <row r="733">
          <cell r="BI733" t="str">
            <v>52</v>
          </cell>
        </row>
        <row r="734">
          <cell r="BI734" t="str">
            <v>52</v>
          </cell>
        </row>
        <row r="735">
          <cell r="BI735" t="str">
            <v>52</v>
          </cell>
        </row>
        <row r="736">
          <cell r="BI736" t="str">
            <v>52</v>
          </cell>
        </row>
        <row r="737">
          <cell r="BI737" t="str">
            <v>52</v>
          </cell>
        </row>
        <row r="738">
          <cell r="BI738" t="str">
            <v>52</v>
          </cell>
        </row>
        <row r="739">
          <cell r="BI739" t="str">
            <v>52</v>
          </cell>
        </row>
        <row r="740">
          <cell r="BI740" t="str">
            <v>52</v>
          </cell>
        </row>
        <row r="741">
          <cell r="BI741" t="str">
            <v>52</v>
          </cell>
        </row>
        <row r="742">
          <cell r="BI742" t="str">
            <v>52</v>
          </cell>
        </row>
        <row r="743">
          <cell r="BI743" t="str">
            <v>52</v>
          </cell>
        </row>
        <row r="744">
          <cell r="BI744" t="str">
            <v>52</v>
          </cell>
        </row>
        <row r="745">
          <cell r="BI745" t="str">
            <v>52</v>
          </cell>
        </row>
        <row r="746">
          <cell r="BI746" t="str">
            <v>52</v>
          </cell>
        </row>
        <row r="747">
          <cell r="BI747" t="str">
            <v>52</v>
          </cell>
        </row>
        <row r="748">
          <cell r="BI748" t="str">
            <v>52</v>
          </cell>
        </row>
        <row r="749">
          <cell r="BI749" t="str">
            <v>52</v>
          </cell>
        </row>
        <row r="750">
          <cell r="BI750" t="str">
            <v>52</v>
          </cell>
        </row>
        <row r="751">
          <cell r="BI751" t="str">
            <v>52</v>
          </cell>
        </row>
        <row r="752">
          <cell r="BI752" t="str">
            <v>52</v>
          </cell>
        </row>
        <row r="753">
          <cell r="BI753" t="str">
            <v>52</v>
          </cell>
        </row>
        <row r="754">
          <cell r="BI754" t="str">
            <v>52</v>
          </cell>
        </row>
        <row r="755">
          <cell r="BI755" t="str">
            <v>52</v>
          </cell>
        </row>
        <row r="756">
          <cell r="BI756" t="str">
            <v>52</v>
          </cell>
        </row>
        <row r="757">
          <cell r="BI757" t="str">
            <v>52</v>
          </cell>
        </row>
        <row r="758">
          <cell r="BI758" t="str">
            <v>52</v>
          </cell>
        </row>
        <row r="759">
          <cell r="BI759" t="str">
            <v>52</v>
          </cell>
        </row>
        <row r="760">
          <cell r="BI760" t="str">
            <v>52</v>
          </cell>
        </row>
        <row r="761">
          <cell r="BI761" t="str">
            <v>52</v>
          </cell>
        </row>
        <row r="762">
          <cell r="BI762" t="str">
            <v>52</v>
          </cell>
        </row>
        <row r="763">
          <cell r="BI763" t="str">
            <v>52</v>
          </cell>
        </row>
        <row r="764">
          <cell r="BI764" t="str">
            <v>52</v>
          </cell>
        </row>
        <row r="765">
          <cell r="BI765" t="str">
            <v>52</v>
          </cell>
        </row>
        <row r="766">
          <cell r="BI766" t="str">
            <v>52</v>
          </cell>
        </row>
        <row r="767">
          <cell r="BI767" t="str">
            <v>52</v>
          </cell>
        </row>
        <row r="768">
          <cell r="BI768" t="str">
            <v>52</v>
          </cell>
        </row>
        <row r="769">
          <cell r="BI769" t="str">
            <v>52</v>
          </cell>
        </row>
        <row r="770">
          <cell r="BI770" t="str">
            <v>52</v>
          </cell>
        </row>
        <row r="771">
          <cell r="BI771" t="str">
            <v>52</v>
          </cell>
        </row>
        <row r="772">
          <cell r="BI772" t="str">
            <v>52</v>
          </cell>
        </row>
        <row r="773">
          <cell r="BI773" t="str">
            <v>52</v>
          </cell>
        </row>
        <row r="774">
          <cell r="BI774" t="str">
            <v>52</v>
          </cell>
        </row>
        <row r="775">
          <cell r="BI775" t="str">
            <v>52</v>
          </cell>
        </row>
        <row r="776">
          <cell r="BI776" t="str">
            <v>52</v>
          </cell>
        </row>
        <row r="777">
          <cell r="BI777" t="str">
            <v>52</v>
          </cell>
        </row>
        <row r="778">
          <cell r="BI778" t="str">
            <v>54</v>
          </cell>
        </row>
        <row r="779">
          <cell r="BI779" t="str">
            <v>54</v>
          </cell>
        </row>
        <row r="780">
          <cell r="BI780" t="str">
            <v>54</v>
          </cell>
        </row>
        <row r="781">
          <cell r="BI781" t="str">
            <v>54</v>
          </cell>
        </row>
        <row r="782">
          <cell r="BI782" t="str">
            <v>54</v>
          </cell>
        </row>
        <row r="783">
          <cell r="BI783" t="str">
            <v>54</v>
          </cell>
        </row>
        <row r="784">
          <cell r="BI784" t="str">
            <v>54</v>
          </cell>
        </row>
        <row r="785">
          <cell r="BI785" t="str">
            <v>54</v>
          </cell>
        </row>
        <row r="786">
          <cell r="BI786" t="str">
            <v>54</v>
          </cell>
        </row>
        <row r="787">
          <cell r="BI787" t="str">
            <v>54</v>
          </cell>
        </row>
        <row r="788">
          <cell r="BI788" t="str">
            <v>54</v>
          </cell>
        </row>
        <row r="789">
          <cell r="BI789" t="str">
            <v>54</v>
          </cell>
        </row>
        <row r="790">
          <cell r="BI790" t="str">
            <v>54</v>
          </cell>
        </row>
        <row r="791">
          <cell r="BI791" t="str">
            <v>54</v>
          </cell>
        </row>
        <row r="792">
          <cell r="BI792" t="str">
            <v>54</v>
          </cell>
        </row>
        <row r="793">
          <cell r="BI793" t="str">
            <v>54</v>
          </cell>
        </row>
        <row r="794">
          <cell r="BI794" t="str">
            <v>54</v>
          </cell>
        </row>
        <row r="795">
          <cell r="BI795" t="str">
            <v>54</v>
          </cell>
        </row>
        <row r="796">
          <cell r="BI796" t="str">
            <v>54</v>
          </cell>
        </row>
        <row r="797">
          <cell r="BI797" t="str">
            <v>54</v>
          </cell>
        </row>
        <row r="798">
          <cell r="BI798" t="str">
            <v>54</v>
          </cell>
        </row>
        <row r="799">
          <cell r="BI799" t="str">
            <v>54</v>
          </cell>
        </row>
        <row r="800">
          <cell r="BI800" t="str">
            <v>54</v>
          </cell>
        </row>
        <row r="801">
          <cell r="BI801" t="str">
            <v>54</v>
          </cell>
        </row>
        <row r="802">
          <cell r="BI802" t="str">
            <v>54</v>
          </cell>
        </row>
        <row r="803">
          <cell r="BI803" t="str">
            <v>54</v>
          </cell>
        </row>
        <row r="804">
          <cell r="BI804" t="str">
            <v>54</v>
          </cell>
        </row>
        <row r="805">
          <cell r="BI805" t="str">
            <v>54</v>
          </cell>
        </row>
        <row r="806">
          <cell r="BI806" t="str">
            <v>54</v>
          </cell>
        </row>
        <row r="807">
          <cell r="BI807" t="str">
            <v>54</v>
          </cell>
        </row>
        <row r="808">
          <cell r="BI808" t="str">
            <v>54</v>
          </cell>
        </row>
        <row r="809">
          <cell r="BI809" t="str">
            <v>54</v>
          </cell>
        </row>
        <row r="810">
          <cell r="BI810" t="str">
            <v>54</v>
          </cell>
        </row>
        <row r="811">
          <cell r="BI811" t="str">
            <v>54</v>
          </cell>
        </row>
        <row r="812">
          <cell r="BI812" t="str">
            <v>54</v>
          </cell>
        </row>
        <row r="813">
          <cell r="BI813" t="str">
            <v>54</v>
          </cell>
        </row>
        <row r="814">
          <cell r="BI814" t="str">
            <v>54</v>
          </cell>
        </row>
        <row r="815">
          <cell r="BI815" t="str">
            <v>54</v>
          </cell>
        </row>
        <row r="816">
          <cell r="BI816" t="str">
            <v>54</v>
          </cell>
        </row>
        <row r="817">
          <cell r="BI817" t="str">
            <v>54</v>
          </cell>
        </row>
        <row r="818">
          <cell r="BI818" t="str">
            <v>63</v>
          </cell>
        </row>
        <row r="819">
          <cell r="BI819" t="str">
            <v>63</v>
          </cell>
        </row>
        <row r="820">
          <cell r="BI820" t="str">
            <v>63</v>
          </cell>
        </row>
        <row r="821">
          <cell r="BI821" t="str">
            <v>63</v>
          </cell>
        </row>
        <row r="822">
          <cell r="BI822" t="str">
            <v>63</v>
          </cell>
        </row>
        <row r="823">
          <cell r="BI823" t="str">
            <v>63</v>
          </cell>
        </row>
        <row r="824">
          <cell r="BI824" t="str">
            <v>63</v>
          </cell>
        </row>
        <row r="825">
          <cell r="BI825" t="str">
            <v>63</v>
          </cell>
        </row>
        <row r="826">
          <cell r="BI826" t="str">
            <v>63</v>
          </cell>
        </row>
        <row r="827">
          <cell r="BI827" t="str">
            <v>63</v>
          </cell>
        </row>
        <row r="828">
          <cell r="BI828" t="str">
            <v>63</v>
          </cell>
        </row>
        <row r="829">
          <cell r="BI829" t="str">
            <v>63</v>
          </cell>
        </row>
        <row r="830">
          <cell r="BI830" t="str">
            <v>66</v>
          </cell>
        </row>
        <row r="831">
          <cell r="BI831" t="str">
            <v>66</v>
          </cell>
        </row>
        <row r="832">
          <cell r="BI832" t="str">
            <v>66</v>
          </cell>
        </row>
        <row r="833">
          <cell r="BI833" t="str">
            <v>66</v>
          </cell>
        </row>
        <row r="834">
          <cell r="BI834" t="str">
            <v>66</v>
          </cell>
        </row>
        <row r="835">
          <cell r="BI835" t="str">
            <v>66</v>
          </cell>
        </row>
        <row r="836">
          <cell r="BI836" t="str">
            <v>66</v>
          </cell>
        </row>
        <row r="837">
          <cell r="BI837" t="str">
            <v>66</v>
          </cell>
        </row>
        <row r="838">
          <cell r="BI838" t="str">
            <v>66</v>
          </cell>
        </row>
        <row r="839">
          <cell r="BI839" t="str">
            <v>66</v>
          </cell>
        </row>
        <row r="840">
          <cell r="BI840" t="str">
            <v>66</v>
          </cell>
        </row>
        <row r="841">
          <cell r="BI841" t="str">
            <v>66</v>
          </cell>
        </row>
        <row r="842">
          <cell r="BI842" t="str">
            <v>66</v>
          </cell>
        </row>
        <row r="843">
          <cell r="BI843" t="str">
            <v>66</v>
          </cell>
        </row>
        <row r="844">
          <cell r="BI844" t="str">
            <v>68</v>
          </cell>
        </row>
        <row r="845">
          <cell r="BI845" t="str">
            <v>68</v>
          </cell>
        </row>
        <row r="846">
          <cell r="BI846" t="str">
            <v>68</v>
          </cell>
        </row>
        <row r="847">
          <cell r="BI847" t="str">
            <v>68</v>
          </cell>
        </row>
        <row r="848">
          <cell r="BI848" t="str">
            <v>68</v>
          </cell>
        </row>
        <row r="849">
          <cell r="BI849" t="str">
            <v>68</v>
          </cell>
        </row>
        <row r="850">
          <cell r="BI850" t="str">
            <v>68</v>
          </cell>
        </row>
        <row r="851">
          <cell r="BI851" t="str">
            <v>68</v>
          </cell>
        </row>
        <row r="852">
          <cell r="BI852" t="str">
            <v>68</v>
          </cell>
        </row>
        <row r="853">
          <cell r="BI853" t="str">
            <v>68</v>
          </cell>
        </row>
        <row r="854">
          <cell r="BI854" t="str">
            <v>68</v>
          </cell>
        </row>
        <row r="855">
          <cell r="BI855" t="str">
            <v>68</v>
          </cell>
        </row>
        <row r="856">
          <cell r="BI856" t="str">
            <v>68</v>
          </cell>
        </row>
        <row r="857">
          <cell r="BI857" t="str">
            <v>68</v>
          </cell>
        </row>
        <row r="858">
          <cell r="BI858" t="str">
            <v>68</v>
          </cell>
        </row>
        <row r="859">
          <cell r="BI859" t="str">
            <v>68</v>
          </cell>
        </row>
        <row r="860">
          <cell r="BI860" t="str">
            <v>68</v>
          </cell>
        </row>
        <row r="861">
          <cell r="BI861" t="str">
            <v>68</v>
          </cell>
        </row>
        <row r="862">
          <cell r="BI862" t="str">
            <v>68</v>
          </cell>
        </row>
        <row r="863">
          <cell r="BI863" t="str">
            <v>68</v>
          </cell>
        </row>
        <row r="864">
          <cell r="BI864" t="str">
            <v>68</v>
          </cell>
        </row>
        <row r="865">
          <cell r="BI865" t="str">
            <v>68</v>
          </cell>
        </row>
        <row r="866">
          <cell r="BI866" t="str">
            <v>68</v>
          </cell>
        </row>
        <row r="867">
          <cell r="BI867" t="str">
            <v>68</v>
          </cell>
        </row>
        <row r="868">
          <cell r="BI868" t="str">
            <v>68</v>
          </cell>
        </row>
        <row r="869">
          <cell r="BI869" t="str">
            <v>68</v>
          </cell>
        </row>
        <row r="870">
          <cell r="BI870" t="str">
            <v>68</v>
          </cell>
        </row>
        <row r="871">
          <cell r="BI871" t="str">
            <v>68</v>
          </cell>
        </row>
        <row r="872">
          <cell r="BI872" t="str">
            <v>68</v>
          </cell>
        </row>
        <row r="873">
          <cell r="BI873" t="str">
            <v>68</v>
          </cell>
        </row>
        <row r="874">
          <cell r="BI874" t="str">
            <v>68</v>
          </cell>
        </row>
        <row r="875">
          <cell r="BI875" t="str">
            <v>68</v>
          </cell>
        </row>
        <row r="876">
          <cell r="BI876" t="str">
            <v>68</v>
          </cell>
        </row>
        <row r="877">
          <cell r="BI877" t="str">
            <v>68</v>
          </cell>
        </row>
        <row r="878">
          <cell r="BI878" t="str">
            <v>68</v>
          </cell>
        </row>
        <row r="879">
          <cell r="BI879" t="str">
            <v>68</v>
          </cell>
        </row>
        <row r="880">
          <cell r="BI880" t="str">
            <v>68</v>
          </cell>
        </row>
        <row r="881">
          <cell r="BI881" t="str">
            <v>68</v>
          </cell>
        </row>
        <row r="882">
          <cell r="BI882" t="str">
            <v>68</v>
          </cell>
        </row>
        <row r="883">
          <cell r="BI883" t="str">
            <v>68</v>
          </cell>
        </row>
        <row r="884">
          <cell r="BI884" t="str">
            <v>68</v>
          </cell>
        </row>
        <row r="885">
          <cell r="BI885" t="str">
            <v>68</v>
          </cell>
        </row>
        <row r="886">
          <cell r="BI886" t="str">
            <v>68</v>
          </cell>
        </row>
        <row r="887">
          <cell r="BI887" t="str">
            <v>68</v>
          </cell>
        </row>
        <row r="888">
          <cell r="BI888" t="str">
            <v>68</v>
          </cell>
        </row>
        <row r="889">
          <cell r="BI889" t="str">
            <v>68</v>
          </cell>
        </row>
        <row r="890">
          <cell r="BI890" t="str">
            <v>68</v>
          </cell>
        </row>
        <row r="891">
          <cell r="BI891" t="str">
            <v>68</v>
          </cell>
        </row>
        <row r="892">
          <cell r="BI892" t="str">
            <v>68</v>
          </cell>
        </row>
        <row r="893">
          <cell r="BI893" t="str">
            <v>68</v>
          </cell>
        </row>
        <row r="894">
          <cell r="BI894" t="str">
            <v>68</v>
          </cell>
        </row>
        <row r="895">
          <cell r="BI895" t="str">
            <v>68</v>
          </cell>
        </row>
        <row r="896">
          <cell r="BI896" t="str">
            <v>68</v>
          </cell>
        </row>
        <row r="897">
          <cell r="BI897" t="str">
            <v>68</v>
          </cell>
        </row>
        <row r="898">
          <cell r="BI898" t="str">
            <v>68</v>
          </cell>
        </row>
        <row r="899">
          <cell r="BI899" t="str">
            <v>68</v>
          </cell>
        </row>
        <row r="900">
          <cell r="BI900" t="str">
            <v>68</v>
          </cell>
        </row>
        <row r="901">
          <cell r="BI901" t="str">
            <v>68</v>
          </cell>
        </row>
        <row r="902">
          <cell r="BI902" t="str">
            <v>68</v>
          </cell>
        </row>
        <row r="903">
          <cell r="BI903" t="str">
            <v>68</v>
          </cell>
        </row>
        <row r="904">
          <cell r="BI904" t="str">
            <v>68</v>
          </cell>
        </row>
        <row r="905">
          <cell r="BI905" t="str">
            <v>68</v>
          </cell>
        </row>
        <row r="906">
          <cell r="BI906" t="str">
            <v>68</v>
          </cell>
        </row>
        <row r="907">
          <cell r="BI907" t="str">
            <v>68</v>
          </cell>
        </row>
        <row r="908">
          <cell r="BI908" t="str">
            <v>68</v>
          </cell>
        </row>
        <row r="909">
          <cell r="BI909" t="str">
            <v>68</v>
          </cell>
        </row>
        <row r="910">
          <cell r="BI910" t="str">
            <v>68</v>
          </cell>
        </row>
        <row r="911">
          <cell r="BI911" t="str">
            <v>68</v>
          </cell>
        </row>
        <row r="912">
          <cell r="BI912" t="str">
            <v>68</v>
          </cell>
        </row>
        <row r="913">
          <cell r="BI913" t="str">
            <v>68</v>
          </cell>
        </row>
        <row r="914">
          <cell r="BI914" t="str">
            <v>68</v>
          </cell>
        </row>
        <row r="915">
          <cell r="BI915" t="str">
            <v>68</v>
          </cell>
        </row>
        <row r="916">
          <cell r="BI916" t="str">
            <v>68</v>
          </cell>
        </row>
        <row r="917">
          <cell r="BI917" t="str">
            <v>68</v>
          </cell>
        </row>
        <row r="918">
          <cell r="BI918" t="str">
            <v>68</v>
          </cell>
        </row>
        <row r="919">
          <cell r="BI919" t="str">
            <v>68</v>
          </cell>
        </row>
        <row r="920">
          <cell r="BI920" t="str">
            <v>68</v>
          </cell>
        </row>
        <row r="921">
          <cell r="BI921" t="str">
            <v>68</v>
          </cell>
        </row>
        <row r="922">
          <cell r="BI922" t="str">
            <v>68</v>
          </cell>
        </row>
        <row r="923">
          <cell r="BI923" t="str">
            <v>68</v>
          </cell>
        </row>
        <row r="924">
          <cell r="BI924" t="str">
            <v>68</v>
          </cell>
        </row>
        <row r="925">
          <cell r="BI925" t="str">
            <v>68</v>
          </cell>
        </row>
        <row r="926">
          <cell r="BI926" t="str">
            <v>68</v>
          </cell>
        </row>
        <row r="927">
          <cell r="BI927" t="str">
            <v>68</v>
          </cell>
        </row>
        <row r="928">
          <cell r="BI928" t="str">
            <v>68</v>
          </cell>
        </row>
        <row r="929">
          <cell r="BI929" t="str">
            <v>68</v>
          </cell>
        </row>
        <row r="930">
          <cell r="BI930" t="str">
            <v>68</v>
          </cell>
        </row>
        <row r="931">
          <cell r="BI931" t="str">
            <v>70</v>
          </cell>
        </row>
        <row r="932">
          <cell r="BI932" t="str">
            <v>70</v>
          </cell>
        </row>
        <row r="933">
          <cell r="BI933" t="str">
            <v>70</v>
          </cell>
        </row>
        <row r="934">
          <cell r="BI934" t="str">
            <v>70</v>
          </cell>
        </row>
        <row r="935">
          <cell r="BI935" t="str">
            <v>70</v>
          </cell>
        </row>
        <row r="936">
          <cell r="BI936" t="str">
            <v>70</v>
          </cell>
        </row>
        <row r="937">
          <cell r="BI937" t="str">
            <v>70</v>
          </cell>
        </row>
        <row r="938">
          <cell r="BI938" t="str">
            <v>70</v>
          </cell>
        </row>
        <row r="939">
          <cell r="BI939" t="str">
            <v>70</v>
          </cell>
        </row>
        <row r="940">
          <cell r="BI940" t="str">
            <v>70</v>
          </cell>
        </row>
        <row r="941">
          <cell r="BI941" t="str">
            <v>70</v>
          </cell>
        </row>
        <row r="942">
          <cell r="BI942" t="str">
            <v>70</v>
          </cell>
        </row>
        <row r="943">
          <cell r="BI943" t="str">
            <v>70</v>
          </cell>
        </row>
        <row r="944">
          <cell r="BI944" t="str">
            <v>70</v>
          </cell>
        </row>
        <row r="945">
          <cell r="BI945" t="str">
            <v>70</v>
          </cell>
        </row>
        <row r="946">
          <cell r="BI946" t="str">
            <v>70</v>
          </cell>
        </row>
        <row r="947">
          <cell r="BI947" t="str">
            <v>70</v>
          </cell>
        </row>
        <row r="948">
          <cell r="BI948" t="str">
            <v>70</v>
          </cell>
        </row>
        <row r="949">
          <cell r="BI949" t="str">
            <v>70</v>
          </cell>
        </row>
        <row r="950">
          <cell r="BI950" t="str">
            <v>70</v>
          </cell>
        </row>
        <row r="951">
          <cell r="BI951" t="str">
            <v>70</v>
          </cell>
        </row>
        <row r="952">
          <cell r="BI952" t="str">
            <v>70</v>
          </cell>
        </row>
        <row r="953">
          <cell r="BI953" t="str">
            <v>70</v>
          </cell>
        </row>
        <row r="954">
          <cell r="BI954" t="str">
            <v>70</v>
          </cell>
        </row>
        <row r="955">
          <cell r="BI955" t="str">
            <v>70</v>
          </cell>
        </row>
        <row r="956">
          <cell r="BI956" t="str">
            <v>70</v>
          </cell>
        </row>
        <row r="957">
          <cell r="BI957" t="str">
            <v>73</v>
          </cell>
        </row>
        <row r="958">
          <cell r="BI958" t="str">
            <v>73</v>
          </cell>
        </row>
        <row r="959">
          <cell r="BI959" t="str">
            <v>73</v>
          </cell>
        </row>
        <row r="960">
          <cell r="BI960" t="str">
            <v>73</v>
          </cell>
        </row>
        <row r="961">
          <cell r="BI961" t="str">
            <v>73</v>
          </cell>
        </row>
        <row r="962">
          <cell r="BI962" t="str">
            <v>73</v>
          </cell>
        </row>
        <row r="963">
          <cell r="BI963" t="str">
            <v>73</v>
          </cell>
        </row>
        <row r="964">
          <cell r="BI964" t="str">
            <v>73</v>
          </cell>
        </row>
        <row r="965">
          <cell r="BI965" t="str">
            <v>73</v>
          </cell>
        </row>
        <row r="966">
          <cell r="BI966" t="str">
            <v>73</v>
          </cell>
        </row>
        <row r="967">
          <cell r="BI967" t="str">
            <v>73</v>
          </cell>
        </row>
        <row r="968">
          <cell r="BI968" t="str">
            <v>73</v>
          </cell>
        </row>
        <row r="969">
          <cell r="BI969" t="str">
            <v>73</v>
          </cell>
        </row>
        <row r="970">
          <cell r="BI970" t="str">
            <v>73</v>
          </cell>
        </row>
        <row r="971">
          <cell r="BI971" t="str">
            <v>73</v>
          </cell>
        </row>
        <row r="972">
          <cell r="BI972" t="str">
            <v>73</v>
          </cell>
        </row>
        <row r="973">
          <cell r="BI973" t="str">
            <v>73</v>
          </cell>
        </row>
        <row r="974">
          <cell r="BI974" t="str">
            <v>73</v>
          </cell>
        </row>
        <row r="975">
          <cell r="BI975" t="str">
            <v>73</v>
          </cell>
        </row>
        <row r="976">
          <cell r="BI976" t="str">
            <v>73</v>
          </cell>
        </row>
        <row r="977">
          <cell r="BI977" t="str">
            <v>73</v>
          </cell>
        </row>
        <row r="978">
          <cell r="BI978" t="str">
            <v>73</v>
          </cell>
        </row>
        <row r="979">
          <cell r="BI979" t="str">
            <v>73</v>
          </cell>
        </row>
        <row r="980">
          <cell r="BI980" t="str">
            <v>73</v>
          </cell>
        </row>
        <row r="981">
          <cell r="BI981" t="str">
            <v>73</v>
          </cell>
        </row>
        <row r="982">
          <cell r="BI982" t="str">
            <v>73</v>
          </cell>
        </row>
        <row r="983">
          <cell r="BI983" t="str">
            <v>73</v>
          </cell>
        </row>
        <row r="984">
          <cell r="BI984" t="str">
            <v>73</v>
          </cell>
        </row>
        <row r="985">
          <cell r="BI985" t="str">
            <v>73</v>
          </cell>
        </row>
        <row r="986">
          <cell r="BI986" t="str">
            <v>73</v>
          </cell>
        </row>
        <row r="987">
          <cell r="BI987" t="str">
            <v>73</v>
          </cell>
        </row>
        <row r="988">
          <cell r="BI988" t="str">
            <v>73</v>
          </cell>
        </row>
        <row r="989">
          <cell r="BI989" t="str">
            <v>73</v>
          </cell>
        </row>
        <row r="990">
          <cell r="BI990" t="str">
            <v>73</v>
          </cell>
        </row>
        <row r="991">
          <cell r="BI991" t="str">
            <v>73</v>
          </cell>
        </row>
        <row r="992">
          <cell r="BI992" t="str">
            <v>73</v>
          </cell>
        </row>
        <row r="993">
          <cell r="BI993" t="str">
            <v>73</v>
          </cell>
        </row>
        <row r="994">
          <cell r="BI994" t="str">
            <v>73</v>
          </cell>
        </row>
        <row r="995">
          <cell r="BI995" t="str">
            <v>73</v>
          </cell>
        </row>
        <row r="996">
          <cell r="BI996" t="str">
            <v>73</v>
          </cell>
        </row>
        <row r="997">
          <cell r="BI997" t="str">
            <v>73</v>
          </cell>
        </row>
        <row r="998">
          <cell r="BI998" t="str">
            <v>73</v>
          </cell>
        </row>
        <row r="999">
          <cell r="BI999" t="str">
            <v>73</v>
          </cell>
        </row>
        <row r="1000">
          <cell r="BI1000" t="str">
            <v>73</v>
          </cell>
        </row>
        <row r="1001">
          <cell r="BI1001" t="str">
            <v>73</v>
          </cell>
        </row>
        <row r="1002">
          <cell r="BI1002" t="str">
            <v>73</v>
          </cell>
        </row>
        <row r="1003">
          <cell r="BI1003" t="str">
            <v>73</v>
          </cell>
        </row>
        <row r="1004">
          <cell r="BI1004" t="str">
            <v>76</v>
          </cell>
        </row>
        <row r="1005">
          <cell r="BI1005" t="str">
            <v>76</v>
          </cell>
        </row>
        <row r="1006">
          <cell r="BI1006" t="str">
            <v>76</v>
          </cell>
        </row>
        <row r="1007">
          <cell r="BI1007" t="str">
            <v>76</v>
          </cell>
        </row>
        <row r="1008">
          <cell r="BI1008" t="str">
            <v>76</v>
          </cell>
        </row>
        <row r="1009">
          <cell r="BI1009" t="str">
            <v>76</v>
          </cell>
        </row>
        <row r="1010">
          <cell r="BI1010" t="str">
            <v>76</v>
          </cell>
        </row>
        <row r="1011">
          <cell r="BI1011" t="str">
            <v>76</v>
          </cell>
        </row>
        <row r="1012">
          <cell r="BI1012" t="str">
            <v>76</v>
          </cell>
        </row>
        <row r="1013">
          <cell r="BI1013" t="str">
            <v>76</v>
          </cell>
        </row>
        <row r="1014">
          <cell r="BI1014" t="str">
            <v>76</v>
          </cell>
        </row>
        <row r="1015">
          <cell r="BI1015" t="str">
            <v>76</v>
          </cell>
        </row>
        <row r="1016">
          <cell r="BI1016" t="str">
            <v>76</v>
          </cell>
        </row>
        <row r="1017">
          <cell r="BI1017" t="str">
            <v>76</v>
          </cell>
        </row>
        <row r="1018">
          <cell r="BI1018" t="str">
            <v>76</v>
          </cell>
        </row>
        <row r="1019">
          <cell r="BI1019" t="str">
            <v>76</v>
          </cell>
        </row>
        <row r="1020">
          <cell r="BI1020" t="str">
            <v>76</v>
          </cell>
        </row>
        <row r="1021">
          <cell r="BI1021" t="str">
            <v>76</v>
          </cell>
        </row>
        <row r="1022">
          <cell r="BI1022" t="str">
            <v>76</v>
          </cell>
        </row>
        <row r="1023">
          <cell r="BI1023" t="str">
            <v>76</v>
          </cell>
        </row>
        <row r="1024">
          <cell r="BI1024" t="str">
            <v>76</v>
          </cell>
        </row>
        <row r="1025">
          <cell r="BI1025" t="str">
            <v>76</v>
          </cell>
        </row>
        <row r="1026">
          <cell r="BI1026" t="str">
            <v>76</v>
          </cell>
        </row>
        <row r="1027">
          <cell r="BI1027" t="str">
            <v>76</v>
          </cell>
        </row>
        <row r="1028">
          <cell r="BI1028" t="str">
            <v>76</v>
          </cell>
        </row>
        <row r="1029">
          <cell r="BI1029" t="str">
            <v>76</v>
          </cell>
        </row>
        <row r="1030">
          <cell r="BI1030" t="str">
            <v>76</v>
          </cell>
        </row>
        <row r="1031">
          <cell r="BI1031" t="str">
            <v>76</v>
          </cell>
        </row>
        <row r="1032">
          <cell r="BI1032" t="str">
            <v>76</v>
          </cell>
        </row>
        <row r="1033">
          <cell r="BI1033" t="str">
            <v>76</v>
          </cell>
        </row>
        <row r="1034">
          <cell r="BI1034" t="str">
            <v>76</v>
          </cell>
        </row>
        <row r="1035">
          <cell r="BI1035" t="str">
            <v>76</v>
          </cell>
        </row>
        <row r="1036">
          <cell r="BI1036" t="str">
            <v>76</v>
          </cell>
        </row>
        <row r="1037">
          <cell r="BI1037" t="str">
            <v>76</v>
          </cell>
        </row>
        <row r="1038">
          <cell r="BI1038" t="str">
            <v>76</v>
          </cell>
        </row>
        <row r="1039">
          <cell r="BI1039" t="str">
            <v>76</v>
          </cell>
        </row>
        <row r="1040">
          <cell r="BI1040" t="str">
            <v>76</v>
          </cell>
        </row>
        <row r="1041">
          <cell r="BI1041" t="str">
            <v>76</v>
          </cell>
        </row>
        <row r="1042">
          <cell r="BI1042" t="str">
            <v>76</v>
          </cell>
        </row>
        <row r="1043">
          <cell r="BI1043" t="str">
            <v>76</v>
          </cell>
        </row>
        <row r="1044">
          <cell r="BI1044" t="str">
            <v>76</v>
          </cell>
        </row>
        <row r="1045">
          <cell r="BI1045" t="str">
            <v>76</v>
          </cell>
        </row>
        <row r="1046">
          <cell r="BI1046" t="str">
            <v>81</v>
          </cell>
        </row>
        <row r="1047">
          <cell r="BI1047" t="str">
            <v>81</v>
          </cell>
        </row>
        <row r="1048">
          <cell r="BI1048" t="str">
            <v>81</v>
          </cell>
        </row>
        <row r="1049">
          <cell r="BI1049" t="str">
            <v>81</v>
          </cell>
        </row>
        <row r="1050">
          <cell r="BI1050" t="str">
            <v>81</v>
          </cell>
        </row>
        <row r="1051">
          <cell r="BI1051" t="str">
            <v>81</v>
          </cell>
        </row>
        <row r="1052">
          <cell r="BI1052" t="str">
            <v>81</v>
          </cell>
        </row>
        <row r="1053">
          <cell r="BI1053" t="str">
            <v>85</v>
          </cell>
        </row>
        <row r="1054">
          <cell r="BI1054" t="str">
            <v>85</v>
          </cell>
        </row>
        <row r="1055">
          <cell r="BI1055" t="str">
            <v>85</v>
          </cell>
        </row>
        <row r="1056">
          <cell r="BI1056" t="str">
            <v>85</v>
          </cell>
        </row>
        <row r="1057">
          <cell r="BI1057" t="str">
            <v>85</v>
          </cell>
        </row>
        <row r="1058">
          <cell r="BI1058" t="str">
            <v>85</v>
          </cell>
        </row>
        <row r="1059">
          <cell r="BI1059" t="str">
            <v>85</v>
          </cell>
        </row>
        <row r="1060">
          <cell r="BI1060" t="str">
            <v>85</v>
          </cell>
        </row>
        <row r="1061">
          <cell r="BI1061" t="str">
            <v>85</v>
          </cell>
        </row>
        <row r="1062">
          <cell r="BI1062" t="str">
            <v>85</v>
          </cell>
        </row>
        <row r="1063">
          <cell r="BI1063" t="str">
            <v>85</v>
          </cell>
        </row>
        <row r="1064">
          <cell r="BI1064" t="str">
            <v>85</v>
          </cell>
        </row>
        <row r="1065">
          <cell r="BI1065" t="str">
            <v>85</v>
          </cell>
        </row>
        <row r="1066">
          <cell r="BI1066" t="str">
            <v>85</v>
          </cell>
        </row>
        <row r="1067">
          <cell r="BI1067" t="str">
            <v>85</v>
          </cell>
        </row>
        <row r="1068">
          <cell r="BI1068" t="str">
            <v>85</v>
          </cell>
        </row>
        <row r="1069">
          <cell r="BI1069" t="str">
            <v>85</v>
          </cell>
        </row>
        <row r="1070">
          <cell r="BI1070" t="str">
            <v>85</v>
          </cell>
        </row>
        <row r="1071">
          <cell r="BI1071" t="str">
            <v>85</v>
          </cell>
        </row>
        <row r="1072">
          <cell r="BI1072" t="str">
            <v>86</v>
          </cell>
        </row>
        <row r="1073">
          <cell r="BI1073" t="str">
            <v>86</v>
          </cell>
        </row>
        <row r="1074">
          <cell r="BI1074" t="str">
            <v>86</v>
          </cell>
        </row>
        <row r="1075">
          <cell r="BI1075" t="str">
            <v>86</v>
          </cell>
        </row>
        <row r="1076">
          <cell r="BI1076" t="str">
            <v>86</v>
          </cell>
        </row>
        <row r="1077">
          <cell r="BI1077" t="str">
            <v>86</v>
          </cell>
        </row>
        <row r="1078">
          <cell r="BI1078" t="str">
            <v>86</v>
          </cell>
        </row>
        <row r="1079">
          <cell r="BI1079" t="str">
            <v>86</v>
          </cell>
        </row>
        <row r="1080">
          <cell r="BI1080" t="str">
            <v>86</v>
          </cell>
        </row>
        <row r="1081">
          <cell r="BI1081" t="str">
            <v>86</v>
          </cell>
        </row>
        <row r="1082">
          <cell r="BI1082" t="str">
            <v>86</v>
          </cell>
        </row>
        <row r="1083">
          <cell r="BI1083" t="str">
            <v>86</v>
          </cell>
        </row>
        <row r="1084">
          <cell r="BI1084" t="str">
            <v>86</v>
          </cell>
        </row>
        <row r="1085">
          <cell r="BI1085" t="str">
            <v>88</v>
          </cell>
        </row>
        <row r="1086">
          <cell r="BI1086" t="str">
            <v>88</v>
          </cell>
        </row>
        <row r="1087">
          <cell r="BI1087" t="str">
            <v>91</v>
          </cell>
        </row>
        <row r="1088">
          <cell r="BI1088" t="str">
            <v>91</v>
          </cell>
        </row>
        <row r="1089">
          <cell r="BI1089" t="str">
            <v>91</v>
          </cell>
        </row>
        <row r="1090">
          <cell r="BI1090" t="str">
            <v>91</v>
          </cell>
        </row>
        <row r="1091">
          <cell r="BI1091" t="str">
            <v>91</v>
          </cell>
        </row>
        <row r="1092">
          <cell r="BI1092" t="str">
            <v>91</v>
          </cell>
        </row>
        <row r="1093">
          <cell r="BI1093" t="str">
            <v>91</v>
          </cell>
        </row>
        <row r="1094">
          <cell r="BI1094" t="str">
            <v>91</v>
          </cell>
        </row>
        <row r="1095">
          <cell r="BI1095" t="str">
            <v>91</v>
          </cell>
        </row>
        <row r="1096">
          <cell r="BI1096" t="str">
            <v>91</v>
          </cell>
        </row>
        <row r="1097">
          <cell r="BI1097" t="str">
            <v>91</v>
          </cell>
        </row>
        <row r="1098">
          <cell r="BI1098" t="str">
            <v>94</v>
          </cell>
        </row>
        <row r="1099">
          <cell r="BI1099" t="str">
            <v>94</v>
          </cell>
        </row>
        <row r="1100">
          <cell r="BI1100" t="str">
            <v>94</v>
          </cell>
        </row>
        <row r="1101">
          <cell r="BI1101" t="str">
            <v>94</v>
          </cell>
        </row>
        <row r="1102">
          <cell r="BI1102" t="str">
            <v>94</v>
          </cell>
        </row>
        <row r="1103">
          <cell r="BI1103" t="str">
            <v>94</v>
          </cell>
        </row>
        <row r="1104">
          <cell r="BI1104" t="str">
            <v>94</v>
          </cell>
        </row>
        <row r="1105">
          <cell r="BI1105" t="str">
            <v>94</v>
          </cell>
        </row>
        <row r="1106">
          <cell r="BI1106" t="str">
            <v>94</v>
          </cell>
        </row>
        <row r="1107">
          <cell r="BI1107" t="str">
            <v>95</v>
          </cell>
        </row>
        <row r="1108">
          <cell r="BI1108" t="str">
            <v>95</v>
          </cell>
        </row>
        <row r="1109">
          <cell r="BI1109" t="str">
            <v>95</v>
          </cell>
        </row>
        <row r="1110">
          <cell r="BI1110" t="str">
            <v>95</v>
          </cell>
        </row>
        <row r="1111">
          <cell r="BI1111" t="str">
            <v>97</v>
          </cell>
        </row>
        <row r="1112">
          <cell r="BI1112" t="str">
            <v>97</v>
          </cell>
        </row>
        <row r="1113">
          <cell r="BI1113" t="str">
            <v>97</v>
          </cell>
        </row>
        <row r="1114">
          <cell r="BI1114" t="str">
            <v>97</v>
          </cell>
        </row>
        <row r="1115">
          <cell r="BI1115" t="str">
            <v>97</v>
          </cell>
        </row>
        <row r="1116">
          <cell r="BI1116" t="str">
            <v>97</v>
          </cell>
        </row>
        <row r="1117">
          <cell r="BI1117" t="str">
            <v>99</v>
          </cell>
        </row>
        <row r="1118">
          <cell r="BI1118" t="str">
            <v>99</v>
          </cell>
        </row>
        <row r="1119">
          <cell r="BI1119" t="str">
            <v>99</v>
          </cell>
        </row>
        <row r="1120">
          <cell r="BI1120" t="str">
            <v>99</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2016"/>
      <sheetName val="Dinamico por Proyectos"/>
      <sheetName val="Dinamico por Programas"/>
      <sheetName val="Proyectos-DAB-2018"/>
      <sheetName val="Hoja1"/>
    </sheetNames>
    <sheetDataSet>
      <sheetData sheetId="0"/>
      <sheetData sheetId="1"/>
      <sheetData sheetId="2"/>
      <sheetData sheetId="3"/>
      <sheetData sheetId="4">
        <row r="3">
          <cell r="B3" t="str">
            <v>1. Educación sanitaria</v>
          </cell>
          <cell r="E3" t="str">
            <v>Dirección General</v>
          </cell>
        </row>
        <row r="4">
          <cell r="E4" t="str">
            <v>Oficina Asesora de Planeación</v>
          </cell>
        </row>
        <row r="5">
          <cell r="E5" t="str">
            <v>Oficina Asesora Jurídica</v>
          </cell>
        </row>
        <row r="6">
          <cell r="E6" t="str">
            <v>Oficina de Control Interno</v>
          </cell>
        </row>
        <row r="7">
          <cell r="E7" t="str">
            <v>Oficina de Laboratorios y Control de Calidad</v>
          </cell>
        </row>
        <row r="8">
          <cell r="E8" t="str">
            <v>Oficina de Tecnologías de la Información</v>
          </cell>
        </row>
        <row r="9">
          <cell r="E9" t="str">
            <v>Oficina de Atención al Ciudadano</v>
          </cell>
        </row>
        <row r="10">
          <cell r="E10" t="str">
            <v>Oficina de Asuntos Internacionales</v>
          </cell>
        </row>
        <row r="11">
          <cell r="E11" t="str">
            <v>Secretaria General</v>
          </cell>
        </row>
        <row r="12">
          <cell r="E12" t="str">
            <v>Dirección de Cosméticos</v>
          </cell>
        </row>
        <row r="13">
          <cell r="E13" t="str">
            <v>Dirección de Alimentos y Bebidas</v>
          </cell>
        </row>
        <row r="14">
          <cell r="E14" t="str">
            <v>Dirección de Dispositivos Médicos</v>
          </cell>
        </row>
        <row r="15">
          <cell r="E15" t="str">
            <v xml:space="preserve">Dirección de Medicamentos </v>
          </cell>
        </row>
        <row r="16">
          <cell r="E16" t="str">
            <v>Dirección de Operaciones Sanitarias</v>
          </cell>
        </row>
        <row r="17">
          <cell r="E17" t="str">
            <v>Dirección de Responsabilidad Sanitaria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I"/>
      <sheetName val="TABLEROHVI"/>
      <sheetName val="GUIA TABLERO"/>
      <sheetName val="objproceso"/>
      <sheetName val="REPORTESOPERACION"/>
      <sheetName val="OPERACION"/>
      <sheetName val="objestrate"/>
      <sheetName val="Hoja1"/>
    </sheetNames>
    <sheetDataSet>
      <sheetData sheetId="0"/>
      <sheetData sheetId="1"/>
      <sheetData sheetId="2"/>
      <sheetData sheetId="3"/>
      <sheetData sheetId="4"/>
      <sheetData sheetId="5"/>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2016"/>
      <sheetName val="Dinamico por Proyectos"/>
      <sheetName val="Dinamico por Programas"/>
      <sheetName val="Proyectos 2016"/>
      <sheetName val="Hoja1"/>
    </sheetNames>
    <sheetDataSet>
      <sheetData sheetId="0" refreshError="1"/>
      <sheetData sheetId="1" refreshError="1"/>
      <sheetData sheetId="2" refreshError="1"/>
      <sheetData sheetId="3" refreshError="1"/>
      <sheetData sheetId="4">
        <row r="3">
          <cell r="B3" t="str">
            <v>1. Educación sanitaria</v>
          </cell>
        </row>
        <row r="4">
          <cell r="B4" t="str">
            <v>2. Gestión y Articulación de la Cooperación y relacionamiento Internacional estratégico del Instituto como Autoridad Sanitaria de referencia regional.</v>
          </cell>
        </row>
        <row r="5">
          <cell r="B5" t="str">
            <v>3. Programa Nacional De Tecnovigilancia</v>
          </cell>
        </row>
        <row r="6">
          <cell r="B6" t="str">
            <v>4. Programa Nacional De Reactivovigilancia</v>
          </cell>
        </row>
        <row r="7">
          <cell r="B7" t="str">
            <v xml:space="preserve">5. Programa Nacional de Vigilancia y Control de Microorganismos Patógenos y Calidad Microbiológica y Físico-Química  en Alimentos y Bebidas. </v>
          </cell>
        </row>
        <row r="8">
          <cell r="B8" t="str">
            <v>6. Programa Nacional de Vigilancia y Control de Nutrientes de Interés en Salud Pública</v>
          </cell>
        </row>
        <row r="9">
          <cell r="B9" t="str">
            <v>7. Programa Nacional de Vigilancia y Control de Residuos y contaminantes químicos en Alimentos y Bebidas.</v>
          </cell>
        </row>
        <row r="10">
          <cell r="B10" t="str">
            <v xml:space="preserve">8. Programa Nacional De Farmacovigilancia </v>
          </cell>
        </row>
        <row r="11">
          <cell r="B11" t="str">
            <v>9. Demuestra De La Calidad</v>
          </cell>
        </row>
        <row r="12">
          <cell r="B12" t="str">
            <v>10. Fortalecimiento de la Inspección, Vigilancia y Control Sanitaria con Enfoque de Riesgos</v>
          </cell>
        </row>
        <row r="13">
          <cell r="B13" t="str">
            <v>11. Apoyo a la competitividad de la Industria</v>
          </cell>
        </row>
        <row r="14">
          <cell r="B14" t="str">
            <v>12. Fortalecimiento Sistema De Gestión Integrado</v>
          </cell>
        </row>
        <row r="15">
          <cell r="B15" t="str">
            <v>13. Fortalecimiento Institucional</v>
          </cell>
        </row>
        <row r="16">
          <cell r="B16" t="str">
            <v>14. Modernización De Los Sistemas De Información Actuales Del Invima</v>
          </cell>
        </row>
        <row r="17">
          <cell r="B17" t="str">
            <v>15. Seguimiento E Implementación A La Estrategia De Gobierno En Linea</v>
          </cell>
        </row>
        <row r="18">
          <cell r="B18" t="str">
            <v>16. Mejoramiento De Calidad De Vida Laboral</v>
          </cell>
        </row>
        <row r="19">
          <cell r="B19" t="str">
            <v>17. Mejoramiento  de la efectividad técnica de los laboratorios Nacionales</v>
          </cell>
        </row>
        <row r="20">
          <cell r="B20" t="str">
            <v>18. Gestionar  la red  nacional contra la Ilegalidad y la Corrupción</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de control"/>
      <sheetName val="Direcciones"/>
      <sheetName val="Actividad"/>
      <sheetName val="Proy 1903-0300-1 TIC(1)"/>
      <sheetName val="Proy 1903-0300-2 LEV(2)"/>
      <sheetName val="Proy 1903-0300-3 BIO(3)"/>
      <sheetName val="Proy 1903-0300-5 INOCUI (5)"/>
      <sheetName val="Proy 1903-0300-4 MEJ(4)"/>
      <sheetName val="Proy 1999-0300-1 CAP(5) "/>
      <sheetName val="Proy 1999-0300-2 LAB (6)"/>
      <sheetName val="Proy 1999-0300-3 INFR(7)"/>
      <sheetName val="Proy 1999-0300-4 CAP Y ACT(8)"/>
    </sheetNames>
    <sheetDataSet>
      <sheetData sheetId="0" refreshError="1"/>
      <sheetData sheetId="1" refreshError="1"/>
      <sheetData sheetId="2">
        <row r="92">
          <cell r="C92">
            <v>45380576</v>
          </cell>
          <cell r="S92">
            <v>51800000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GRP_PYT_PPTO_EST/GPPE/POA%20EVIDENCIAS/POA%202018/Resoluci&#243;n/POA%202018%20Anexo%20Tecnico%201%20-07052018.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Wilmer Arley Olivares Bareño" refreshedDate="42632.685694328706" createdVersion="1" refreshedVersion="4" recordCount="87" upgradeOnRefresh="1">
  <cacheSource type="worksheet">
    <worksheetSource ref="A5:Q12" sheet="Proyectos-2018" r:id="rId2"/>
  </cacheSource>
  <cacheFields count="19">
    <cacheField name="Dependencia Líder" numFmtId="0">
      <sharedItems containsBlank="1" count="15">
        <s v="Dirección General"/>
        <m/>
        <s v="Oficina Asesora de Planeación"/>
        <s v="Oficina Asesora Jurídica "/>
        <s v="Oficina de Tecnologías de la Información"/>
        <s v="Oficina de Atención al Ciudadano"/>
        <s v="Oficina de Asuntos Internacionales"/>
        <s v="Secretaria General"/>
        <s v="Oficina de Laboratorios y Control de Calidad"/>
        <s v="Dirección de Cosmeticos y Productos de Aseo"/>
        <s v="Dirección de Alimentos y Bebidas"/>
        <s v="Dirección de Dispositivos Médicos y Otras Tecnologías "/>
        <s v="Dirección de Medicamentos y Productos Biológicos"/>
        <s v="Dirección de Operaciones Sanitarias"/>
        <s v="Dirección de Responsabilidad Sanitaria" u="1"/>
      </sharedItems>
    </cacheField>
    <cacheField name="Programa " numFmtId="0">
      <sharedItems containsBlank="1" count="22">
        <s v="Fortalecimiento de la Inspección, Vigilancia y Control Sanitaria con enfoque de riesgos."/>
        <s v="Educación Sanitaria"/>
        <s v="Fortalecimiento sistema de gestión integrado "/>
        <s v="Gestionar  la red  nacional contra la Ilegalidad y la Corrupción"/>
        <s v="Modernización De Los Sistemas De Información Actuales Del Invima"/>
        <m/>
        <s v="Fortalecimiento Institucional"/>
        <s v="Seguimiento e implementación a la estrategia gobierno en línea"/>
        <s v="Programa de gestión y articulación de la cooperación y relacionamiento internacional estratégico del instituto como agencia sanitaria de referencia."/>
        <s v="Apoyo a la competitividad de la industria"/>
        <s v="Mejoramiento de la calidad de vida laboral"/>
        <s v="Programa Efectividad técnica de los laboratorios Nacionales"/>
        <s v="Programa Demuestra de la Calidad"/>
        <s v="Fortalecimiento de la Inspección, Vigilancia y Control Sanitaria con Enfoque de Riesgos"/>
        <s v="Programa Nacional de Vigilancia y Control de Microorganismos Patógenos; Inocuidad y Calidad Microbiológica y Físico-Química  en Alimentos y Bebidas"/>
        <s v="Programa Nacional de Vigilancia y Control de Nutrientes de Interés en Salud Pública"/>
        <s v="Programa Nacional de Vigilancia y Control Residuos y otros contaminates químicos en Alimentos y Bebidas   "/>
        <s v="Programa Nacional Reactivovigilancia"/>
        <s v="Programa Nacional Tecnovigilancia"/>
        <s v="Programa nacional de Farmacovigilancia "/>
        <s v="Programa de Apoyo a la industria colombiana en el acceso sanitario y aprovechamiento de mercados internacionales de interés." u="1"/>
        <s v=" Programa Efectividad técnica de los laboratorios Nacionales" u="1"/>
      </sharedItems>
    </cacheField>
    <cacheField name="Proyecto" numFmtId="0">
      <sharedItems containsBlank="1" count="81">
        <s v="Reporte Regular de Información de Establecimientos para la Vigilancia Sanitaria"/>
        <s v="Diseño e Implementación del modelo de Inspección, Vigilancia y Control con enfoque de riesgos para para puertos, aeropuertos y pasos de frontera "/>
        <s v="Implementación del Modelo de Inspección, Vigilancia y Control  basado en riesgos IVC- SOA  - Desarrollo de Interfaces"/>
        <s v=" Calibración e implementación del modelo de Inspección, Vigilancia y Control con enfoque de riesgos para las Entidades Territoriales de Salud"/>
        <s v="Escuela de inspectores sanitarios"/>
        <s v="Fortalecimiento imagen institucional en ciudadanos vinculados al objeto misional - Conocimiento institucional entre profesionales de la salud y del comercio internacional"/>
        <s v="Vinculación al sistema Colciencias"/>
        <s v="Establecimiento de relaciones externas del modelo de inspección con base en riesgo IVC SOA"/>
        <s v="Fortalecimiento del Proceso de Adquisición de Bienes y Servicios"/>
        <s v="Mesas de trabajo internacionales contra la ilegalidad, contrabando y la corrupción de medicamentos, que permitan medir el impacto que generan estos flagelos, especialmente el contrabando en la salud pública y la afectación en la economía del país."/>
        <s v="Articular la red nacional de lucha contra la ilegalidad, contrabando y corrupción de productos competencia del Invima."/>
        <s v="Proyecto Procesos y Tecnología – PPT (Automatización de procesos)"/>
        <m/>
        <s v="Implementación del Sistema de Gestión Ambiental en el INVIMA"/>
        <s v="Transición del Sistema de Gestión Integral del INVIMA a la norma NTC ISO 9001:2015 "/>
        <s v="Consolidación de la información estadística e indicadores clave de impacto para mostrar gestión del Invima"/>
        <s v="Conversatorio en Temas Sanitarios a Funcionarios y Empleados al Servicio de la Administración de la Justicia Colombiana."/>
        <s v="Integración de nuevas soluciones informáticas, acorde a las necesidades del Instituto 2016"/>
        <s v="Implementación de la estrategia de inteligencia de negocios en la entidad 2016"/>
        <s v="Actualización de las plataformas tecnológicas y de comunicaciones, acorde a los requerimientos identificados por el Instituto"/>
        <s v="Implementación del uso de las tecnologías de la información para trámites y servicios a través de medios electrónicos año 2016"/>
        <s v="Implementación de las actividades de transparencia, participación y colaboración en los asuntos públicos, mediante el uso de las tecnologías de la información y las comunicaciones para un gobierno abierto"/>
        <s v="Implementación de las tecnologías de la información para  la gestión  y eficiencia administrativa  institucional"/>
        <s v="Implementación del sistema de gestión de seguridad y privacidad de la información en el invima 2016"/>
        <s v="Modelo de atención al ciudadano Invima  "/>
        <s v="Divulgación de mensajes institucionales a través de la generación de diversas tácticas de comunicación "/>
        <s v="Divulgación de mensajes a través de  entidades territoriales "/>
        <s v="Generar mayor acercamiento con los principales medios nacionales "/>
        <s v="Construcción de una visión compartida sobre lo que es y hace el Invima, en beneficio de la prevención de riesgos sanitarios en el país. (INTERNO)"/>
        <s v="Banco de experiencias de Cooperación y de Buenas Prácticas regulatorias del INVIMA."/>
        <s v="Estrategia de Cooperación y gestión de proyectos, acuerdos y convenios internacionales."/>
        <s v="Convenio con OPS – en Negociación."/>
        <s v="Estrategia para el apoyo a la industria colombiana en el acceso sanitario y aprovechamiento de mercados internacionales de interés"/>
        <s v=" Entrenamiento para Inspectores de la autoridad sanitaria 2016"/>
        <s v="Capacitación y actualización de los conocimientos del recurso humano del Invima a nivel nacional"/>
        <s v="Diseño, adecuación, dotación  e implementación de una sala de informática para capacitación de los funcionarios del Invima"/>
        <s v="Capacitación y entrenamiento virtual para los funcionarios del Invima"/>
        <s v="Fortalecimiento y adecuación de la infraestructura de los sedes del Invima "/>
        <s v="Estudios y diseños para la construcción de los laboratorios del Invima"/>
        <s v="Automatización y Organización de la Gestión Documental del INVIMA...Fortalecimiento de la Gestión Documental"/>
        <s v="Diagnostico de la Capacidad Analíticade la Oficina de Laboratorios y Control de Calidad"/>
        <s v="Investigación en el control de calidad de dispositivos médicos con enfoque de riesgo. "/>
        <s v="Demuestra la Calidad Cosméticos"/>
        <s v="Socialización de los lineamientos requeridos para Implementación del Decreto 1500 de 2007 y resoluciones reglamentarias."/>
        <s v="Articulación y coordinación de la vigilancia sanitaria con enfoque de riesgos en las Entidades Territoriales de Salud. - Circular 046"/>
        <s v="Proyecto de Triquinella spp. en Carne de Cerdo"/>
        <s v="Proyecto de Verificación Oficial  "/>
        <s v="Desarrollo de una propuesta de lineamientos técnicos para la definición e implementación de los Criterios de Control de Proceso y Estándares de Desempeño requeridos para la verificación microbiológica en plantas de beneficio animal de las especies bovina,"/>
        <s v="Proyecto de monitoreo del contenido de nutrientes presentados en las tablas nutricionales y sujetos a declaraciones nutricionales o de salud en los alimentos."/>
        <s v="Proyecto de Verificación Oficial de Alimentos Fortificados y control de grasas trns y saturadas por Política Nacional."/>
        <s v="Formulación de una propuesta técnica de modificación de la Resolución 719 de 2015 por la cual se establece la clasificación de alimentos para consumo humano de acuerdo con el riesgo en salud pública."/>
        <s v="Control de la información referente a medios masivos de comunicación nacional, regional y locales que hacen referencia a los productos objeto de vigilancia de la Dirección de Alimentos y Bebidas"/>
        <s v="Vigilancia de niveles de mercurio total en productos de la pesca."/>
        <s v="Vigilancia de niveles de metilmercurio en productos de la pesca por correlación a mercurio total."/>
        <s v="Vigilancia de Residuos de contaminantes químicos (acrilamida) en alimentos procesados."/>
        <s v="Vigilancia de migración de sustancias químicas de envases que  entran en contacto con alimentos y bebidas."/>
        <s v="Vigilancia de hidrocarburos aromáticos policíclicos en alimentos "/>
        <s v="Vigilancia de residuos de plaguicidas y metales pesados en productos hortofrutícolas."/>
        <s v="Vigilancia de micotoxinas en cereales "/>
        <s v="Vigilancia de Residuos de medicamentos veterinarios, plaguicidas y contaminantes químicos en productos de origen animal."/>
        <s v="Vigilancia de Organismos Genéticamente Modificados en cereales: Maíz, Soya y sus derivados y productos de agricultura orgánica."/>
        <s v="Mejoramiento del sistema nacional de control e inocuidad de alimentos de consumo Nacional y exportación bajo un enfoque de riesgo nacional."/>
        <s v="Fortalecimiento de la gestión de Riesgo Clínico (capacitación y asistencia técnica en metodología  AMFE) en el Programa de Reactivovigilancia, etapa II."/>
        <s v="Actualización del módulo virtual de Reactivovigilancia e inclusión de la unidad Formatos de Reporte de Efectos Indeseados Reactivos de Diagnóstico In Vitro "/>
        <s v="Educación Sanitaria virtual del Programa Nacional de Tecnovigilancia"/>
        <s v="Actualización del aplicativo Online para los reportes de los efectos indeseados asociados al uso de los reactivos de diagnóstico in vitro "/>
        <s v="Validación de la metodología de señalización (SIGNAL) aplicada a los reactivos de diagnóstico in vitro. "/>
        <s v="Desarrollar los protocolos de investigación a Dispositivos Médicos señalizados de difícil trazabilidad para implementar la Vigilancia Intensiva en Colombia a través de la Red Centinela. "/>
        <s v="Módulos para la notificación y consulta en línea de los reportes inmediatos y trimestrales de eventos e incidentes adversos asociados al uso y trazabilidad de los dispositivos médicos implantables en el país"/>
        <s v="Fortalecimiento del proceso de evaluación técnica y sanitaria en materia de expedición de registros sanitarios y trámites asociados de dispositivos médicos."/>
        <s v="Demuestra la Calidad de Dispositivos Médicos"/>
        <s v=" Nodos Focales para  la red Nacional de Farmacovigilancia "/>
        <s v="Reporte en linea del Programa Nacional de Farmacovigilancia"/>
        <s v="DeMuestra La Calidad Medicamentos"/>
        <s v="Implementación, Estabilización y Seguimiento del Modelo de IVC por enfoque de Riesgo desde la Dirección de Operaciones Sanitarias"/>
        <s v="Intercambio de conocimiento regional en farmacovigilancia" u="1"/>
        <s v="Automatización y Organización de la Gestión Documental del INVIMA" u="1"/>
        <s v="Automatización del proceso sancionatorio" u="1"/>
        <s v="Sencibilización Sobre Normatividad Sanitaria A Entes Territoriales Del Pais" u="1"/>
        <s v="Diseño e implementación de la herramienta de medición, consolidación y reporte de la información de la gestión del Invima" u="1"/>
        <s v="Conformación de Nodos Focales para  la red Nacional de Farmacovigilancia " u="1"/>
      </sharedItems>
    </cacheField>
    <cacheField name="Objetivo del Poyecto" numFmtId="0">
      <sharedItems containsBlank="1"/>
    </cacheField>
    <cacheField name="Prorización de la participación de TICS  en algunos Proyectos  (1: Directa  , 2: Apoyo)" numFmtId="0">
      <sharedItems containsString="0" containsBlank="1" containsNumber="1" containsInteger="1" minValue="1" maxValue="2"/>
    </cacheField>
    <cacheField name="Costo Total Viaticos" numFmtId="0">
      <sharedItems containsBlank="1" containsMixedTypes="1" containsNumber="1" containsInteger="1" minValue="0" maxValue="420262920"/>
    </cacheField>
    <cacheField name="Costo Total Tiquetes" numFmtId="0">
      <sharedItems containsBlank="1" containsMixedTypes="1" containsNumber="1" containsInteger="1" minValue="0" maxValue="253616900"/>
    </cacheField>
    <cacheField name="Costo Total Contratos" numFmtId="0">
      <sharedItems containsBlank="1" containsMixedTypes="1" containsNumber="1" containsInteger="1" minValue="0" maxValue="4660933735"/>
    </cacheField>
    <cacheField name="Costol Total del Proyecto" numFmtId="0">
      <sharedItems containsString="0" containsBlank="1" containsNumber="1" containsInteger="1" minValue="0" maxValue="4883987445"/>
    </cacheField>
    <cacheField name="cdp" numFmtId="0">
      <sharedItems containsString="0" containsBlank="1" containsNumber="1" minValue="0" maxValue="3802686095"/>
    </cacheField>
    <cacheField name="crp" numFmtId="0">
      <sharedItems containsString="0" containsBlank="1" containsNumber="1" minValue="0" maxValue="1401991621"/>
    </cacheField>
    <cacheField name="obl" numFmtId="0">
      <sharedItems containsString="0" containsBlank="1" containsNumber="1" minValue="0" maxValue="432703206.48000002"/>
    </cacheField>
    <cacheField name="Ejecucion Tiquetes" numFmtId="0">
      <sharedItems containsString="0" containsBlank="1" containsNumber="1" containsInteger="1" minValue="0" maxValue="78808935"/>
    </cacheField>
    <cacheField name="Fuente de financiación (proyecto de inversión-actividad)" numFmtId="0">
      <sharedItems containsBlank="1"/>
    </cacheField>
    <cacheField name="Nueva Iniciativa" numFmtId="0">
      <sharedItems containsBlank="1"/>
    </cacheField>
    <cacheField name="Dependencias Involucradas" numFmtId="0">
      <sharedItems containsBlank="1"/>
    </cacheField>
    <cacheField name="Objetivo de los Contratos derivados  " numFmtId="0">
      <sharedItems containsBlank="1"/>
    </cacheField>
    <cacheField name="Riesgos del Proyecto" numFmtId="0">
      <sharedItems containsBlank="1"/>
    </cacheField>
    <cacheField name="Indicador de Resultados del Proyect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7">
  <r>
    <x v="0"/>
    <x v="0"/>
    <x v="0"/>
    <s v="Contar con información relevante de los establecimientos para ejercer una vigilancia sanitaria preventiva."/>
    <n v="1"/>
    <m/>
    <m/>
    <m/>
    <m/>
    <n v="0"/>
    <n v="0"/>
    <n v="0"/>
    <n v="0"/>
    <s v="$ 270,000,000 No contemplados los recursos, pendiente revisar con tecnologías"/>
    <m/>
    <s v="Unidad de Riesgos, Direcciones Misionales y Oficina de Tecnología"/>
    <s v="Adquirir un servidor "/>
    <s v="Disponibilidad de recursos; cambio de prioridades"/>
    <s v="Número de establecimientos con información / Número de establecimientos requeridos"/>
  </r>
  <r>
    <x v="0"/>
    <x v="0"/>
    <x v="1"/>
    <s v="Diseñar e Implementar el modelo de Inspección, Vigilancia y Control con enfoque de riesgos para para puertos, aeropuertos y pasos de frontera "/>
    <m/>
    <m/>
    <m/>
    <m/>
    <m/>
    <n v="0"/>
    <n v="0"/>
    <n v="0"/>
    <n v="0"/>
    <s v="$153,000,000  contemplados los recurso MINCIT"/>
    <m/>
    <s v="Unidad de Riesgos y Dirección de operaciones"/>
    <m/>
    <s v="Disponibilidad de recursos; cambio de prioridades"/>
    <s v="Número de puertos, aeropuertos y pasos de frontera con el Modelo IVC Puertos implementado / Número de puertos, aeropuertos y pasos de frontera"/>
  </r>
  <r>
    <x v="0"/>
    <x v="0"/>
    <x v="2"/>
    <s v="Sistematización de las fuentes de información (interfaces) del modelo de Inspección, Vigilancia y Control basado en riesgos IVC SOA para los establecimientos objeto de vigilancia del Instituto. Las fuentes de información del Modelo son: Visitas de IVC, Pr"/>
    <n v="2"/>
    <m/>
    <m/>
    <m/>
    <m/>
    <n v="0"/>
    <n v="0"/>
    <n v="0"/>
    <n v="0"/>
    <s v="$120,000,000  contemplados los recursos MINICIT en la segunda fase"/>
    <m/>
    <s v="Unidad de Riesgo, Direcciones Misionales y Oficina de Tecnología"/>
    <m/>
    <s v="Disponibilidad de recursos; cambio de prioridades"/>
    <s v="Número de interfaces en producción / Número de interfaces planeadas"/>
  </r>
  <r>
    <x v="0"/>
    <x v="0"/>
    <x v="3"/>
    <s v="Implementar el modelo de inspección, vigilancia y control con enfoque de riesgos para las Entidades Territoriales de Salud"/>
    <m/>
    <m/>
    <m/>
    <m/>
    <m/>
    <n v="0"/>
    <n v="0"/>
    <n v="0"/>
    <n v="0"/>
    <s v="$41,000,000 No contemplados los recurso, pendientes de revisión con el ministerio"/>
    <m/>
    <s v="Unidad de Riesgos y Direccion de Alimentos- C046"/>
    <m/>
    <s v="Disponibilidad de recursos; cambio de prioridades"/>
    <s v="Número de ETS implementadas con el modelo de inspección, vigilancia y control / Número de ETS programadas"/>
  </r>
  <r>
    <x v="0"/>
    <x v="0"/>
    <x v="4"/>
    <s v="Asegurar las condiciones de idoneidad, capacidad y competencia para la inspección, vigilancia y el control en el recurso humano a cargo del proceso."/>
    <m/>
    <m/>
    <m/>
    <m/>
    <m/>
    <n v="0"/>
    <n v="0"/>
    <n v="0"/>
    <n v="0"/>
    <s v="$50,000,000 No contemplados los recurso"/>
    <s v="X"/>
    <s v="- Dirección General_x000a_- Direcciones Misionales"/>
    <s v="Plan curricular 15,000,000 buscar la financiación por MINCIT_x000a_$35,000,000"/>
    <s v="- Limitaciones técnicas._x000a_- Velocidad de incorporación de los aspectos técnicos necesarios a las plataformas tecnológicas definidas."/>
    <s v="- Plan curricular validado por las Direcciones Misionales._x000a_- Un módulo interactivo piloto en funcionamiento."/>
  </r>
  <r>
    <x v="0"/>
    <x v="1"/>
    <x v="5"/>
    <s v="Asegurar un nivel mínimo de información y conocimiento del Invima y su misión entre los profesionales vinculados al éxito de la misma."/>
    <m/>
    <m/>
    <m/>
    <m/>
    <m/>
    <n v="0"/>
    <n v="0"/>
    <n v="0"/>
    <n v="0"/>
    <s v="$15,660,000 contemplados los recursos por funcionamiento viaticos y tiquetes"/>
    <s v="X"/>
    <s v="- Dirección General_x000a_- Oficina Asesora de Comunicaciones._x000a_- Direcciones Misionales"/>
    <s v="Viáticos y pasajes"/>
    <s v="- Convocatoria insuficiente"/>
    <s v="- Evidencia de presentación actualizada de la imagen institucional en grupos de interés."/>
  </r>
  <r>
    <x v="0"/>
    <x v="1"/>
    <x v="6"/>
    <s v="Contar con una estructura formal de investigación que provea insumos de conocimiento útil para la vigilancia sanitaria"/>
    <m/>
    <m/>
    <m/>
    <m/>
    <n v="0"/>
    <n v="0"/>
    <n v="0"/>
    <n v="0"/>
    <n v="0"/>
    <m/>
    <m/>
    <s v="- Dirección General_x000a_- Direcciones Misionales_x000a_- Oficina Asesora de Laboratorios"/>
    <m/>
    <s v="- Baja producción de proyectos de investigación por parte de los titulares."/>
    <s v="- Presentación de proyectos de investigación idóneos."/>
  </r>
  <r>
    <x v="0"/>
    <x v="1"/>
    <x v="7"/>
    <s v="Vincular el modelo IVC SOA a las fuentes de datos y referencias del Estado en capacidad de aportar información útil para el fortalecimiento del modelo de vigilancia sanitaria"/>
    <m/>
    <m/>
    <m/>
    <m/>
    <n v="0"/>
    <n v="0"/>
    <n v="0"/>
    <n v="0"/>
    <n v="0"/>
    <m/>
    <m/>
    <s v="- Dirección General_x000a_- Direcciones Misionales_x000a_- Oficina Asesora de Laboratorios"/>
    <m/>
    <s v="- Convocatoria insuficiente"/>
    <s v="- Red formal de instituciones asociadas al modelo de IVC SOA"/>
  </r>
  <r>
    <x v="0"/>
    <x v="2"/>
    <x v="8"/>
    <s v="Desarrollar las acciones requeridas para el fortalecimiento del proceso de adquisición de bienes y servicios del INVIMA."/>
    <m/>
    <s v="No Aplica "/>
    <s v="No Aplica "/>
    <s v="No Aplica "/>
    <n v="0"/>
    <n v="0"/>
    <n v="0"/>
    <n v="0"/>
    <n v="0"/>
    <s v="Funcionamiento"/>
    <m/>
    <s v="- Dirección General_x000a_- Secretaria General_x000a_-Oficina Asesora de Planeación"/>
    <s v="No Aplica"/>
    <m/>
    <s v="_x000a_Indicadores a Corto Plazo (Para realizarse la medición al finalizar el proyecto): _x000a__x000a_Nombre del indicador: Calidad en la elaboración de los documentos contractuales_x000a_Formula:  Documentos contractuales de acuerdo a los lineamientos definidos en el proyecto "/>
  </r>
  <r>
    <x v="0"/>
    <x v="3"/>
    <x v="9"/>
    <s v="Crear mecanismos de comunicación con entidades homologas y autoridades aduaneras de los países de la región con el fin de identificar posibles rutas de contrabando de medicamentos y  cuantificar los recursos económicos que han dejado de ingresar a la econ"/>
    <m/>
    <m/>
    <m/>
    <m/>
    <n v="0"/>
    <n v="0"/>
    <n v="0"/>
    <n v="0"/>
    <n v="0"/>
    <s v="Mejoramiento:Cooperación Internacional 738 $71.900.000_x000a_Viaticos:_x000a_Tiquetes:"/>
    <m/>
    <s v="- Dirección General_x000a_- Direcciones Misionales_x000a_-Oficina de Asuntos Internacionales"/>
    <s v="_x000a_Contratación de profesional especializado en politicas y relaciones internacionales_x000a_Viáticos y pasajes"/>
    <m/>
    <s v="*Rutas de contrabando de medicamentos identificadas y georeferenciadas. _x000a_*Cuantificación de los recursos económicos que han dejado de ingresar a la economía del país de manera legal."/>
  </r>
  <r>
    <x v="0"/>
    <x v="3"/>
    <x v="10"/>
    <s v="Establecer canales de comunicación y cooperación con entidades nacionales, regionales, locales, autoridades judiciales, organismos de control y la fuerza pública, con el fin establecer estrategias de prevención y articulación interinstitucional, en contra"/>
    <m/>
    <m/>
    <m/>
    <m/>
    <n v="0"/>
    <n v="0"/>
    <n v="0"/>
    <n v="0"/>
    <n v="0"/>
    <s v="$32,000,000 nacionales no definidos_x000a_Viaticos:_x000a_Tiquetes:"/>
    <m/>
    <s v="- Dirección General_x000a_- Direcciones Misionales"/>
    <s v="Viáticos y pasajes"/>
    <m/>
    <s v="*Establecimiento de estratégias interinstitucionales de prevención en contra de actos de ilegalidad."/>
  </r>
  <r>
    <x v="0"/>
    <x v="4"/>
    <x v="11"/>
    <s v="Diseñar, desarrollar e implementar la automatización de los procesos en el marco de las funciones del INVIMA en la suite BPM/SOA Oracle.  "/>
    <n v="2"/>
    <m/>
    <m/>
    <m/>
    <n v="0"/>
    <n v="0"/>
    <n v="0"/>
    <n v="0"/>
    <n v="0"/>
    <s v="Funcionamiento (Servicios Profesionales -honorarios por un valor de $   234,047,576  )"/>
    <m/>
    <s v="_x000a_Oficina de Tecnologías de la Información_x000a_Oficina Asesora de Planeación_x000a_Oficina de Atención al Ciudadano_x000a_Oficina de laboratorios y control de calidad_x000a_Dirección de Medicamentos y Productos Biológicos_x000a_Dirección de Operaciones Sanitarias"/>
    <s v="Servcicios Profesionales"/>
    <s v="-Daños en la Suite BPM SOA del Invima_x000a_-Contratistas incumplan el cronograma definido_x000a_-Cambios normativos que afecten la priorizaciíobn de los procesos a utomatizar"/>
    <s v="- Oportunidad en el estudio de solicitudes y trámites_x000a_- Proporción de solicitudes de trámite (cumplimiento de requisitos) sin solicitud de corrección._x000a_- Proporción de disponibilidad del sistema_x000a_- Tiempo promedio de respuesta a solicitudes de información ("/>
  </r>
  <r>
    <x v="1"/>
    <x v="5"/>
    <x v="12"/>
    <m/>
    <m/>
    <n v="0"/>
    <n v="0"/>
    <n v="0"/>
    <n v="0"/>
    <n v="0"/>
    <n v="0"/>
    <n v="0"/>
    <n v="0"/>
    <m/>
    <m/>
    <m/>
    <m/>
    <m/>
    <s v=""/>
  </r>
  <r>
    <x v="2"/>
    <x v="2"/>
    <x v="13"/>
    <s v="Implementar los requisitos de la norma técnica ISO 14001:2015 para el Sistema de Gestión Ambiental SGA, que permita identificar y controlar los aspectos ambientales significativos generados de las actividades propias del INVIMA"/>
    <m/>
    <m/>
    <m/>
    <m/>
    <m/>
    <n v="0"/>
    <n v="0"/>
    <n v="0"/>
    <n v="0"/>
    <s v="Funcionamiento ($70,000,000) requerimiento nuevo"/>
    <m/>
    <s v="Todas las dependencias y procesos del Invima"/>
    <m/>
    <s v="*Cumplimiento de los plazos estipulados en el cronograma_x000a_*Cambio de normatividad Ambiental_x000a_*Cumplimiento en los requisitos de la Norma ISO 14001:2015"/>
    <s v="Implementación de los 45 requsitos  de la norma ISO 14000:2015"/>
  </r>
  <r>
    <x v="2"/>
    <x v="2"/>
    <x v="14"/>
    <s v="Adaptar el Sistema de Gestión Integrado del INVIMA, a la nueva versión NTC ISO 9001:2015, para obtener la certificación del sistema en el año 2016"/>
    <m/>
    <m/>
    <m/>
    <m/>
    <m/>
    <n v="0"/>
    <n v="0"/>
    <n v="0"/>
    <n v="0"/>
    <s v="Funcionamiento-Servicios Personales Indirectos ($20,000,000) ya contemplados"/>
    <m/>
    <s v="Todas las dependencias y procesos del Invima"/>
    <s v="Realizar la auditoria externa a la norma ISO 9001:2015"/>
    <s v="*Cumplimiento de los plazos estipulados en el cronograma_x000a_*Cambio de normatividad Ambiental_x000a_*Identificación de no Conformidades mayores en la auditoria interna"/>
    <s v="Cero No Conformidades Mayores, en la auditoria externa al sistema de gestión del Instituto "/>
  </r>
  <r>
    <x v="2"/>
    <x v="6"/>
    <x v="15"/>
    <s v="Diseñar e Implementar la herramienta de medición,consolidación y reporte de la información de la gestión Invima. "/>
    <n v="2"/>
    <m/>
    <m/>
    <m/>
    <m/>
    <n v="0"/>
    <n v="0"/>
    <n v="0"/>
    <n v="0"/>
    <s v="_x000a_Mincit $344,335,796 (Levantamiento y depuración de información estadística clave de impacto público para paramostrar gestión del Invima) Consultor por valor de $94,335,769_x000a_Herramienta tecnologíca por un valor de $250,000,000"/>
    <s v="X"/>
    <s v="Dirección General_x000a_Direcciones Misionales_x000a_Oficinas de apoyo "/>
    <s v="Consultoría y adquisición de herramienta tecnologica_x000a_,por ,un valor de $344,335,796"/>
    <s v="*No disponibilidad de los recursos por parte de MINCIT_x000a_*Incorporación de los recursoss en rtiempos no estimados"/>
    <s v="Año 2016:_x000a_Herramienta de consolidación de información con  tableros de mando integral estrategicos, tácticos y operativos diseñados e indicadores formulados._x000a_Lineas base de información estadísitica priorizada años 2015 y 2016._x000a_Año 2017:_x000a_Información consol"/>
  </r>
  <r>
    <x v="1"/>
    <x v="5"/>
    <x v="12"/>
    <m/>
    <m/>
    <n v="0"/>
    <n v="0"/>
    <n v="0"/>
    <n v="0"/>
    <n v="0"/>
    <n v="0"/>
    <n v="0"/>
    <n v="0"/>
    <m/>
    <m/>
    <m/>
    <m/>
    <m/>
    <m/>
  </r>
  <r>
    <x v="3"/>
    <x v="1"/>
    <x v="16"/>
    <s v="Difundir conocimientos en temas sanitarios a funcionarios y empleados al servicio de la administración de la justicia colombiana con el fin de fortalecer el mejor entendimiento y aplicación de la normatividad sanitaria vigente."/>
    <m/>
    <n v="0"/>
    <n v="0"/>
    <n v="0"/>
    <n v="0"/>
    <n v="0"/>
    <n v="0"/>
    <n v="0"/>
    <n v="0"/>
    <s v="inversión (Capacitación y Asistencia Tecnica)"/>
    <s v="Continuidad al proyecto ejecutado durante la vigencia 2015"/>
    <s v="Grupo de Comunicaciones "/>
    <s v="Se requiere cubrir gastos relacionados con viaticos y tiquetes de los ponentes. Por un valor de $10,000,000 para viatocos y $5,000,000 para tiquetes "/>
    <s v="Con respecto al aspecto economico no se considera un riesgo de alto impacto toda vez que el presupuesto proyectado es poco."/>
    <s v="_x000a__x000a_*Aumentar en un 15% el  numero de jueces y magistrados que partriciparan en los  conversatorios programados"/>
  </r>
  <r>
    <x v="1"/>
    <x v="5"/>
    <x v="12"/>
    <m/>
    <m/>
    <n v="0"/>
    <n v="0"/>
    <n v="0"/>
    <n v="0"/>
    <n v="0"/>
    <n v="0"/>
    <n v="0"/>
    <n v="0"/>
    <m/>
    <m/>
    <m/>
    <m/>
    <m/>
    <m/>
  </r>
  <r>
    <x v="4"/>
    <x v="4"/>
    <x v="17"/>
    <s v="Integrar a las soluciones informáticas, tecnologías de apoyo, que faciliten y optimicen su uso."/>
    <n v="1"/>
    <n v="0"/>
    <n v="0"/>
    <n v="0"/>
    <n v="0"/>
    <n v="0"/>
    <n v="0"/>
    <n v="0"/>
    <n v="0"/>
    <s v="Honorarios: 106.260.000"/>
    <s v="No"/>
    <s v="Direcciones de Alimentos, Cosméticos, Dispositivos, Medicamentos, Operaciones Sanitarias, Responsabilidad Sanitaria, Secretaria General, Atención al Ciudadano, Oficina Jurídica."/>
    <s v="Contratación de los servicios profesionales de un Ingeniero de Sistemas para implementar el desarollo y actualización del  sistema  de correspondencia del Invima.  _x000a_$48.300.000_x000a__x000a_Contratación de un ingeniero de sistemas con experiencia en desarrollo de apl"/>
    <s v="* Posible incumplimiento de los cronogramas para la integración de las actualizaciones y/o nuevas soluciones informáticas. _x000a__x000a_* Posible demora en la contratación de los proeedores de los servicios requeridos en el proyecto._x000a__x000a_* No contar con la información "/>
    <s v="Indicadores de Resultados: _x000a_* Número de integraciones nuevas realizadas a las soluciones informáticas_x000a__x000a_* Número de integraciones de actualizaciones realizadas a las soluciones informáticas. _x000a__x000a_Indicadores de Impacto:_x000a_* Mejorar el seguimiento y trazabilidad"/>
  </r>
  <r>
    <x v="4"/>
    <x v="4"/>
    <x v="18"/>
    <s v="Diseñar, crear e implementar un Datamart (bodega de datos), aplicado al sistema de información de Registros Sanitarios."/>
    <n v="1"/>
    <n v="0"/>
    <n v="0"/>
    <n v="142000000"/>
    <n v="142000000"/>
    <n v="0"/>
    <n v="0"/>
    <n v="0"/>
    <n v="0"/>
    <s v="Inversión:_x000a_142,000,000_x000a__x000a_"/>
    <s v="No"/>
    <s v="Todas la dependencias del INVIMA"/>
    <s v="Contratación de servicios profesionales de una empres para implementar una bodega de datos con la información de registros sanitarios en el INVIMA_x000a_$142.000.000"/>
    <s v="Toma de decisiones no acertadas e inoportunas._x000a__x000a_ "/>
    <s v="Indicadore de Resultado: _x000a_Bodega de registros sanitarios diseñada y estructurada acorde a las necesidades identificadas conjuntamente con las direcciones misionales y la Oficina Aserora de Planeación_x000a_Indicador de Impacto:_x000a_Disponer de información para la t"/>
  </r>
  <r>
    <x v="4"/>
    <x v="4"/>
    <x v="19"/>
    <s v="Adquirir y renovar la infraestructura tecnológica y licenciamiento necesario, a través de la gestión de la Oficina de Tecnologías de la Información del INVIMA."/>
    <n v="1"/>
    <n v="0"/>
    <n v="0"/>
    <n v="2358000000"/>
    <n v="2358000000"/>
    <n v="1350975978"/>
    <n v="748941424"/>
    <n v="432703206.48000002"/>
    <n v="0"/>
    <s v="Inversión:_x000a_$2.226,000,000_x000a_Funcionamiento:_x000a_$1.800.000.000_x000a__x000a_Honorarios:_x000a_24,194,196_x000a_"/>
    <s v="No"/>
    <s v="Todas la dependencias del INVIMA"/>
    <s v="Inversión:_x000a_* Contratación segunda fase contingencia (sitio alterrno centro de datos del INVIMA - sede Montevideo). $ 147,000,000_x000a_* Contratación adquisición y renovación de infraestructura tecnologica. $ 830,000,000._x000a_* Contratación adquisición y renovación"/>
    <s v="* No cumplimiento de los proveedores_x000a_* La no asignación de los rubros requeridos_x000a_* La no contratación de los servicios"/>
    <s v="Indicadores de Resultados: _x000a_* Disponibilidad del 98.5% de la operación de los servidores y aplicaciones del negocio_x000a_* Disponibilidad del 99% de los servicios de telecomunicaciones._x000a__x000a_Indicador de Impacto:_x000a_Disponer de las herramientas tecnológicas que permi"/>
  </r>
  <r>
    <x v="4"/>
    <x v="7"/>
    <x v="20"/>
    <s v="Suministrar trámites y servicios a través de medios electrónicos, enfocados a dar solución a las principales necesidades y demandas de los usuarios en general en condiciones de calidad, facilidad de uso y mejoramiento continuo."/>
    <n v="1"/>
    <n v="0"/>
    <n v="0"/>
    <n v="0"/>
    <n v="0"/>
    <n v="0"/>
    <n v="0"/>
    <n v="0"/>
    <n v="0"/>
    <s v="N/A"/>
    <s v="No"/>
    <s v="Atención al ciudadano"/>
    <s v="N/A"/>
    <s v="*No cumplimiento del componente GEL  &quot;Eje temático de Tic para servicios&quot;_x000a__x000a_* Trámites en línea no disponibles _x000a__x000a_* Posible demora en la contratación de los proeedores de los servicios requeridos en el proyecto (trámites en línea-recursos MinCit)_x000a__x000a_"/>
    <s v="Indicadores de Resultados: _x000a_*Número de certificados cis expedidos  en línea através de medios electrónicos._x000a_* Número de trámites habilitados a traves de servicios web (PPT)_x000a__x000a_Indicadores de Impacto:_x000a_* Mayor oportunidad, medida en horas, en la generación de"/>
  </r>
  <r>
    <x v="4"/>
    <x v="7"/>
    <x v="21"/>
    <s v="Fomentar la gestión de una Entidad más transparente, participativa y colaborativa en los asuntos públicos mediante el uso de las Tecnologías de la Información y las Comunicaciones"/>
    <n v="1"/>
    <n v="0"/>
    <n v="0"/>
    <n v="0"/>
    <n v="0"/>
    <n v="0"/>
    <n v="0"/>
    <n v="0"/>
    <n v="0"/>
    <s v="N/A"/>
    <s v="No"/>
    <s v="Direcciones de Alimentos, Cosméticos, Dispositivos, Medicamentos, Operaciones Sanitarias, Responsabilidad Sanitaria, Secretaria General, Atención al Ciudadano, Oficina Asesora Jurídica, Oficina de Tecnologías de la Información."/>
    <s v="N/A"/>
    <s v="* La información publicada en el sitio web Institucional no sea actualizada de manera permanente._x000a__x000a_* La posibilidad de que el total de la información a publicar no esté disponible para el ciudadano._x000a__x000a_* No abrir los espacios planteados en el proyecto para "/>
    <s v="Indicadores de Resultados: _x000a_* Número de ejercicios de participación realizados en el año_x000a_*Número de conjuntos de datos abiertos actualizados y publicados en el sitio web._x000a__x000a_Indicador de Impacto:_x000a_Mayor transparencia en el acceso a los datos y participación "/>
  </r>
  <r>
    <x v="4"/>
    <x v="7"/>
    <x v="22"/>
    <s v="Implementar las prácticas determinadas por parte del MinTIC para la planificación, gobierno y gestión de las Tecnologías de la Información en el Instituto, alineadas con la Planeación Estratégica Institucional y los requisitos de Arquitectura Empresarial "/>
    <n v="1"/>
    <n v="0"/>
    <n v="0"/>
    <n v="0"/>
    <n v="0"/>
    <n v="0"/>
    <n v="0"/>
    <n v="0"/>
    <n v="0"/>
    <s v="Honorarios:_x000a_$69,000,000"/>
    <s v="No"/>
    <s v="Todas la dependencias del INVIMA"/>
    <s v="Apoyo en gestión GEL- Seguridad y Arquitectura Empresarial_x000a_$69.000.000"/>
    <s v="* Retrazos en la ejecución del proyecto debido a la falta de lineamientos y definiciones gubernamentales._x000a__x000a_* Cambios en el alcance del proyecto por el uso de metodologías desconocidas por parte del Instituto."/>
    <s v="Indicadores de Resultados: _x000a_* Porcentaje de cumplimiento del cronograma de actividades definido._x000a_* Numero de productos realizados vs. entregables definidos _x000a__x000a_Indicador de Impacto:_x000a_Mejorar la eficiencia en la gestión institucional mediante la identificació"/>
  </r>
  <r>
    <x v="4"/>
    <x v="7"/>
    <x v="23"/>
    <s v="Implementar el sistema de gestión de seguridad y privacidad de la información para la _x000a_Institución._x000a_"/>
    <n v="1"/>
    <n v="0"/>
    <n v="0"/>
    <n v="0"/>
    <n v="0"/>
    <n v="0"/>
    <n v="0"/>
    <n v="0"/>
    <n v="0"/>
    <s v="N/A"/>
    <s v="No"/>
    <s v="Todas la dependencias del INVIMA"/>
    <s v="N/A"/>
    <s v="* Incumplimiento en la ejecución del proyectos debido a recortes presupuestales._x000a_* Demoras en la ejecucion de planes de trabajo debido a la no disponibilidad del personal asignado al proyecto."/>
    <s v="_x000a_Indicadores de Resultados:_x000a_*  Porcentaje de cumplimiento del cronograma de actividades definido._x000a_* Número de politicas definidas, documentas e implementadas.  _x000a_Indicador de Impacto:_x000a_Asegurar la integridad, confiabilidad y acceso a la información"/>
  </r>
  <r>
    <x v="1"/>
    <x v="5"/>
    <x v="12"/>
    <m/>
    <m/>
    <n v="0"/>
    <n v="0"/>
    <n v="2500000000"/>
    <n v="2500000000"/>
    <n v="1350975978"/>
    <n v="748941424"/>
    <n v="432703206.48000002"/>
    <n v="0"/>
    <m/>
    <m/>
    <m/>
    <m/>
    <m/>
    <m/>
  </r>
  <r>
    <x v="5"/>
    <x v="2"/>
    <x v="24"/>
    <s v="Ejecutar acciones para fortalecimiento de la prestación de servicio institucional que se ajuste a las necesidades del público objetivo del el Invima. "/>
    <m/>
    <n v="0"/>
    <n v="0"/>
    <n v="0"/>
    <n v="0"/>
    <n v="0"/>
    <n v="0"/>
    <n v="0"/>
    <n v="0"/>
    <s v="Convenio MINCIT"/>
    <s v="No"/>
    <s v="Direcciones Misionales, oficinas y grupos de trabajo "/>
    <s v="* Contratación call center: $ 426.000.000_x000a_Suministrar el servicio de apoyo para la atención y asesoría telefónica de nuestros usuarios, con los recursos técnicos y humanos necesarios, garantizando el mejor servicio de atención telefónica y el desarrollo d"/>
    <s v="Demoras en la remisión y aprobación de los planes de trabajo por parte de las direcciones misionales, oficinas y grupos de trabajo._x000a__x000a_Demoras en los procesos de  contratacion externa por parte de Mincit"/>
    <s v="* Nivel de satisfacción usuario _x000a_metas: 95%_x000a_* (# de quejas referente a servicio/ # total de quejas del instituto)* 100  meta: 90%_x000a_"/>
  </r>
  <r>
    <x v="5"/>
    <x v="1"/>
    <x v="25"/>
    <s v="Sensibilizar a la población sobre la importancia de tener conocimiento sobre el consumo seguro y utilización de productos como los alimentos, medicamentos, dispositivos médicos, cosméticos, a través de diferentes canales de comunicación."/>
    <m/>
    <n v="0"/>
    <n v="0"/>
    <n v="0"/>
    <n v="0"/>
    <n v="0"/>
    <n v="0"/>
    <n v="0"/>
    <n v="0"/>
    <s v="Mejoramiento"/>
    <s v="No"/>
    <s v="Todas las direcciones misionales"/>
    <s v="* $500.000.000 Foros - Cine - Teatro callejero y otras actividades de divulgación"/>
    <s v="* Incumplimiento en la ejecución._x000a__x000a_* Demoras contractuales."/>
    <s v="Con estas actividades esperamos llegar a más 10.000.000 personas en todo el país."/>
  </r>
  <r>
    <x v="5"/>
    <x v="1"/>
    <x v="26"/>
    <s v="Gestionar en las entidades territoriales de salud, emisoras comunitarias, federación de municipios y departamentos, espacios de comunicación para divulgar mensajes del Invima en terminos de comunicación del riesgo sanitario y demas temas de interés para l"/>
    <m/>
    <n v="0"/>
    <n v="0"/>
    <n v="500000000"/>
    <n v="500000000"/>
    <n v="459999480"/>
    <n v="120000000"/>
    <n v="0"/>
    <n v="0"/>
    <s v="Capacitación "/>
    <s v="X"/>
    <s v="Todas las direcciones misionales"/>
    <s v="* Viáticos - Funcionamiento _x000a_* Tiquetes - Funcionamiento_x000a_* Contrato imprenta nacional $200.000.000_x000a_* RTVC $300.000.000"/>
    <s v="* Incumplimiento en los requerimientos técnicos y demora en la ejecución."/>
    <s v="# de entidades territoriales que divulgan información del invima/ # total de entidades territoriales convocadas a divulgar información del Invima_x000a__x000a_30% de entidades territoriales que divulgen información del Invima que sea de interes para la ciudadania. "/>
  </r>
  <r>
    <x v="5"/>
    <x v="1"/>
    <x v="27"/>
    <s v="Lograr que los medios de comunicación reconozcan y consulten al Invima en su condición de máxima autoridad sanitaria del orden nacional.  "/>
    <m/>
    <n v="0"/>
    <n v="0"/>
    <n v="0"/>
    <n v="0"/>
    <n v="0"/>
    <n v="0"/>
    <n v="0"/>
    <n v="0"/>
    <s v="N/A"/>
    <s v="X"/>
    <s v="Todas las direcciones misionales"/>
    <s v="* Desarrollo logistico de eventos con medios de comunicación. $10.000.000"/>
    <s v="* Que los medios no consulten al Invima como autoridad sanitaria."/>
    <s v="40% de publicaciones del Invima/Total de medios gestionados."/>
  </r>
  <r>
    <x v="5"/>
    <x v="1"/>
    <x v="28"/>
    <s v="Generar conciencia y compromiso sobre el rol que cada uno cumple en la entidad  a través de campañas de comunicación creando sentido de pertenencia en los funcionarios de la Entidad. "/>
    <m/>
    <n v="0"/>
    <n v="0"/>
    <n v="0"/>
    <n v="0"/>
    <n v="0"/>
    <n v="0"/>
    <n v="0"/>
    <n v="0"/>
    <s v="N/A"/>
    <s v="No"/>
    <s v="Todas las direcciones misionales, talento humano"/>
    <s v="N/A"/>
    <m/>
    <s v="30% de aumento en el concimiento del Invima respecto a la encuesta inicial"/>
  </r>
  <r>
    <x v="1"/>
    <x v="5"/>
    <x v="12"/>
    <m/>
    <m/>
    <n v="0"/>
    <n v="0"/>
    <n v="500000000"/>
    <n v="500000000"/>
    <n v="459999480"/>
    <n v="120000000"/>
    <n v="0"/>
    <n v="0"/>
    <m/>
    <m/>
    <m/>
    <m/>
    <m/>
    <m/>
  </r>
  <r>
    <x v="6"/>
    <x v="8"/>
    <x v="29"/>
    <s v="Consolidar las experiencias, mejoramientos, aportes de carácter técnico científico y bueno Prácticas del INVIMA, a través de la identificación de las fortalezas institucionales existentes y las generadas de intercambios, lecciones aprendidas y casos de éx"/>
    <m/>
    <n v="0"/>
    <n v="0"/>
    <n v="0"/>
    <n v="0"/>
    <n v="0"/>
    <n v="0"/>
    <n v="0"/>
    <n v="0"/>
    <m/>
    <m/>
    <m/>
    <m/>
    <m/>
    <s v="* Conocer el impacto de la gestion de cooperacion de los ultimos 3 años en el invima para toma decisiones y planeteamiento de nuevas estrategias_x000a__x000a_* Ampliar la oferta de cooperacion del invima  mediante un aumento en el 10 respecto a la vigencia anterior"/>
  </r>
  <r>
    <x v="6"/>
    <x v="8"/>
    <x v="30"/>
    <s v="Implementar un mecanismo que permita establecer el desarrollo de convenios y acuerdo internacionales bajo el enfoque y posicionamiento institucional como agencia sanitaria de referencia"/>
    <m/>
    <n v="99540000"/>
    <n v="169661600"/>
    <n v="27500000"/>
    <n v="296701600"/>
    <n v="128020425"/>
    <n v="128020425"/>
    <n v="100520425"/>
    <n v="78808935"/>
    <s v="Mejoramiento"/>
    <m/>
    <m/>
    <s v="* $27.500.000 para contrato de traducción._x000a_* Viaticos $_x000a_* Tiquetes $"/>
    <m/>
    <s v="Lograr la ejecución de actividades planeadas de apoyo y cooperación  con al menos el 80% de los paises incluidos en la estrategia para el 2016"/>
  </r>
  <r>
    <x v="6"/>
    <x v="8"/>
    <x v="31"/>
    <s v="Consolidar un convenio con la OPS para apoyar las estrategias regionales de regulación de medicamentos y tecnologías sanitarias, con el fin además de fortalecer el posicionamiento de Invima como Autoridad Sanitaria de Referencia Regional."/>
    <m/>
    <n v="0"/>
    <n v="0"/>
    <n v="270000000"/>
    <n v="270000000"/>
    <n v="0"/>
    <n v="0"/>
    <n v="0"/>
    <n v="0"/>
    <s v="Mejoramiento"/>
    <m/>
    <m/>
    <m/>
    <m/>
    <m/>
  </r>
  <r>
    <x v="6"/>
    <x v="9"/>
    <x v="32"/>
    <s v="Realizar a través de una gestión articulada entre el INVIMA, autoridades nacionales e internacionales competentes, gremios e industria, acciones que promuevan resultados en el acceso sanitario y aprovechamiento de mercados internacionales."/>
    <m/>
    <n v="52552500"/>
    <n v="83955300"/>
    <n v="27500000"/>
    <n v="164007800"/>
    <n v="16009316"/>
    <n v="16009316"/>
    <n v="16009316"/>
    <n v="0"/>
    <s v="Mejoramiento"/>
    <m/>
    <m/>
    <s v="* Aporte convenio Mincit Aplicativo $100.000.000_x000a_* $27.500.000 para contrato de traducción._x000a_* Viaticos $_x000a_* Tiquetes $"/>
    <m/>
    <m/>
  </r>
  <r>
    <x v="1"/>
    <x v="5"/>
    <x v="12"/>
    <m/>
    <m/>
    <n v="152092500"/>
    <n v="253616900"/>
    <n v="325000000"/>
    <n v="730709400"/>
    <n v="144029741"/>
    <n v="144029741"/>
    <n v="116529741"/>
    <n v="78808935"/>
    <m/>
    <m/>
    <m/>
    <m/>
    <m/>
    <m/>
  </r>
  <r>
    <x v="7"/>
    <x v="10"/>
    <x v="33"/>
    <s v="Continuar con el Fortalecimiento de las competencias laborales del recurso humano vinculado al INVIMA, mediante el mejoramiento continuo con el fin de prestar un servicio más eficiente al ciudadano y al Estado, en pro del cumplimiento de la misión y visió"/>
    <m/>
    <n v="420262920"/>
    <n v="5000000"/>
    <n v="0"/>
    <n v="425262920"/>
    <n v="20757536"/>
    <n v="5557536"/>
    <n v="5557536"/>
    <n v="0"/>
    <s v="Capacitación y Asistencia Técnica"/>
    <m/>
    <s v="Direcciones Misionales_x000a_Grupos de la Secretaría General"/>
    <s v="1. Prestación de servicios para realizar el curso de actualización de normas  19011 , XXXXX para funcionarios del INVIMA_x000a__x000a_"/>
    <m/>
    <s v="- Reducción del XX% de registros mal diligenciados x GTT_x000a_- Reducción del XX% de quejas contra funcionarios (por terceros)_x000a_- Reducción del XX% de las no conformidades relacionadas con el Sistema Integrado de Calidad en las dependencias misionales del INVIM"/>
  </r>
  <r>
    <x v="7"/>
    <x v="10"/>
    <x v="34"/>
    <s v="Implementar un programa de formación y capacitación a servidores públicos vinculados al INVIMA mediante la actualización permanente del conocimiento buscando el mejoramiento continuo y el servicio."/>
    <m/>
    <m/>
    <m/>
    <n v="10000000"/>
    <n v="10000000"/>
    <n v="10000000"/>
    <n v="0"/>
    <n v="0"/>
    <n v="0"/>
    <s v="Capacitación a los funcionarios del Invima"/>
    <m/>
    <s v="Grupos de la Secretaría General"/>
    <s v="Convenio de fondos en administración INVIMA - ICETEX 2015-0230._x000a_Objeto: Constitución y regulación de un Fondo denominado FONDO EN ADMINISTRACION INVIMA - ICETEX, con los recursos girados por el INVIMA al ICETEX quien acturá como administrador - mandatario"/>
    <s v="-  El no cumplimiento de los requistitos_x000a_- Pocas postulaciones por parte de los funcionarios del INVIMA_x000a_- Que no se condone la deuda"/>
    <s v="Incremento en el % de postgrados de la planta del INVIMA"/>
  </r>
  <r>
    <x v="7"/>
    <x v="6"/>
    <x v="35"/>
    <s v="Disponer de un espacio dotado de equipos tecnológicos que facilite el acceso a formación que requiere de dichos equipos para la gestión del conocimiento de los funcionarios vinculados del INVIMA."/>
    <m/>
    <m/>
    <m/>
    <m/>
    <n v="0"/>
    <n v="0"/>
    <n v="0"/>
    <n v="0"/>
    <n v="0"/>
    <m/>
    <s v="X"/>
    <s v="Grupos de la Secretaría General"/>
    <m/>
    <m/>
    <s v="Sala de informática Adecuada"/>
  </r>
  <r>
    <x v="7"/>
    <x v="10"/>
    <x v="36"/>
    <s v="Desarrollar el programa de inducción y re inducción para los funcionarios del INVIMA a través de una herramienta de educación virtual que permita lograr mayor cobertura y optimizar recursos."/>
    <n v="2"/>
    <m/>
    <m/>
    <m/>
    <n v="0"/>
    <n v="0"/>
    <n v="0"/>
    <n v="0"/>
    <n v="0"/>
    <m/>
    <s v="X"/>
    <s v="Grupos de la Secretaría General_x000a_Oficina de Tecnologías de la Información"/>
    <m/>
    <m/>
    <s v="Cobertura 100% a los funcionarios del INVIMA en temas de inducción y reinducción_x000a_Total de personas capacitadas / Total personas programadas"/>
  </r>
  <r>
    <x v="7"/>
    <x v="6"/>
    <x v="37"/>
    <s v="Dotación de la infraestructura física para las nuevas sedes administrativas  de los GTT en las diferentes regiones  del País "/>
    <m/>
    <m/>
    <m/>
    <n v="1000000000"/>
    <n v="1000000000"/>
    <n v="960955617.77999997"/>
    <n v="184312921.78"/>
    <n v="57814.78"/>
    <n v="0"/>
    <s v="Infraestructura"/>
    <m/>
    <s v="Grupos de la Secretaría General"/>
    <s v="Realizar las adecuaciones fisicas y dotacion de mobiliario necesario, que garanticen espacios apropiados para el buen desempeño laboral a sus funcionarios y una excelente atencion a sus usuarios_x000a__x000a_"/>
    <s v="Retrazos o demoras en los procesos precontractuales como revisión de pliegos"/>
    <s v="*  2 Sedes adecuadas y dotadas"/>
  </r>
  <r>
    <x v="7"/>
    <x v="6"/>
    <x v="38"/>
    <s v="Estudios y diseños para los laboratorios CELTA"/>
    <m/>
    <m/>
    <m/>
    <n v="0"/>
    <n v="0"/>
    <n v="0"/>
    <n v="0"/>
    <n v="0"/>
    <n v="0"/>
    <s v="Infraestructura"/>
    <m/>
    <s v="Grupos Secretaria General"/>
    <s v="Realizar los estudios y diseños arquitectonicos, estructurales, tecnicos, normativos, de mobiliario, economicos y de programacion para los Laboratorios del INVIMA."/>
    <m/>
    <s v="Planos, presupuesto, programacion y licencias de construccion"/>
  </r>
  <r>
    <x v="7"/>
    <x v="6"/>
    <x v="39"/>
    <s v="Fortalecer la gestión documental del invima, en tecnologia e infraestructura."/>
    <n v="2"/>
    <m/>
    <m/>
    <m/>
    <n v="0"/>
    <n v="0"/>
    <n v="0"/>
    <n v="0"/>
    <n v="0"/>
    <s v="Recursos Nación  ($20,000,000,000)"/>
    <s v="X"/>
    <s v="Todas las dependencias y areas (Direcciones Misionales, Oficnas y Grupos) del Instituto."/>
    <s v="Contrato de adquisición de bienes y servicios"/>
    <s v="No asignacion de recursos nacion._x000a_No se adjuduque el contrato._x000a_Incumpliento del Contrato."/>
    <s v="FORMULACION Y VIABILIZACION DEL PROYECTO DE INVERSIÓN EN SUIFP DEL Departamento Nacional de Planeación (indicador a corto Plazo)"/>
  </r>
  <r>
    <x v="1"/>
    <x v="5"/>
    <x v="12"/>
    <m/>
    <m/>
    <n v="420262920"/>
    <n v="5000000"/>
    <n v="1010000000"/>
    <n v="1435262920"/>
    <n v="991713153.77999997"/>
    <n v="189870457.78"/>
    <n v="5615350.7800000003"/>
    <n v="0"/>
    <m/>
    <m/>
    <m/>
    <m/>
    <m/>
    <m/>
  </r>
  <r>
    <x v="8"/>
    <x v="11"/>
    <x v="40"/>
    <s v="Determinar la capacidad analítica y tiempo de respuesta estimado para las 28 metodologias seleccionadas en los   3 grupos de laboratorio de la OLCC, para garantizar el cumplimiento de los requerimientos misionales del instituto"/>
    <m/>
    <m/>
    <m/>
    <m/>
    <m/>
    <n v="0"/>
    <n v="0"/>
    <n v="0"/>
    <n v="0"/>
    <s v="Mincit"/>
    <s v="X"/>
    <s v="Oficina de Laboratorios y Control de Calidad"/>
    <s v="Contrato de adquisicion de bienes y servicios"/>
    <s v="Incumplimiento en los tiempos establecidos para el levantamiento de información en campo (laboratorios)"/>
    <s v="1. Revisión y  ajuste de cargas de trabajo para los funcionarios_x000a_2. Numero de metodologias pryectadas para evaluación/ numero de metodologias evaluadas *100 "/>
  </r>
  <r>
    <x v="8"/>
    <x v="11"/>
    <x v="41"/>
    <s v="Realizar la investigación en ensayos de control de calidad de dispositivos médicos que permitan identificar   las posibles causas que generan eventos o incidentes adversos en salud pública"/>
    <m/>
    <m/>
    <m/>
    <n v="100000000"/>
    <n v="100000000"/>
    <n v="100000000"/>
    <n v="0"/>
    <n v="0"/>
    <n v="0"/>
    <s v="Levantamiento"/>
    <s v="X"/>
    <s v="Oficina de Laboratorios y Control de Calidad_x000a_Dirección de Dispositivos Médicos y Otras Tecnologias"/>
    <s v="Contrato de Consultoria o prestación de servicios"/>
    <s v="Incumplimiento en los tiempos y resultados esperados de acuerdo con el cronograma establecido con el contratista"/>
    <s v="1. Identificación de ensayos de control de calidad de dispositivos médicos que contribuyan en la identificación de causas o en el estudio de casos de eventos e incidentes adversos reportados._x000a_N° de ensayos implementados en el laboratorio/ N° de ensayos id"/>
  </r>
  <r>
    <x v="1"/>
    <x v="5"/>
    <x v="12"/>
    <m/>
    <m/>
    <n v="0"/>
    <n v="0"/>
    <n v="100000000"/>
    <n v="100000000"/>
    <n v="100000000"/>
    <n v="0"/>
    <n v="0"/>
    <n v="0"/>
    <m/>
    <m/>
    <m/>
    <m/>
    <m/>
    <m/>
  </r>
  <r>
    <x v="9"/>
    <x v="12"/>
    <x v="42"/>
    <s v="Comprobar a través de muestreos aleatorios, el cumplimiento de condiciones de calidad y seguridad de los productos competencia de la Dirección que se están comercializando dentro del país, en el marco del Sistema Nacional de Vigilancia Sanitaria."/>
    <m/>
    <n v="5092320"/>
    <n v="11041600"/>
    <m/>
    <n v="16133920"/>
    <n v="3475024"/>
    <n v="3475024"/>
    <n v="3475024"/>
    <n v="3960804"/>
    <s v="Inversion Levantamiento  (Proyecto Demuestra la Calidad Cosméticos (633))"/>
    <m/>
    <s v="Direccion de Comésticos, Aseo, Plaguicidas y Productos de Higiene Doméstica"/>
    <s v="Se derivan contratos con el fin de :_x000a_ *Viaticos: $ 5,092,320_x000a_*Tiquetes:$ 11,041,600"/>
    <s v="Dificultades de la consecución de los  recursos econocimos requeridos para desarrollar la actividad_x000a_No encontrar el tamaño de la muestra de los productos objeto de analisis "/>
    <s v="Errores de muestras tomadas_x000a_(Nro de muestras rechazadas por lab / Nro. Muestras tomadas)*100_x000a_- menor al 5%"/>
  </r>
  <r>
    <x v="1"/>
    <x v="5"/>
    <x v="12"/>
    <m/>
    <m/>
    <n v="5092320"/>
    <n v="11041600"/>
    <n v="0"/>
    <n v="16133920"/>
    <n v="3475024"/>
    <n v="3475024"/>
    <n v="3475024"/>
    <n v="3960804"/>
    <m/>
    <m/>
    <m/>
    <m/>
    <m/>
    <m/>
  </r>
  <r>
    <x v="10"/>
    <x v="1"/>
    <x v="43"/>
    <s v="Fortalecer los conocimientos en aspectos específicos de la reglamentación sanitaria, Decreto 1500 de 2007 y resoluciones reglamentarias, aplicable en plantas de beneficio, desposte, desprese y expendios, mediante actividades de capacitación, asistencia té"/>
    <m/>
    <n v="16337860"/>
    <n v="28984200"/>
    <n v="0"/>
    <n v="45322060"/>
    <n v="305399"/>
    <n v="305399"/>
    <n v="305399"/>
    <n v="0"/>
    <s v="Capacitación y Aasistencia TecnicaDIRECCION DE ALIMENTOS Y BEBIDAS ($ 45.322.060)_x000a_MINISTERIO DE COMERCIO, INDUSTRIA Y TURISMO ($208.532.100)"/>
    <s v="X"/>
    <s v="DIRECCION DE ALIMENTOS Y BEBIDAS_x000a_MINISTERIO DE COMERCIO, INDUSTRIA Y TURISMO"/>
    <s v="La caontrtación se realizará a través del Ministerio de Comercio"/>
    <s v="* No se cumpla con los tiempos estimados para el proceso contractual por parte del Ministerio de Comercio. _x000a__x000a_* Los consultores que realicen la Capacitación y Asistencia Técnica no cumplan con el objetivo del proyecto."/>
    <s v="* De acuerdo al nivel de implementación del Decreto 1500 de 2007 en plantas de beneficio, desposte y desprese con corte al 31 de diciembre de 2015, en base en los resultados de los seguimientos de los Planes Graduales de Cumplimineto - PGC (19% promedio),"/>
  </r>
  <r>
    <x v="10"/>
    <x v="13"/>
    <x v="44"/>
    <s v="Unificar las acciones de Inspección, Vigilancia y Control sanitario de alimentos bajo los enfoques de riesgo y preventivo, entre las autoridades sanitarias competentes de la IVC en el sector salud."/>
    <m/>
    <n v="33418350"/>
    <n v="43476300"/>
    <n v="0"/>
    <n v="76894650"/>
    <n v="15099457"/>
    <n v="15099457"/>
    <n v="15099457"/>
    <n v="15571848"/>
    <s v="Capacitacion y Asistencia Tecnica "/>
    <s v="No"/>
    <s v="DIRECCION DE ALIMENTOS Y BEBIDAS_x000a_OFICINA DE COMUNICACIONES DEL INVIMA_x000a_GRUPO UNIDAD DE RIESGOS "/>
    <s v="No se realizaran contratos "/>
    <s v="Alta rotación de los técnicos de saneamiento en las Entidades Territoriales de Salud (ETS)."/>
    <s v="Capacitacion de funcionarios de Entidades Territoriales de  Salud  en los temas de unificacion de acciones de IVC."/>
  </r>
  <r>
    <x v="10"/>
    <x v="14"/>
    <x v="45"/>
    <s v="Estimar a nivel nacional, la prevalencia de Trichinella spp.  en canales de la especie porcina  en plantas de beneficio animal, inscritas y vigiladas por el Invima para el periodo 2016."/>
    <m/>
    <m/>
    <m/>
    <n v="159000000"/>
    <n v="159000000"/>
    <n v="0"/>
    <n v="0"/>
    <n v="0"/>
    <n v="0"/>
    <s v="Levantamiento"/>
    <s v="X"/>
    <s v="DIRECCION DE ALIMENTOS Y BEBIDAS_x000a_DIRECCION DE OPERACIONES SANITARIAS_x000a_LABORATORIO MICROBIOLOGICO Y FISICOQUIMICO DE ALIMENTOS INVIMA"/>
    <s v="Contratación del servicios de análisis de muestras para la detección y tipificación de Trichinella Spp., obtenidas de canales de la especie porcina en plantas de beneficio animal."/>
    <s v="* El oferente no cumpla con los requerimientos técnicos exigidos por la institución._x000a_* Que las muestras no lleguen a tiempo para análisis_x000a_* Que no se pueda cumplir  con los cronogramas propuestos._x000a_* En caso que no se haga la entrega oportuna de los report"/>
    <s v="* Construcción de  dos  (2) líneas base, con el propósito de estimar la prevalencia de Trichinella spp. en las plantas de beneficio de porcinos abiertas y vigiladas por el INVIMA. (este indicador se plantea para medirse en el cierre de vigencia del 2017)."/>
  </r>
  <r>
    <x v="10"/>
    <x v="14"/>
    <x v="46"/>
    <s v="Verificar el cumplimiento Normativo en diez (matrices de Alimentos) : Pesca control oficial, Quesos, Agua envasada, Totas, Derivados Cárnicos, panelas, Leche en polvo, Bebidas energizantes, Bebidas Alcohólicas y productos de la pesca "/>
    <m/>
    <n v="9548100"/>
    <n v="20703000"/>
    <n v="832405349"/>
    <n v="862656449"/>
    <n v="517332255"/>
    <n v="272032255"/>
    <n v="8364017.0999999996"/>
    <n v="0"/>
    <s v="Levantamiento"/>
    <s v="No"/>
    <s v="DIRECCION DE ALIMENTOS Y BEBIDAS_x000a_DIRECCION DE OPERACIONES SANITARIAS_x000a_LABORATORIO MICROBIOLOGICO Y FISICOQUIMICO DE ALIMENTOS INVIMA"/>
    <s v="Análisis de Microornanismos patogenos y factores fisicoquimicos en diferentes matrices de alimento"/>
    <s v="ü El oferente no cumpla con los requerimientos técnicos exigidos por la institución._x000a_ü Que las muestras no lleguen a tiempo para análisis_x000a_üQue no se pueda cumplir  con los cronogramas propuestos._x000a_ü En caso que no se haga la entrega oportuna de los reporte"/>
    <s v="Verificar el cumplimiento normativo de diez tipos de matrices de alimentos y bebidas mediante el análisis de 1407 muestras _x000a_Realizar intervención en el 100 % de los establecimientos con rechazos relacionados con inocuidad"/>
  </r>
  <r>
    <x v="10"/>
    <x v="14"/>
    <x v="47"/>
    <s v="Mejorar el Sistema de IVC de carne y productos cárnicos comestibles y contribuir a reducir los riesgos para la salud pública mediante la formulación e implementación de criterios microbiológicos y estándares de desempeño que definan la aceptabilidad de lo"/>
    <m/>
    <m/>
    <m/>
    <m/>
    <n v="0"/>
    <n v="0"/>
    <n v="0"/>
    <n v="0"/>
    <n v="0"/>
    <s v="MINISTERIO DE COMERCIO, INDUSTRIA Y TURISMO ($119157306) Funcionamiento $ 44,683986"/>
    <s v="SI"/>
    <s v="DIRECCION DE ALIMENTOS Y BEBIDAS_x000a_"/>
    <s v="Contratar una persona natural o jurídica que preste los servicios de Desarrollo de una propuesta de lineamientos técnicos para la definición e implementación de los Criterios de Control de Proceso y Estándares de Desempeño requeridos para la verificación "/>
    <s v="No se presenten oferentes con el perfil y la experiencia que requiere el desarrollo del proyecto y se deba suscribir convenio con univesrsidades u organismos técnico cientificos lo que requeriria presupuesto de inversión._x000a_No se cumpla con los tiempos esti"/>
    <s v="Numero de informes de criterios y estandares/ Numero de planes desarrollados en años anteriores _x000a__x000a_Numero de propuestas de criterios microbiologicos / Numero de estudios de patogeno por especie_x000a__x000a_"/>
  </r>
  <r>
    <x v="10"/>
    <x v="15"/>
    <x v="48"/>
    <s v="Generar información que permita tener un diagnóstico respecto al aporte de micro y macro-nutrientes desde los alimentos muestreados que se comercializan o publicitan con beneficios nutricionales"/>
    <m/>
    <m/>
    <m/>
    <n v="300000000"/>
    <n v="300000000"/>
    <n v="0"/>
    <n v="0"/>
    <n v="0"/>
    <n v="0"/>
    <s v="Levantamiento "/>
    <s v="No"/>
    <s v="DIRECCION DE ALIMENTOS Y BEBIDAS_x000a_DIRECCION DE OPERACIONES SANITARIAS_x000a_LABORATORIO MICROBIOLOGICO Y FISICOQUIMICO DE ALIMENTOS INVIMA"/>
    <s v="Análisis de Macro y micro nutrientes en  las siguientes subcategorías de alimentos: jugos, refrescos, néctares, bebidas, arroz, gelatinas, leche en polvo, mezclas en polvo, leche líquida, derivados lácteos, cacao y sus derivados, caramelos duros y blandos"/>
    <s v="ü El oferente no cumpla con los requerimientos técnicos exigidos por la institución._x000a_ü Que las muestras no lleguen a tiempo para análisis_x000a_üQue no se pueda cumplir  con los cronogramas propuestos._x000a_ü En caso que no se haga la entrega oportuna de los reporte"/>
    <s v="Verificar el cumplimiento de los requisitos legales y parámetros establecidos para los alimentos y bebidas en la resolución 333 de 2011 mediante el análisis de 120 muestras que en su rotulo presentan etiquetado nutricional _x000a_Realizar intervención en el 100"/>
  </r>
  <r>
    <x v="10"/>
    <x v="15"/>
    <x v="49"/>
    <s v="Verificar el cumplimiento Normativo en tres (matrices de Alimentos) : Harina de Trigo, Sal y Pasabocas extruidos "/>
    <m/>
    <m/>
    <m/>
    <m/>
    <n v="0"/>
    <n v="0"/>
    <n v="0"/>
    <n v="0"/>
    <n v="0"/>
    <s v="No aplica"/>
    <s v="No"/>
    <s v="DIRECCION DE ALIMENTOS Y BEBIDAS_x000a_DIRECCION DE OPERACIONES SANITARIAS_x000a_LABORATORIO MICROBIOLOGICO Y FISICOQUIMICO DE ALIMENTOS INVIMA"/>
    <s v="Análisis de grasas saturadas y grasas trans en los alimentos. No se derivan contratos de este proyecto."/>
    <s v="_x000a_Que no se pueda cumplir  con los cronogramas propuestos"/>
    <s v="Verificar el cumplimiento normativo de tres tipos de matrices de alimentos y bebidas mediante el análisis de 145 muestras _x000a_Realizar intervención en el 100 % de los establecimientos con rechazos relacionados con inocuidad y parámetros nutricionales"/>
  </r>
  <r>
    <x v="10"/>
    <x v="6"/>
    <x v="50"/>
    <s v="Alinear la reglamentación sanitaria, específicamente la Resolución 719 de 2015, a los direccionamientos técnicos internacionales relacionados con la clasificación de alimentos según el riesgo, teniendo en cuenta que como país integrante de la OMC los regl"/>
    <m/>
    <m/>
    <m/>
    <m/>
    <n v="0"/>
    <n v="0"/>
    <n v="0"/>
    <n v="0"/>
    <n v="0"/>
    <s v="MINISTERIO DE COMERCIO, INDUSTRIA Y TURISMO  ($120,961,387) Funcionamiento $42,879,895"/>
    <s v="SI"/>
    <s v="DIRECCIÓN DE ALIMENTOS Y BEBIDAS (GRUPO DE REGISTROS SANITARIOS DE ALIMENTOS Y BEBIDAS, GRUPO  DE VIGILANCIA EPIDEMIOLOGICA, GRUPO TÉCNICO DE ALIMENTOS Y BEBIDAS)._x000a__x000a_SALA ESPECIALIZADA DE ALIMENTOS Y BEBIDAS   _x000a_"/>
    <s v="Contratar una persona natural o jurídica que preste los servicios de Desarrollo de una propuesta Formulación de una propuesta técnica de modificación de la Resolución 719 de 2015 por la cual se establece la clasificación de alimentos para consumo humano d"/>
    <s v="No se presenten oferentes con el perfil y la experiencia que requiere el desarrollo del proyecto y se deba suscribir convenio con univesrsidades u organismos técnico cientificos lo que requeriria presupuesto de inversión._x000a_No se cumpla con los tiempos esti"/>
    <s v="Porcentaje de cumplimiento en los entregables del proyecto._x000a__x000a_Fórmula: (No. de entregables recibidos conformes/No. de entregables proyectados a recibir trimestralmente) * 100_x000a_"/>
  </r>
  <r>
    <x v="10"/>
    <x v="6"/>
    <x v="51"/>
    <s v="_x000a_Evaluar la publicidad allegada al Instituto de los productos objeto de inspección, vigilancia y control de la Dirección de Alimentos y Bebidas  _x000a_"/>
    <m/>
    <m/>
    <m/>
    <m/>
    <n v="0"/>
    <n v="0"/>
    <n v="0"/>
    <n v="0"/>
    <n v="0"/>
    <s v="DIRECCION DE ALIMENTOS Y BEBIDAS (Funcionamiento $20,000,000)"/>
    <s v="SI"/>
    <s v="DIRECCION DE ALIMENTOS Y BEBIDAS_x000a_DIRECCION DE OPERACIONES SANITARIAS_x000a_"/>
    <s v="Contratar una persona natural o jurídica que preste los servicios de monitoreo de medios masivos de comunicación Nacionales, Regionales y Locales para recolectar, clasificar y remitir la información que hace referencia a la publicidad de los productos obj"/>
    <s v="Que no se pueda cumplir  con los cronogramas propuestos._x000a__x000a_Que no envien las evidencias en el tiempo establecido."/>
    <s v="Publicidades que incumplen al mes  / actividades de ivc generadas"/>
  </r>
  <r>
    <x v="10"/>
    <x v="16"/>
    <x v="52"/>
    <s v="Realizar estudio de  medición de niveles de mercurio total en especies de mayor consumo en el país."/>
    <m/>
    <m/>
    <m/>
    <m/>
    <n v="0"/>
    <n v="0"/>
    <n v="0"/>
    <n v="0"/>
    <n v="0"/>
    <s v="Laboratorios Invima"/>
    <m/>
    <m/>
    <m/>
    <m/>
    <s v="Obtener información sobre contaminación por mercurio en pescados para consumo humano:_x000a_1.  Ejercer control en el procesamiento y la comercialización de atun enlatado._x000a_No. de acciones de control realizadas/No. de excedencias identificadas. (Meta 100% de acc"/>
  </r>
  <r>
    <x v="10"/>
    <x v="16"/>
    <x v="53"/>
    <s v="Realizar estudio de correlación de metilmercurio y mercurio total para la estimación del contenido de metilmercurio en especies de mayor consumo en el país: bocachico, bagre, mota, atún y otras especies."/>
    <m/>
    <m/>
    <m/>
    <n v="236992600"/>
    <n v="236992600"/>
    <n v="113836800"/>
    <n v="0"/>
    <n v="0"/>
    <n v="0"/>
    <s v="Levantamiento"/>
    <m/>
    <m/>
    <m/>
    <m/>
    <s v="Generar un infome técnico que sirva como insumo para la toma de desiciones por parte de las autoridades competentes._x000a_No de socializaciones de resultados obtenidos realizadas con entidades involucradas/ No total de entidades involucradas identificadas._x000a_"/>
  </r>
  <r>
    <x v="10"/>
    <x v="16"/>
    <x v="54"/>
    <s v="Realizar monitoreo y vigilancia de contaminantes químicos que puedan estar presentes en alimentos procesados."/>
    <m/>
    <m/>
    <m/>
    <m/>
    <n v="0"/>
    <n v="0"/>
    <n v="0"/>
    <n v="0"/>
    <n v="0"/>
    <s v="Laboratorios Invima"/>
    <m/>
    <m/>
    <m/>
    <m/>
    <s v="Determinar el nivel de exposición a acrilamida por consumo de los alimentos seleccionados (Pan, galletas,panela,café,snacks,papa a la francesa frita)_x000a_No de intervenciones realizadas"/>
  </r>
  <r>
    <x v="10"/>
    <x v="16"/>
    <x v="55"/>
    <s v="Realizar monitoreo y vigilancia de contaminantes químicos que puedan estar presentes en alimentos procesados."/>
    <m/>
    <m/>
    <m/>
    <n v="284391120"/>
    <n v="284391120"/>
    <n v="162373071"/>
    <n v="0"/>
    <n v="0"/>
    <n v="0"/>
    <s v="Levantamiento"/>
    <m/>
    <m/>
    <m/>
    <m/>
    <s v="Verificar el cumplimiento en la normativa frente a los límites de migración de sustancias químicas identificados y cuantificados :_x000a_1.No de incumplimientos normativos reportados  a los actores responsables/No total de incumplimientos normativos hallados."/>
  </r>
  <r>
    <x v="10"/>
    <x v="16"/>
    <x v="56"/>
    <s v="Realizar monitoreo y vigilancia de hidrocarburos aromáticos policíclicos que puedan estar presentes en alimentos para consumo humano."/>
    <m/>
    <m/>
    <m/>
    <n v="142195560"/>
    <n v="142195560"/>
    <n v="126236100"/>
    <n v="0"/>
    <n v="0"/>
    <n v="0"/>
    <s v="Levantamiento"/>
    <m/>
    <m/>
    <m/>
    <m/>
    <s v="Verificar el cumplimiento en la normativa frente a la presencia de HAPs en alimentos (derivados cárnicos):_x000a_1.No de incumplimientos normativos reportados  a los actores responsables/No total de incumplimientos normativos hallados._x000a_(Abarca productos naciona"/>
  </r>
  <r>
    <x v="10"/>
    <x v="16"/>
    <x v="57"/>
    <s v="Realizar monitoreo y vigilancia de los residuos de plaguicidas y metales pesados que pueden estar en los productos hortofrutícolas."/>
    <m/>
    <m/>
    <m/>
    <n v="758376320"/>
    <n v="758376320"/>
    <n v="756574000"/>
    <n v="0"/>
    <n v="0"/>
    <n v="0"/>
    <s v="Levantamiento"/>
    <m/>
    <m/>
    <m/>
    <m/>
    <s v="Verificar el cumplimiento en la normativa frente a los residuos de plaguicidas identificados y cuantificados y metales presntes en las matrices analizadas:_x000a_1.No de incumplimientos normativos reportados  a los actores responsables/No total de incumplimient"/>
  </r>
  <r>
    <x v="10"/>
    <x v="16"/>
    <x v="58"/>
    <s v="Realizar monitoreo y vigilancia de contaminantes químicos que puedan estar presentes en alimentos procesados."/>
    <m/>
    <m/>
    <m/>
    <m/>
    <n v="0"/>
    <n v="0"/>
    <n v="0"/>
    <n v="0"/>
    <n v="0"/>
    <s v="Laboratorios Invima"/>
    <m/>
    <m/>
    <m/>
    <m/>
    <s v="Obtener información sobre micotoxinas en cereales:_x000a_1.  Ejercer control en el procesamiento de harina de maíz, harina de trigo, arepa y maní._x000a_No de acciones de control realizadas/No de excedencias identificadas. (Meta 100% de acciones de control realizadas"/>
  </r>
  <r>
    <x v="10"/>
    <x v="16"/>
    <x v="59"/>
    <s v="Realizar monitoreo y vigilancia de los residuos de medicamentos veterinarios, plaguicidas y contaminantes químicos que puedan estar presentes en productos de origen animal para el consumo humano."/>
    <m/>
    <n v="22278900"/>
    <n v="48307000"/>
    <n v="1947572786"/>
    <n v="2018158686"/>
    <n v="2110929013"/>
    <n v="1114554510"/>
    <n v="48974959"/>
    <n v="2463000"/>
    <s v="Levantamiento"/>
    <m/>
    <m/>
    <m/>
    <m/>
    <s v="Identificar la presencia de residuos de medicamentos veterinarios y contimantes químicos en producto de origena animal para:_x000a_1. Reporte de no cumplimiento de la normativa a las autoridades competentes._x000a_No de hallazgos reportados/ No total de hallazgos._x000a_2."/>
  </r>
  <r>
    <x v="10"/>
    <x v="16"/>
    <x v="60"/>
    <s v="Realizar estudio de presencia de OGM y eventos prohibidos en alimentos de mayor consumo."/>
    <m/>
    <m/>
    <m/>
    <m/>
    <n v="0"/>
    <n v="0"/>
    <n v="0"/>
    <n v="0"/>
    <n v="0"/>
    <s v="Laboratorios Invima"/>
    <m/>
    <m/>
    <m/>
    <m/>
    <s v="Obtener información sobre presencia de OGM:_x000a_1.  Ejercer control en el rotulado de alimentos que declaren que no contiene o libres de OGM._x000a_No. de acciones de control realizadas/No. total de rotulados no conformes. (Meta 100% de acciones de control realizad"/>
  </r>
  <r>
    <x v="10"/>
    <x v="9"/>
    <x v="61"/>
    <s v="Consolidar y unificar el sistema nacional de control para inocuidad de alimentos para consumo nacional con el fin de apoyar los procesos de exportación bajo un enfoque de riesgo"/>
    <m/>
    <m/>
    <m/>
    <m/>
    <n v="0"/>
    <n v="0"/>
    <n v="0"/>
    <n v="0"/>
    <n v="0"/>
    <s v="Recursos Nación"/>
    <s v="X"/>
    <s v="PRESIDENCIA DE LA REPÚBLICA_x000a__x000a_MINISTERIO DE SALUD Y PROTECCIÓN SOCIAL_x000a__x000a_MINISTERIO DE AGRICULTURA Y DESARROLLO RURAL_x000a__x000a_MINISTERIO DE HACIENDA Y CREDITO PÚBLICO_x000a__x000a_INSTITUTO NACIONAL DE VIGILANCIA DE MEDICAMENTO Y ALIMENTOS - INVIMA (DIRECCION DE ALIMENTOS Y BE"/>
    <s v="Se establece un convenio interadministrativo entre Bancoldex e Invima con el fin de establecer unos términos de transferencia y coordinación en el marco de este proyecto._x000a__x000a_Bancoldex a su vez gestionará la contratación de la gerencia integral de este proye"/>
    <s v="* Que no se presenten y acojan al proyecto, plantas de beneficio de bovinos y aves._x000a_* No se cuente con la disponibilidad presupuestal que requiere el proyecto._x000a_* No se cumpla con los tiempos estimados para el proceso contractual del personal e insumos req"/>
    <s v="* Implementar el  Sistema de inspección y verificación oficial, en un 22% del universo de las plantas de beneficio tipo exportación que tiene el pais ( seis (6) plantas de beneficio animal ), de acuerdo a mercados de altos estandares sanitarios._x000a__x000a_* Dismin"/>
  </r>
  <r>
    <x v="1"/>
    <x v="5"/>
    <x v="12"/>
    <m/>
    <m/>
    <n v="81583210"/>
    <n v="141470500"/>
    <n v="4660933735"/>
    <n v="4883987445"/>
    <n v="3802686095"/>
    <n v="1401991621"/>
    <n v="72743832.099999994"/>
    <n v="18034848"/>
    <m/>
    <m/>
    <m/>
    <m/>
    <m/>
    <m/>
  </r>
  <r>
    <x v="11"/>
    <x v="1"/>
    <x v="62"/>
    <s v="Lograr la participación de 8 instituciones prestadoras de servicios de salud en la aplicación de sistema de gestión de riesgo clínico mediante la metodología AMFE  y realizar  seguimiento a las 6 instituciones que fueron objeto de implementación en el año"/>
    <m/>
    <n v="5304500"/>
    <n v="6901000"/>
    <n v="0"/>
    <n v="12205500"/>
    <n v="623360"/>
    <n v="623360"/>
    <n v="623360"/>
    <n v="0"/>
    <s v="Capacitación y Asistencia Técnica"/>
    <m/>
    <m/>
    <s v="_x000a_El riesgo con mayor probabilidada de ocurrencia es que alguna IPS desista en la participación del proyecto_x000a__x000a_Además podria presentarse por necesiaddes de algunas actividades ajenas al proyecto los funcionarios designados para el desarrollo de este proyect"/>
    <s v="DESCRIPCIÓN : Ampliar la cobertura de análisis proactivo de la gestión de riesgo clínico en 8 IPS, que permita obtener el análisis de los casos expuestos por las IPS, como producto de la aplicación de la metodología_x000a_INDICADOR:Numero de IPS en las que se a"/>
    <s v="DESCRIPCIÓN : Ampliar la cobertura de análisis proactivo de la gestión de riesgo clínico en 8 IPS, que permita obtener el análisis de los casos expuestos por las IPS, como producto de la aplicación de la metodología_x000a_INDICADOR:Numero de IPS en las que se a"/>
  </r>
  <r>
    <x v="11"/>
    <x v="1"/>
    <x v="63"/>
    <s v="Actualización del módulo de enseñanza y aprendizaje e-learning del Programa Nacional de Reactivovigilancia e inclusión de la unidad para el manejo de los formatos de reporte de los efectos indeseados."/>
    <m/>
    <n v="0"/>
    <n v="0"/>
    <n v="25000000"/>
    <n v="25000000"/>
    <n v="25000000"/>
    <n v="25000000"/>
    <n v="0"/>
    <n v="0"/>
    <s v="Levantamiento - (Convenio Interadministrativo con UNAL)"/>
    <m/>
    <m/>
    <s v="El riesgo con mayor probabilidada de ocurrencia es que este ´proyecto dependen  el producto final del proyecto &quot;Actualización del aplicativo Online para los reportes de los efectos indeseados asociados al uso de los reactivos de diagnóstico in vitro &quot;, el"/>
    <s v="DESCRIPCIÓN : Implementación del módulo de enseñanza virtual de Reactivovigilancia, mediante la inclusión de la actualización de los formatos de reporte de los efectos indeseados y actualización de las temáticas de la vigilancia de los reactivos in vitro_x000a_"/>
    <s v="DESCRIPCIÓN : Implementación del módulo de enseñanza virtual de Reactivovigilancia, mediante la inclusión de la actualización de los formatos de reporte de los efectos indeseados y actualización de las temáticas de la vigilancia de los reactivos in vitro_x000a_"/>
  </r>
  <r>
    <x v="11"/>
    <x v="1"/>
    <x v="64"/>
    <s v="Realizar Capacitaciones a través de ambientes virtuales y Asistencias Técnicas del Programa Nacional de Tecnovigilancia"/>
    <m/>
    <n v="0"/>
    <n v="0"/>
    <n v="170000000"/>
    <n v="170000000"/>
    <n v="170000000"/>
    <n v="170000000"/>
    <n v="97500000"/>
    <n v="0"/>
    <s v="Levantamiento - Programa Tecnovigilancia_x000a__x000a_$ 222’000.000 Convenio Interadministrativo (Actualizaciones, Módulos Nuevos y Certificaciones)_x000a__x000a_Capacitación y Asistencias Técnicas_x000a_$16’133.920 (Viáticos y tiquetes) Esta actividad comparte rubro de Capacitaciones"/>
    <m/>
    <m/>
    <s v="_x000a_Este proyecto esta en  el marco de un convenio que se definira con la universidad Nacional l o cual podria generar en algun momento un incumplimiento por parte de los productos que deben ser entregados por parte de ellos que afectarian el desarrollo del "/>
    <s v="DESCRIPCIÓN : Número de actores de la RNTV capacitados de manera virtual en temas relacionados con la Vigilancia Postcomercialización y gestión de Eventos e Incidentes Adversos de Dispositivos Médicos para uso humano._x000a_INDICADOR: Capacitar de manera virtua"/>
    <s v="DESCRIPCIÓN : Número de actores de la RNTV capacitados de manera virtual en temas relacionados con la Vigilancia Postcomercialización y gestión de Eventos e Incidentes Adversos de Dispositivos Médicos para uso humano._x000a_INDICADOR: Capacitar de manera virtua"/>
  </r>
  <r>
    <x v="11"/>
    <x v="17"/>
    <x v="65"/>
    <s v="Actualización del aplicativo Online para los reportes de efectos indeseados asociados al uso de los reactivos de diagnóstico In vitro, de acuerdo a la codificación y términos planteados en la NTC 5736:2009."/>
    <n v="1"/>
    <n v="0"/>
    <n v="0"/>
    <n v="0"/>
    <n v="0"/>
    <n v="0"/>
    <n v="0"/>
    <n v="0"/>
    <n v="0"/>
    <m/>
    <s v="Oficina de Tecnologías de la Información"/>
    <m/>
    <s v="El riesgo con mayor probabilidada de ocurrencia es que este ´proyecto dependen de entregables por parte de la Oficina de Tecnologias de la información, lo cual podria generar ajustes y modificación de las fechas definidas inicialmente._x000a__x000a_Participaciòn acti"/>
    <s v="DESCRIPCIÓN : Actualización del aplicativo On line de los reportes de los efectos indeseados inmediatos e inclusión del reporte trimestral para optimizar el análisis y gestión de la información suministrada por los actores del Programa._x000a_INDICADOR: Porcent"/>
    <s v="DESCRIPCIÓN : Actualización del aplicativo On line de los reportes de los efectos indeseados inmediatos e inclusión del reporte trimestral para optimizar el análisis y gestión de la información suministrada por los actores del Programa._x000a_INDICADOR: Porcent"/>
  </r>
  <r>
    <x v="11"/>
    <x v="17"/>
    <x v="66"/>
    <s v="Validación de la metodología SIGNAL aplicada a los reactivos de diagnóstico In vitro, mediante el uso de un número creciente de reportes de efectos indeseados. "/>
    <m/>
    <n v="0"/>
    <n v="0"/>
    <n v="0"/>
    <n v="0"/>
    <n v="0"/>
    <n v="0"/>
    <n v="0"/>
    <n v="0"/>
    <m/>
    <m/>
    <m/>
    <s v="*Inadecuada Interpretacion de los Entregables con el Diseño de la Metodologia SIGNAL_x000a_*Inadecuada Parametrizacion de los causa de los Eventos e incidentes de Reactivos de Diagnsotico in Vitro_x000a_*Baja Disponibiliad de Tiempo para el desarrollo de Actividades "/>
    <s v="DESCRIPCIÓN : Validación estadistica de la Metodología Signal, que permita concluir la pertinencia de la misma, para la toma de decisiones  sanitarias proactivas _x000a_INDICADOR: Grado de validación de la metodología Signal_x000a_TIPO DE INDICADOR: Impacto_x000a_META: 100"/>
    <s v="DESCRIPCIÓN : Validación estadistica de la Metodología Signal, que permita concluir la pertinencia de la misma, para la toma de decisiones  sanitarias proactivas _x000a_INDICADOR: Grado de validación de la metodología Signal_x000a_TIPO DE INDICADOR: Impacto_x000a_META: 100"/>
  </r>
  <r>
    <x v="11"/>
    <x v="18"/>
    <x v="67"/>
    <s v="Mantener y potenciar el crecimiento de los Centros Centinelas de la Red Centinela con la Vigilancia Intensiva. "/>
    <m/>
    <n v="0"/>
    <n v="0"/>
    <n v="130000000"/>
    <n v="130000000"/>
    <n v="130000000"/>
    <n v="130000000"/>
    <n v="0"/>
    <n v="0"/>
    <s v="Levantamiento - Programa Tecnovigilancia_x000a_$ 103.000.000_x000a_(Convenio Interadministrativo)_x000a__x000a_Capacitación y Asistencias Técnicas_x000a__x000a_$ 33’433.800 Este comparte rubro con las Asistencias Técnicas.Estos recursos se estan contemplando en POA"/>
    <m/>
    <m/>
    <s v="Este proyecto esta en  el marco de un convenio que se definira con la universidad Nacional l o cual podria generar en algun momento un incumplimiento por parte de los productos que deben ser entregados por parte de ellos que afectarian el desarrollo del p"/>
    <s v="DESCRIPCIÓN : Incrementar en un 50% las instituciones prestadoras de servicios de salud que implementen la vigilancia intensiva en Colombia._x000a_Incrementar en un 75% los protocolos de investigación de los dispositivos para la vigilancia intensiva en Colombia"/>
    <s v="DESCRIPCIÓN : Incrementar en un 50% las instituciones prestadoras de servicios de salud que implementen la vigilancia intensiva en Colombia._x000a_Incrementar en un 75% los protocolos de investigación de los dispositivos para la vigilancia intensiva en Colombia"/>
  </r>
  <r>
    <x v="11"/>
    <x v="18"/>
    <x v="68"/>
    <s v="Implementar módulos informáticos de notificación ONLINE de eventos e incidentes adversos trimestrales, Recall, Informes de Seguridad, Alertas y Hurtos - RISARH y la trazabilidad de los dispositivos médicos."/>
    <n v="1"/>
    <n v="0"/>
    <n v="0"/>
    <n v="0"/>
    <n v="0"/>
    <n v="0"/>
    <n v="0"/>
    <n v="0"/>
    <n v="0"/>
    <m/>
    <s v="Oficina de Tecnologías de la Información"/>
    <m/>
    <s v="El riesgo con mayor probabilidada de ocurrencia es que este ´proyecto dependen  el de entregables por parte de la Oficina de Tecnologias de la información, lo cual podria generar ajustes y modificació de las fechas definidas inicialmente._x000a__x000a_Luego de que la"/>
    <s v="DESCRIPCIÓN : Lograr que el 100% de la actores del Nivel Departamental y Distrital del año 2015,se conviertan en reportantes activos del aplicativo Web de Tecnovigilancia._x000a_INDICADOR: Porcentaje de actores del nivel Departamental y Distrital que notifican "/>
    <s v="DESCRIPCIÓN : Lograr que el 100% de la actores del Nivel Departamental y Distrital del año 2015,se conviertan en reportantes activos del aplicativo Web de Tecnovigilancia._x000a_INDICADOR: Porcentaje de actores del nivel Departamental y Distrital que notifican "/>
  </r>
  <r>
    <x v="11"/>
    <x v="0"/>
    <x v="69"/>
    <s v="Fortalecer el proceso de evaluación técnica y sanitaria en materia de expedición de registros sanitarios y trámites asociados de dispositivos médicos."/>
    <m/>
    <n v="0"/>
    <n v="0"/>
    <n v="80000000"/>
    <n v="80000000"/>
    <n v="80000000"/>
    <n v="80000000"/>
    <n v="40000000"/>
    <n v="0"/>
    <s v="Levantamiento - (Convenio Interadministrativo con IETS)"/>
    <s v="X"/>
    <m/>
    <m/>
    <m/>
    <s v="DESCRIPCIÓN : A partir del año 2017, el 100 % de las nuevas solicitudes de registros sanitarios nuevos categoría 2IIb y 3 sean evaluadas bajo lo metodología y criterios estandarizados de evaluación ténico sanitarias desarrollados e implementados._x000a_INDICADO"/>
  </r>
  <r>
    <x v="11"/>
    <x v="12"/>
    <x v="70"/>
    <s v="Ejercer acciones de vigilancia sanitaria bajo el enfoque de riesgo para los Dispositivos Médicos que se comercializan en el país mediante la verificación de su calidad y seguridad de acuerdo a los estándares técnicos nacionales e internacionales."/>
    <m/>
    <n v="0"/>
    <n v="0"/>
    <n v="0"/>
    <n v="0"/>
    <n v="0"/>
    <n v="0"/>
    <n v="0"/>
    <n v="0"/>
    <m/>
    <m/>
    <s v="Dirección de Operaciones Sanitarias_x000a__x000a_Oficina de Laboratorios"/>
    <m/>
    <s v="Falta de disponibilidad de informacion referente a los registros sanitarios sanitarios de los productos sujetos de muestreo._x000a_Falta de recursos (humanos, presupuestales, transporte) para la realización de la actividad._x000a_Realizar el muestreo de manera incorr"/>
    <s v="DESCRIPCIÓN : Mantener la acreditación del laboratorio fisicomecánico de dispositivos médicos para los ensayos establecidos._x000a_INDICADOR:Métodos de ensayos acreditados_x000a_TIPO DE INDICADOR: Impacto_x000a_META: 100%_x000a_"/>
  </r>
  <r>
    <x v="1"/>
    <x v="5"/>
    <x v="12"/>
    <m/>
    <m/>
    <n v="5304500"/>
    <n v="6901000"/>
    <n v="405000000"/>
    <n v="417205500"/>
    <n v="405623360"/>
    <n v="405623360"/>
    <n v="138123360"/>
    <n v="0"/>
    <m/>
    <m/>
    <m/>
    <m/>
    <m/>
    <m/>
  </r>
  <r>
    <x v="12"/>
    <x v="19"/>
    <x v="71"/>
    <s v="Conformar los Nodos Focales de Farmacovigilancia"/>
    <m/>
    <m/>
    <m/>
    <m/>
    <n v="0"/>
    <n v="0"/>
    <n v="0"/>
    <n v="0"/>
    <n v="0"/>
    <s v="Inversión proyecto de Levantamiento Actividad Fortalecimiento programa de Farmacovigilancia (619)"/>
    <s v="X"/>
    <s v="Dirección de Medicamentos y productos Biológicos"/>
    <s v="Viaticos: $50,923,200_x000a_Tiquetes:$37,265,400"/>
    <m/>
    <s v="N° Nodos focales normalizados / N° Nodos focales proyectados; META &gt;60%._x000a__x000a_Mejoría en la captura y calidad de la información reportada. META &gt;=15%"/>
  </r>
  <r>
    <x v="12"/>
    <x v="19"/>
    <x v="72"/>
    <m/>
    <m/>
    <m/>
    <m/>
    <m/>
    <m/>
    <m/>
    <m/>
    <m/>
    <m/>
    <m/>
    <m/>
    <m/>
    <m/>
    <m/>
    <m/>
  </r>
  <r>
    <x v="12"/>
    <x v="12"/>
    <x v="73"/>
    <s v="Desarrollar el programa de vigilancia post-comercialización para verificar la calidad de los medicamentos y suplementos dietarios en el marco del Sistema Nacional de Vigilancia Sanitaria."/>
    <m/>
    <m/>
    <m/>
    <n v="313383500"/>
    <n v="313383500"/>
    <n v="381546938"/>
    <n v="70171525"/>
    <n v="5055525"/>
    <n v="0"/>
    <s v="Levantamiento, Programa Nacional de  Muestra la calidad de medicamentos (618)"/>
    <m/>
    <s v="Dirección de Medicamentos y productos Biológicos_x000a_Dirección de Operaciones Sanitarias._x000a_Oficina de laboratorios control de calidad. "/>
    <s v="Adquisisción de insumos, reactivos y estandares primario._x000a_Transporte de muestras: $313.383.500_x000a_Viaticos: $15.913.500_x000a_Tiquetes: $37.2654.400"/>
    <s v="No se encuentre el tamaño de las muestras requeridas_x000a_"/>
    <s v="_x000a_No. de registros sanitarios con reportes no conformes/No. de Registros sanitarios analzados_x000a__x000a_N° de Oficios generados para inicio de proceso sancionatorio/ N° de Titulares con resultados de no conformidad"/>
  </r>
  <r>
    <x v="1"/>
    <x v="5"/>
    <x v="12"/>
    <m/>
    <m/>
    <n v="0"/>
    <n v="0"/>
    <n v="313383500"/>
    <n v="313383500"/>
    <n v="5055525"/>
    <n v="70171525"/>
    <n v="5055525"/>
    <n v="0"/>
    <m/>
    <m/>
    <m/>
    <m/>
    <m/>
    <m/>
  </r>
  <r>
    <x v="13"/>
    <x v="13"/>
    <x v="74"/>
    <m/>
    <m/>
    <m/>
    <m/>
    <m/>
    <m/>
    <n v="311375413"/>
    <n v="0"/>
    <n v="0"/>
    <n v="0"/>
    <m/>
    <m/>
    <m/>
    <m/>
    <m/>
    <m/>
  </r>
  <r>
    <x v="1"/>
    <x v="5"/>
    <x v="12"/>
    <m/>
    <m/>
    <m/>
    <m/>
    <m/>
    <n v="0"/>
    <n v="311375413"/>
    <n v="0"/>
    <n v="0"/>
    <n v="0"/>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2" cacheId="0" applyNumberFormats="0" applyBorderFormats="0" applyFontFormats="0" applyPatternFormats="0" applyAlignmentFormats="0" applyWidthHeightFormats="1" dataCaption="Datos" updatedVersion="5" showMemberPropertyTips="0" useAutoFormatting="1" itemPrintTitles="1" createdVersion="1" indent="0" compact="0" compactData="0" gridDropZones="1">
  <location ref="A3:E92" firstHeaderRow="1" firstDataRow="2" firstDataCol="2"/>
  <pivotFields count="19">
    <pivotField axis="axisRow" compact="0" outline="0" subtotalTop="0" showAll="0" includeNewItemsInFilter="1">
      <items count="16">
        <item x="10"/>
        <item x="9"/>
        <item x="11"/>
        <item x="12"/>
        <item x="13"/>
        <item m="1" x="14"/>
        <item x="0"/>
        <item x="2"/>
        <item x="3"/>
        <item x="6"/>
        <item x="5"/>
        <item x="8"/>
        <item x="4"/>
        <item x="7"/>
        <item h="1" x="1"/>
        <item t="default"/>
      </items>
    </pivotField>
    <pivotField compact="0" outline="0" subtotalTop="0" showAll="0" includeNewItemsInFilter="1"/>
    <pivotField axis="axisRow" compact="0" outline="0" subtotalTop="0" showAll="0" includeNewItemsInFilter="1">
      <items count="82">
        <item x="3"/>
        <item x="33"/>
        <item x="19"/>
        <item x="65"/>
        <item x="63"/>
        <item x="44"/>
        <item x="10"/>
        <item m="1" x="77"/>
        <item m="1" x="76"/>
        <item x="29"/>
        <item x="34"/>
        <item x="36"/>
        <item m="1" x="80"/>
        <item x="28"/>
        <item x="51"/>
        <item x="31"/>
        <item x="16"/>
        <item x="42"/>
        <item x="70"/>
        <item x="73"/>
        <item x="67"/>
        <item x="47"/>
        <item x="40"/>
        <item m="1" x="79"/>
        <item x="1"/>
        <item x="35"/>
        <item x="26"/>
        <item x="25"/>
        <item x="64"/>
        <item x="4"/>
        <item x="7"/>
        <item x="30"/>
        <item x="32"/>
        <item x="38"/>
        <item x="50"/>
        <item x="62"/>
        <item x="8"/>
        <item x="69"/>
        <item x="5"/>
        <item x="37"/>
        <item x="27"/>
        <item x="18"/>
        <item x="21"/>
        <item x="22"/>
        <item x="2"/>
        <item x="13"/>
        <item x="23"/>
        <item x="20"/>
        <item x="17"/>
        <item m="1" x="75"/>
        <item x="41"/>
        <item x="61"/>
        <item x="9"/>
        <item x="24"/>
        <item x="68"/>
        <item x="48"/>
        <item x="45"/>
        <item x="46"/>
        <item x="49"/>
        <item x="11"/>
        <item x="0"/>
        <item m="1" x="78"/>
        <item x="43"/>
        <item x="14"/>
        <item x="66"/>
        <item x="56"/>
        <item x="58"/>
        <item x="55"/>
        <item x="52"/>
        <item x="53"/>
        <item x="60"/>
        <item x="54"/>
        <item x="59"/>
        <item x="57"/>
        <item x="6"/>
        <item x="12"/>
        <item x="15"/>
        <item x="39"/>
        <item x="71"/>
        <item x="72"/>
        <item x="74"/>
        <item t="default"/>
      </items>
    </pivotField>
    <pivotField compact="0" outline="0" subtotalTop="0" showAll="0" includeNewItemsInFilter="1"/>
    <pivotField compact="0" outline="0" subtotalTop="0" showAll="0" includeNewItemsInFilter="1"/>
    <pivotField dataField="1" compact="0" outline="0" subtotalTop="0" showAll="0" includeNewItemsInFilter="1"/>
    <pivotField compact="0" outline="0" subtotalTop="0" showAll="0" includeNewItemsInFilter="1"/>
    <pivotField dataField="1" compact="0" outline="0" subtotalTop="0" showAll="0" includeNewItemsInFilter="1"/>
    <pivotField compact="0" outline="0" subtotalTop="0" showAll="0" includeNewItemsInFilter="1"/>
    <pivotField compact="0" outline="0" subtotalTop="0" showAll="0" includeNewItemsInFilter="1"/>
    <pivotField dataField="1"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s>
  <rowFields count="2">
    <field x="0"/>
    <field x="2"/>
  </rowFields>
  <rowItems count="88">
    <i>
      <x/>
      <x v="5"/>
    </i>
    <i r="1">
      <x v="14"/>
    </i>
    <i r="1">
      <x v="21"/>
    </i>
    <i r="1">
      <x v="34"/>
    </i>
    <i r="1">
      <x v="51"/>
    </i>
    <i r="1">
      <x v="55"/>
    </i>
    <i r="1">
      <x v="56"/>
    </i>
    <i r="1">
      <x v="57"/>
    </i>
    <i r="1">
      <x v="58"/>
    </i>
    <i r="1">
      <x v="62"/>
    </i>
    <i r="1">
      <x v="65"/>
    </i>
    <i r="1">
      <x v="66"/>
    </i>
    <i r="1">
      <x v="67"/>
    </i>
    <i r="1">
      <x v="68"/>
    </i>
    <i r="1">
      <x v="69"/>
    </i>
    <i r="1">
      <x v="70"/>
    </i>
    <i r="1">
      <x v="71"/>
    </i>
    <i r="1">
      <x v="72"/>
    </i>
    <i r="1">
      <x v="73"/>
    </i>
    <i t="default">
      <x/>
    </i>
    <i>
      <x v="1"/>
      <x v="17"/>
    </i>
    <i t="default">
      <x v="1"/>
    </i>
    <i>
      <x v="2"/>
      <x v="3"/>
    </i>
    <i r="1">
      <x v="4"/>
    </i>
    <i r="1">
      <x v="18"/>
    </i>
    <i r="1">
      <x v="20"/>
    </i>
    <i r="1">
      <x v="28"/>
    </i>
    <i r="1">
      <x v="35"/>
    </i>
    <i r="1">
      <x v="37"/>
    </i>
    <i r="1">
      <x v="54"/>
    </i>
    <i r="1">
      <x v="64"/>
    </i>
    <i t="default">
      <x v="2"/>
    </i>
    <i>
      <x v="3"/>
      <x v="19"/>
    </i>
    <i r="1">
      <x v="78"/>
    </i>
    <i r="1">
      <x v="79"/>
    </i>
    <i t="default">
      <x v="3"/>
    </i>
    <i>
      <x v="4"/>
      <x v="80"/>
    </i>
    <i t="default">
      <x v="4"/>
    </i>
    <i>
      <x v="6"/>
      <x/>
    </i>
    <i r="1">
      <x v="6"/>
    </i>
    <i r="1">
      <x v="24"/>
    </i>
    <i r="1">
      <x v="29"/>
    </i>
    <i r="1">
      <x v="30"/>
    </i>
    <i r="1">
      <x v="36"/>
    </i>
    <i r="1">
      <x v="38"/>
    </i>
    <i r="1">
      <x v="44"/>
    </i>
    <i r="1">
      <x v="52"/>
    </i>
    <i r="1">
      <x v="59"/>
    </i>
    <i r="1">
      <x v="60"/>
    </i>
    <i r="1">
      <x v="74"/>
    </i>
    <i t="default">
      <x v="6"/>
    </i>
    <i>
      <x v="7"/>
      <x v="45"/>
    </i>
    <i r="1">
      <x v="63"/>
    </i>
    <i r="1">
      <x v="76"/>
    </i>
    <i t="default">
      <x v="7"/>
    </i>
    <i>
      <x v="8"/>
      <x v="16"/>
    </i>
    <i t="default">
      <x v="8"/>
    </i>
    <i>
      <x v="9"/>
      <x v="9"/>
    </i>
    <i r="1">
      <x v="15"/>
    </i>
    <i r="1">
      <x v="31"/>
    </i>
    <i r="1">
      <x v="32"/>
    </i>
    <i t="default">
      <x v="9"/>
    </i>
    <i>
      <x v="10"/>
      <x v="13"/>
    </i>
    <i r="1">
      <x v="26"/>
    </i>
    <i r="1">
      <x v="27"/>
    </i>
    <i r="1">
      <x v="40"/>
    </i>
    <i r="1">
      <x v="53"/>
    </i>
    <i t="default">
      <x v="10"/>
    </i>
    <i>
      <x v="11"/>
      <x v="22"/>
    </i>
    <i r="1">
      <x v="50"/>
    </i>
    <i t="default">
      <x v="11"/>
    </i>
    <i>
      <x v="12"/>
      <x v="2"/>
    </i>
    <i r="1">
      <x v="41"/>
    </i>
    <i r="1">
      <x v="42"/>
    </i>
    <i r="1">
      <x v="43"/>
    </i>
    <i r="1">
      <x v="46"/>
    </i>
    <i r="1">
      <x v="47"/>
    </i>
    <i r="1">
      <x v="48"/>
    </i>
    <i t="default">
      <x v="12"/>
    </i>
    <i>
      <x v="13"/>
      <x v="1"/>
    </i>
    <i r="1">
      <x v="10"/>
    </i>
    <i r="1">
      <x v="11"/>
    </i>
    <i r="1">
      <x v="25"/>
    </i>
    <i r="1">
      <x v="33"/>
    </i>
    <i r="1">
      <x v="39"/>
    </i>
    <i r="1">
      <x v="77"/>
    </i>
    <i t="default">
      <x v="13"/>
    </i>
    <i t="grand">
      <x/>
    </i>
  </rowItems>
  <colFields count="1">
    <field x="-2"/>
  </colFields>
  <colItems count="3">
    <i>
      <x/>
    </i>
    <i i="1">
      <x v="1"/>
    </i>
    <i i="2">
      <x v="2"/>
    </i>
  </colItems>
  <dataFields count="3">
    <dataField name="Suma de Costo Total Viaticos" fld="5" baseField="2" baseItem="5"/>
    <dataField name="Suma de Costo Total Contratos" fld="7" baseField="2" baseItem="5"/>
    <dataField name="Suma de crp" fld="10" baseField="0" baseItem="0"/>
  </dataFields>
  <formats count="195">
    <format dxfId="607">
      <pivotArea dataOnly="0" labelOnly="1" outline="0" fieldPosition="0">
        <references count="2">
          <reference field="0" count="1" selected="0">
            <x v="0"/>
          </reference>
          <reference field="2" count="19">
            <x v="5"/>
            <x v="14"/>
            <x v="21"/>
            <x v="34"/>
            <x v="51"/>
            <x v="55"/>
            <x v="56"/>
            <x v="57"/>
            <x v="58"/>
            <x v="62"/>
            <x v="65"/>
            <x v="66"/>
            <x v="67"/>
            <x v="68"/>
            <x v="69"/>
            <x v="70"/>
            <x v="71"/>
            <x v="72"/>
            <x v="73"/>
          </reference>
        </references>
      </pivotArea>
    </format>
    <format dxfId="606">
      <pivotArea dataOnly="0" labelOnly="1" outline="0" fieldPosition="0">
        <references count="2">
          <reference field="0" count="1" selected="0">
            <x v="1"/>
          </reference>
          <reference field="2" count="1">
            <x v="17"/>
          </reference>
        </references>
      </pivotArea>
    </format>
    <format dxfId="605">
      <pivotArea dataOnly="0" labelOnly="1" outline="0" fieldPosition="0">
        <references count="2">
          <reference field="0" count="1" selected="0">
            <x v="2"/>
          </reference>
          <reference field="2" count="9">
            <x v="3"/>
            <x v="4"/>
            <x v="18"/>
            <x v="20"/>
            <x v="28"/>
            <x v="35"/>
            <x v="37"/>
            <x v="54"/>
            <x v="64"/>
          </reference>
        </references>
      </pivotArea>
    </format>
    <format dxfId="604">
      <pivotArea dataOnly="0" labelOnly="1" outline="0" fieldPosition="0">
        <references count="2">
          <reference field="0" count="1" selected="0">
            <x v="3"/>
          </reference>
          <reference field="2" count="3">
            <x v="12"/>
            <x v="19"/>
            <x v="49"/>
          </reference>
        </references>
      </pivotArea>
    </format>
    <format dxfId="603">
      <pivotArea dataOnly="0" labelOnly="1" outline="0" fieldPosition="0">
        <references count="2">
          <reference field="0" count="1" selected="0">
            <x v="4"/>
          </reference>
          <reference field="2" count="1">
            <x v="75"/>
          </reference>
        </references>
      </pivotArea>
    </format>
    <format dxfId="602">
      <pivotArea dataOnly="0" labelOnly="1" outline="0" fieldPosition="0">
        <references count="2">
          <reference field="0" count="1" selected="0">
            <x v="5"/>
          </reference>
          <reference field="2" count="1">
            <x v="7"/>
          </reference>
        </references>
      </pivotArea>
    </format>
    <format dxfId="601">
      <pivotArea dataOnly="0" labelOnly="1" outline="0" fieldPosition="0">
        <references count="2">
          <reference field="0" count="1" selected="0">
            <x v="6"/>
          </reference>
          <reference field="2" count="12">
            <x v="0"/>
            <x v="6"/>
            <x v="24"/>
            <x v="29"/>
            <x v="30"/>
            <x v="36"/>
            <x v="38"/>
            <x v="44"/>
            <x v="52"/>
            <x v="59"/>
            <x v="60"/>
            <x v="74"/>
          </reference>
        </references>
      </pivotArea>
    </format>
    <format dxfId="600">
      <pivotArea dataOnly="0" labelOnly="1" outline="0" fieldPosition="0">
        <references count="2">
          <reference field="0" count="1" selected="0">
            <x v="7"/>
          </reference>
          <reference field="2" count="3">
            <x v="23"/>
            <x v="45"/>
            <x v="63"/>
          </reference>
        </references>
      </pivotArea>
    </format>
    <format dxfId="599">
      <pivotArea dataOnly="0" labelOnly="1" outline="0" fieldPosition="0">
        <references count="2">
          <reference field="0" count="1" selected="0">
            <x v="8"/>
          </reference>
          <reference field="2" count="2">
            <x v="16"/>
            <x v="61"/>
          </reference>
        </references>
      </pivotArea>
    </format>
    <format dxfId="598">
      <pivotArea dataOnly="0" labelOnly="1" outline="0" fieldPosition="0">
        <references count="2">
          <reference field="0" count="1" selected="0">
            <x v="9"/>
          </reference>
          <reference field="2" count="4">
            <x v="9"/>
            <x v="15"/>
            <x v="31"/>
            <x v="32"/>
          </reference>
        </references>
      </pivotArea>
    </format>
    <format dxfId="597">
      <pivotArea dataOnly="0" labelOnly="1" outline="0" fieldPosition="0">
        <references count="2">
          <reference field="0" count="1" selected="0">
            <x v="10"/>
          </reference>
          <reference field="2" count="5">
            <x v="13"/>
            <x v="26"/>
            <x v="27"/>
            <x v="40"/>
            <x v="53"/>
          </reference>
        </references>
      </pivotArea>
    </format>
    <format dxfId="596">
      <pivotArea dataOnly="0" labelOnly="1" outline="0" fieldPosition="0">
        <references count="2">
          <reference field="0" count="1" selected="0">
            <x v="11"/>
          </reference>
          <reference field="2" count="2">
            <x v="22"/>
            <x v="50"/>
          </reference>
        </references>
      </pivotArea>
    </format>
    <format dxfId="595">
      <pivotArea dataOnly="0" labelOnly="1" outline="0" fieldPosition="0">
        <references count="2">
          <reference field="0" count="1" selected="0">
            <x v="12"/>
          </reference>
          <reference field="2" count="7">
            <x v="2"/>
            <x v="41"/>
            <x v="42"/>
            <x v="43"/>
            <x v="46"/>
            <x v="47"/>
            <x v="48"/>
          </reference>
        </references>
      </pivotArea>
    </format>
    <format dxfId="594">
      <pivotArea dataOnly="0" labelOnly="1" outline="0" fieldPosition="0">
        <references count="2">
          <reference field="0" count="1" selected="0">
            <x v="13"/>
          </reference>
          <reference field="2" count="7">
            <x v="1"/>
            <x v="8"/>
            <x v="10"/>
            <x v="11"/>
            <x v="25"/>
            <x v="33"/>
            <x v="39"/>
          </reference>
        </references>
      </pivotArea>
    </format>
    <format dxfId="593">
      <pivotArea dataOnly="0" labelOnly="1" outline="0" fieldPosition="0">
        <references count="2">
          <reference field="0" count="1" selected="0">
            <x v="14"/>
          </reference>
          <reference field="2" count="1">
            <x v="75"/>
          </reference>
        </references>
      </pivotArea>
    </format>
    <format dxfId="592">
      <pivotArea dataOnly="0" labelOnly="1" outline="0" fieldPosition="0">
        <references count="1">
          <reference field="0" count="1">
            <x v="0"/>
          </reference>
        </references>
      </pivotArea>
    </format>
    <format dxfId="591">
      <pivotArea dataOnly="0" labelOnly="1" outline="0" fieldPosition="0">
        <references count="1">
          <reference field="0" count="1" defaultSubtotal="1">
            <x v="0"/>
          </reference>
        </references>
      </pivotArea>
    </format>
    <format dxfId="590">
      <pivotArea dataOnly="0" labelOnly="1" outline="0" fieldPosition="0">
        <references count="1">
          <reference field="0" count="1">
            <x v="1"/>
          </reference>
        </references>
      </pivotArea>
    </format>
    <format dxfId="589">
      <pivotArea dataOnly="0" labelOnly="1" outline="0" fieldPosition="0">
        <references count="1">
          <reference field="0" count="1" defaultSubtotal="1">
            <x v="1"/>
          </reference>
        </references>
      </pivotArea>
    </format>
    <format dxfId="588">
      <pivotArea dataOnly="0" labelOnly="1" outline="0" fieldPosition="0">
        <references count="1">
          <reference field="0" count="1">
            <x v="2"/>
          </reference>
        </references>
      </pivotArea>
    </format>
    <format dxfId="587">
      <pivotArea dataOnly="0" labelOnly="1" outline="0" fieldPosition="0">
        <references count="1">
          <reference field="0" count="1" defaultSubtotal="1">
            <x v="2"/>
          </reference>
        </references>
      </pivotArea>
    </format>
    <format dxfId="586">
      <pivotArea dataOnly="0" labelOnly="1" outline="0" fieldPosition="0">
        <references count="1">
          <reference field="0" count="1">
            <x v="3"/>
          </reference>
        </references>
      </pivotArea>
    </format>
    <format dxfId="585">
      <pivotArea dataOnly="0" labelOnly="1" outline="0" fieldPosition="0">
        <references count="1">
          <reference field="0" count="1" defaultSubtotal="1">
            <x v="3"/>
          </reference>
        </references>
      </pivotArea>
    </format>
    <format dxfId="584">
      <pivotArea dataOnly="0" labelOnly="1" outline="0" fieldPosition="0">
        <references count="1">
          <reference field="0" count="1">
            <x v="4"/>
          </reference>
        </references>
      </pivotArea>
    </format>
    <format dxfId="583">
      <pivotArea dataOnly="0" labelOnly="1" outline="0" fieldPosition="0">
        <references count="1">
          <reference field="0" count="1" defaultSubtotal="1">
            <x v="4"/>
          </reference>
        </references>
      </pivotArea>
    </format>
    <format dxfId="582">
      <pivotArea dataOnly="0" labelOnly="1" outline="0" fieldPosition="0">
        <references count="1">
          <reference field="0" count="1">
            <x v="5"/>
          </reference>
        </references>
      </pivotArea>
    </format>
    <format dxfId="581">
      <pivotArea dataOnly="0" labelOnly="1" outline="0" fieldPosition="0">
        <references count="1">
          <reference field="0" count="1" defaultSubtotal="1">
            <x v="5"/>
          </reference>
        </references>
      </pivotArea>
    </format>
    <format dxfId="580">
      <pivotArea dataOnly="0" labelOnly="1" outline="0" fieldPosition="0">
        <references count="1">
          <reference field="0" count="1">
            <x v="6"/>
          </reference>
        </references>
      </pivotArea>
    </format>
    <format dxfId="579">
      <pivotArea dataOnly="0" labelOnly="1" outline="0" fieldPosition="0">
        <references count="1">
          <reference field="0" count="1" defaultSubtotal="1">
            <x v="6"/>
          </reference>
        </references>
      </pivotArea>
    </format>
    <format dxfId="578">
      <pivotArea dataOnly="0" labelOnly="1" outline="0" fieldPosition="0">
        <references count="1">
          <reference field="0" count="1">
            <x v="7"/>
          </reference>
        </references>
      </pivotArea>
    </format>
    <format dxfId="577">
      <pivotArea dataOnly="0" labelOnly="1" outline="0" fieldPosition="0">
        <references count="1">
          <reference field="0" count="1" defaultSubtotal="1">
            <x v="7"/>
          </reference>
        </references>
      </pivotArea>
    </format>
    <format dxfId="576">
      <pivotArea dataOnly="0" labelOnly="1" outline="0" fieldPosition="0">
        <references count="1">
          <reference field="0" count="1">
            <x v="8"/>
          </reference>
        </references>
      </pivotArea>
    </format>
    <format dxfId="575">
      <pivotArea dataOnly="0" labelOnly="1" outline="0" fieldPosition="0">
        <references count="1">
          <reference field="0" count="1" defaultSubtotal="1">
            <x v="8"/>
          </reference>
        </references>
      </pivotArea>
    </format>
    <format dxfId="574">
      <pivotArea dataOnly="0" labelOnly="1" outline="0" fieldPosition="0">
        <references count="1">
          <reference field="0" count="1">
            <x v="9"/>
          </reference>
        </references>
      </pivotArea>
    </format>
    <format dxfId="573">
      <pivotArea dataOnly="0" labelOnly="1" outline="0" fieldPosition="0">
        <references count="1">
          <reference field="0" count="1" defaultSubtotal="1">
            <x v="9"/>
          </reference>
        </references>
      </pivotArea>
    </format>
    <format dxfId="572">
      <pivotArea dataOnly="0" labelOnly="1" outline="0" fieldPosition="0">
        <references count="1">
          <reference field="0" count="1">
            <x v="10"/>
          </reference>
        </references>
      </pivotArea>
    </format>
    <format dxfId="571">
      <pivotArea dataOnly="0" labelOnly="1" outline="0" fieldPosition="0">
        <references count="1">
          <reference field="0" count="1" defaultSubtotal="1">
            <x v="10"/>
          </reference>
        </references>
      </pivotArea>
    </format>
    <format dxfId="570">
      <pivotArea dataOnly="0" labelOnly="1" outline="0" fieldPosition="0">
        <references count="1">
          <reference field="0" count="1">
            <x v="11"/>
          </reference>
        </references>
      </pivotArea>
    </format>
    <format dxfId="569">
      <pivotArea dataOnly="0" labelOnly="1" outline="0" fieldPosition="0">
        <references count="1">
          <reference field="0" count="1" defaultSubtotal="1">
            <x v="11"/>
          </reference>
        </references>
      </pivotArea>
    </format>
    <format dxfId="568">
      <pivotArea dataOnly="0" labelOnly="1" outline="0" fieldPosition="0">
        <references count="1">
          <reference field="0" count="1">
            <x v="12"/>
          </reference>
        </references>
      </pivotArea>
    </format>
    <format dxfId="567">
      <pivotArea dataOnly="0" labelOnly="1" outline="0" fieldPosition="0">
        <references count="1">
          <reference field="0" count="1" defaultSubtotal="1">
            <x v="12"/>
          </reference>
        </references>
      </pivotArea>
    </format>
    <format dxfId="566">
      <pivotArea dataOnly="0" labelOnly="1" outline="0" fieldPosition="0">
        <references count="1">
          <reference field="0" count="1">
            <x v="13"/>
          </reference>
        </references>
      </pivotArea>
    </format>
    <format dxfId="565">
      <pivotArea dataOnly="0" labelOnly="1" outline="0" fieldPosition="0">
        <references count="1">
          <reference field="0" count="1" defaultSubtotal="1">
            <x v="13"/>
          </reference>
        </references>
      </pivotArea>
    </format>
    <format dxfId="564">
      <pivotArea dataOnly="0" labelOnly="1" outline="0" fieldPosition="0">
        <references count="1">
          <reference field="0" count="1">
            <x v="14"/>
          </reference>
        </references>
      </pivotArea>
    </format>
    <format dxfId="563">
      <pivotArea dataOnly="0" labelOnly="1" outline="0" fieldPosition="0">
        <references count="1">
          <reference field="0" count="1" defaultSubtotal="1">
            <x v="14"/>
          </reference>
        </references>
      </pivotArea>
    </format>
    <format dxfId="562">
      <pivotArea dataOnly="0" labelOnly="1" grandRow="1" outline="0" fieldPosition="0"/>
    </format>
    <format dxfId="561">
      <pivotArea outline="0" fieldPosition="0"/>
    </format>
    <format dxfId="560">
      <pivotArea field="2" type="button" dataOnly="0" labelOnly="1" outline="0" axis="axisRow" fieldPosition="1"/>
    </format>
    <format dxfId="559">
      <pivotArea dataOnly="0" labelOnly="1" outline="0" offset="IV256" fieldPosition="0">
        <references count="1">
          <reference field="0" count="1" defaultSubtotal="1">
            <x v="0"/>
          </reference>
        </references>
      </pivotArea>
    </format>
    <format dxfId="558">
      <pivotArea dataOnly="0" labelOnly="1" outline="0" offset="IV256" fieldPosition="0">
        <references count="1">
          <reference field="0" count="1" defaultSubtotal="1">
            <x v="1"/>
          </reference>
        </references>
      </pivotArea>
    </format>
    <format dxfId="557">
      <pivotArea dataOnly="0" labelOnly="1" outline="0" offset="IV256" fieldPosition="0">
        <references count="1">
          <reference field="0" count="1" defaultSubtotal="1">
            <x v="2"/>
          </reference>
        </references>
      </pivotArea>
    </format>
    <format dxfId="556">
      <pivotArea dataOnly="0" labelOnly="1" outline="0" offset="IV256" fieldPosition="0">
        <references count="1">
          <reference field="0" count="1" defaultSubtotal="1">
            <x v="3"/>
          </reference>
        </references>
      </pivotArea>
    </format>
    <format dxfId="555">
      <pivotArea dataOnly="0" labelOnly="1" outline="0" offset="IV256" fieldPosition="0">
        <references count="1">
          <reference field="0" count="1" defaultSubtotal="1">
            <x v="4"/>
          </reference>
        </references>
      </pivotArea>
    </format>
    <format dxfId="554">
      <pivotArea dataOnly="0" labelOnly="1" outline="0" offset="IV256" fieldPosition="0">
        <references count="1">
          <reference field="0" count="1" defaultSubtotal="1">
            <x v="5"/>
          </reference>
        </references>
      </pivotArea>
    </format>
    <format dxfId="553">
      <pivotArea dataOnly="0" labelOnly="1" outline="0" offset="IV256" fieldPosition="0">
        <references count="1">
          <reference field="0" count="1" defaultSubtotal="1">
            <x v="6"/>
          </reference>
        </references>
      </pivotArea>
    </format>
    <format dxfId="552">
      <pivotArea dataOnly="0" labelOnly="1" outline="0" offset="IV256" fieldPosition="0">
        <references count="1">
          <reference field="0" count="1" defaultSubtotal="1">
            <x v="7"/>
          </reference>
        </references>
      </pivotArea>
    </format>
    <format dxfId="551">
      <pivotArea dataOnly="0" labelOnly="1" outline="0" offset="IV256" fieldPosition="0">
        <references count="1">
          <reference field="0" count="1" defaultSubtotal="1">
            <x v="8"/>
          </reference>
        </references>
      </pivotArea>
    </format>
    <format dxfId="550">
      <pivotArea dataOnly="0" labelOnly="1" outline="0" offset="IV256" fieldPosition="0">
        <references count="1">
          <reference field="0" count="1" defaultSubtotal="1">
            <x v="9"/>
          </reference>
        </references>
      </pivotArea>
    </format>
    <format dxfId="549">
      <pivotArea dataOnly="0" labelOnly="1" outline="0" offset="IV256" fieldPosition="0">
        <references count="1">
          <reference field="0" count="1" defaultSubtotal="1">
            <x v="10"/>
          </reference>
        </references>
      </pivotArea>
    </format>
    <format dxfId="548">
      <pivotArea dataOnly="0" labelOnly="1" outline="0" offset="IV256" fieldPosition="0">
        <references count="1">
          <reference field="0" count="1" defaultSubtotal="1">
            <x v="11"/>
          </reference>
        </references>
      </pivotArea>
    </format>
    <format dxfId="547">
      <pivotArea dataOnly="0" labelOnly="1" outline="0" offset="IV256" fieldPosition="0">
        <references count="1">
          <reference field="0" count="1" defaultSubtotal="1">
            <x v="12"/>
          </reference>
        </references>
      </pivotArea>
    </format>
    <format dxfId="546">
      <pivotArea dataOnly="0" labelOnly="1" outline="0" offset="IV256" fieldPosition="0">
        <references count="1">
          <reference field="0" count="1" defaultSubtotal="1">
            <x v="13"/>
          </reference>
        </references>
      </pivotArea>
    </format>
    <format dxfId="545">
      <pivotArea dataOnly="0" labelOnly="1" outline="0" offset="IV256" fieldPosition="0">
        <references count="1">
          <reference field="0" count="1" defaultSubtotal="1">
            <x v="14"/>
          </reference>
        </references>
      </pivotArea>
    </format>
    <format dxfId="544">
      <pivotArea dataOnly="0" labelOnly="1" grandRow="1" outline="0" offset="IV256" fieldPosition="0"/>
    </format>
    <format dxfId="543">
      <pivotArea dataOnly="0" labelOnly="1" outline="0" fieldPosition="0">
        <references count="2">
          <reference field="0" count="1" selected="0">
            <x v="14"/>
          </reference>
          <reference field="2" count="1">
            <x v="75"/>
          </reference>
        </references>
      </pivotArea>
    </format>
    <format dxfId="542">
      <pivotArea dataOnly="0" labelOnly="1" outline="0" fieldPosition="0">
        <references count="1">
          <reference field="4294967294" count="3">
            <x v="0"/>
            <x v="1"/>
            <x v="2"/>
          </reference>
        </references>
      </pivotArea>
    </format>
    <format dxfId="541">
      <pivotArea outline="0" fieldPosition="0">
        <references count="1">
          <reference field="0" count="1" selected="0" defaultSubtotal="1">
            <x v="0"/>
          </reference>
        </references>
      </pivotArea>
    </format>
    <format dxfId="540">
      <pivotArea dataOnly="0" labelOnly="1" outline="0" fieldPosition="0">
        <references count="1">
          <reference field="0" count="1" defaultSubtotal="1">
            <x v="0"/>
          </reference>
        </references>
      </pivotArea>
    </format>
    <format dxfId="539">
      <pivotArea outline="0" fieldPosition="0">
        <references count="1">
          <reference field="0" count="1" selected="0" defaultSubtotal="1">
            <x v="0"/>
          </reference>
        </references>
      </pivotArea>
    </format>
    <format dxfId="538">
      <pivotArea dataOnly="0" labelOnly="1" outline="0" fieldPosition="0">
        <references count="1">
          <reference field="0" count="1" defaultSubtotal="1">
            <x v="0"/>
          </reference>
        </references>
      </pivotArea>
    </format>
    <format dxfId="537">
      <pivotArea outline="0" fieldPosition="0">
        <references count="1">
          <reference field="0" count="1" selected="0" defaultSubtotal="1">
            <x v="0"/>
          </reference>
        </references>
      </pivotArea>
    </format>
    <format dxfId="536">
      <pivotArea dataOnly="0" labelOnly="1" outline="0" fieldPosition="0">
        <references count="1">
          <reference field="0" count="1" defaultSubtotal="1">
            <x v="0"/>
          </reference>
        </references>
      </pivotArea>
    </format>
    <format dxfId="535">
      <pivotArea dataOnly="0" labelOnly="1" outline="0" offset="A256" fieldPosition="0">
        <references count="1">
          <reference field="0" count="1" defaultSubtotal="1">
            <x v="1"/>
          </reference>
        </references>
      </pivotArea>
    </format>
    <format dxfId="534">
      <pivotArea dataOnly="0" labelOnly="1" outline="0" offset="A256" fieldPosition="0">
        <references count="1">
          <reference field="0" count="1" defaultSubtotal="1">
            <x v="2"/>
          </reference>
        </references>
      </pivotArea>
    </format>
    <format dxfId="533">
      <pivotArea dataOnly="0" labelOnly="1" outline="0" offset="A256" fieldPosition="0">
        <references count="1">
          <reference field="0" count="1" defaultSubtotal="1">
            <x v="3"/>
          </reference>
        </references>
      </pivotArea>
    </format>
    <format dxfId="532">
      <pivotArea dataOnly="0" labelOnly="1" outline="0" offset="A256" fieldPosition="0">
        <references count="1">
          <reference field="0" count="1" defaultSubtotal="1">
            <x v="4"/>
          </reference>
        </references>
      </pivotArea>
    </format>
    <format dxfId="531">
      <pivotArea dataOnly="0" labelOnly="1" outline="0" offset="A256" fieldPosition="0">
        <references count="1">
          <reference field="0" count="1" defaultSubtotal="1">
            <x v="5"/>
          </reference>
        </references>
      </pivotArea>
    </format>
    <format dxfId="530">
      <pivotArea dataOnly="0" labelOnly="1" outline="0" offset="A256" fieldPosition="0">
        <references count="1">
          <reference field="0" count="1" defaultSubtotal="1">
            <x v="6"/>
          </reference>
        </references>
      </pivotArea>
    </format>
    <format dxfId="529">
      <pivotArea dataOnly="0" labelOnly="1" outline="0" offset="A256" fieldPosition="0">
        <references count="1">
          <reference field="0" count="1" defaultSubtotal="1">
            <x v="7"/>
          </reference>
        </references>
      </pivotArea>
    </format>
    <format dxfId="528">
      <pivotArea dataOnly="0" labelOnly="1" outline="0" offset="A256" fieldPosition="0">
        <references count="1">
          <reference field="0" count="1" defaultSubtotal="1">
            <x v="8"/>
          </reference>
        </references>
      </pivotArea>
    </format>
    <format dxfId="527">
      <pivotArea dataOnly="0" labelOnly="1" outline="0" offset="A256" fieldPosition="0">
        <references count="1">
          <reference field="0" count="1" defaultSubtotal="1">
            <x v="9"/>
          </reference>
        </references>
      </pivotArea>
    </format>
    <format dxfId="526">
      <pivotArea dataOnly="0" labelOnly="1" outline="0" offset="A256" fieldPosition="0">
        <references count="1">
          <reference field="0" count="1" defaultSubtotal="1">
            <x v="10"/>
          </reference>
        </references>
      </pivotArea>
    </format>
    <format dxfId="525">
      <pivotArea dataOnly="0" labelOnly="1" outline="0" offset="A256" fieldPosition="0">
        <references count="1">
          <reference field="0" count="1" defaultSubtotal="1">
            <x v="11"/>
          </reference>
        </references>
      </pivotArea>
    </format>
    <format dxfId="524">
      <pivotArea dataOnly="0" labelOnly="1" outline="0" offset="A256" fieldPosition="0">
        <references count="1">
          <reference field="0" count="1" defaultSubtotal="1">
            <x v="12"/>
          </reference>
        </references>
      </pivotArea>
    </format>
    <format dxfId="523">
      <pivotArea dataOnly="0" labelOnly="1" outline="0" offset="A256" fieldPosition="0">
        <references count="1">
          <reference field="0" count="1" defaultSubtotal="1">
            <x v="13"/>
          </reference>
        </references>
      </pivotArea>
    </format>
    <format dxfId="522">
      <pivotArea dataOnly="0" labelOnly="1" grandRow="1" outline="0" offset="A256" fieldPosition="0"/>
    </format>
    <format dxfId="521">
      <pivotArea grandRow="1" outline="0" fieldPosition="0"/>
    </format>
    <format dxfId="520">
      <pivotArea dataOnly="0" labelOnly="1" grandRow="1" outline="0" fieldPosition="0"/>
    </format>
    <format dxfId="519">
      <pivotArea outline="0" fieldPosition="0">
        <references count="1">
          <reference field="0" count="1" selected="0" defaultSubtotal="1">
            <x v="12"/>
          </reference>
        </references>
      </pivotArea>
    </format>
    <format dxfId="518">
      <pivotArea outline="0" fieldPosition="0">
        <references count="1">
          <reference field="0" count="1" selected="0" defaultSubtotal="1">
            <x v="11"/>
          </reference>
        </references>
      </pivotArea>
    </format>
    <format dxfId="517">
      <pivotArea outline="0" fieldPosition="0">
        <references count="1">
          <reference field="0" count="1" selected="0" defaultSubtotal="1">
            <x v="10"/>
          </reference>
        </references>
      </pivotArea>
    </format>
    <format dxfId="516">
      <pivotArea outline="0" fieldPosition="0">
        <references count="1">
          <reference field="0" count="1" selected="0" defaultSubtotal="1">
            <x v="9"/>
          </reference>
        </references>
      </pivotArea>
    </format>
    <format dxfId="515">
      <pivotArea outline="0" fieldPosition="0">
        <references count="1">
          <reference field="0" count="1" selected="0" defaultSubtotal="1">
            <x v="8"/>
          </reference>
        </references>
      </pivotArea>
    </format>
    <format dxfId="514">
      <pivotArea outline="0" fieldPosition="0">
        <references count="1">
          <reference field="0" count="1" selected="0" defaultSubtotal="1">
            <x v="7"/>
          </reference>
        </references>
      </pivotArea>
    </format>
    <format dxfId="513">
      <pivotArea outline="0" fieldPosition="0">
        <references count="1">
          <reference field="0" count="1" selected="0" defaultSubtotal="1">
            <x v="6"/>
          </reference>
        </references>
      </pivotArea>
    </format>
    <format dxfId="512">
      <pivotArea outline="0" fieldPosition="0">
        <references count="1">
          <reference field="0" count="1" selected="0" defaultSubtotal="1">
            <x v="5"/>
          </reference>
        </references>
      </pivotArea>
    </format>
    <format dxfId="511">
      <pivotArea outline="0" fieldPosition="0">
        <references count="1">
          <reference field="0" count="1" selected="0" defaultSubtotal="1">
            <x v="4"/>
          </reference>
        </references>
      </pivotArea>
    </format>
    <format dxfId="510">
      <pivotArea outline="0" fieldPosition="0">
        <references count="1">
          <reference field="0" count="1" selected="0" defaultSubtotal="1">
            <x v="3"/>
          </reference>
        </references>
      </pivotArea>
    </format>
    <format dxfId="509">
      <pivotArea dataOnly="0" outline="0" fieldPosition="0">
        <references count="1">
          <reference field="0" count="0" defaultSubtotal="1"/>
        </references>
      </pivotArea>
    </format>
    <format dxfId="508">
      <pivotArea dataOnly="0" labelOnly="1" outline="0" fieldPosition="0">
        <references count="1">
          <reference field="4294967294" count="3">
            <x v="0"/>
            <x v="1"/>
            <x v="2"/>
          </reference>
        </references>
      </pivotArea>
    </format>
    <format dxfId="507">
      <pivotArea dataOnly="0" labelOnly="1" outline="0" fieldPosition="0">
        <references count="1">
          <reference field="4294967294" count="3">
            <x v="0"/>
            <x v="1"/>
            <x v="2"/>
          </reference>
        </references>
      </pivotArea>
    </format>
    <format dxfId="506">
      <pivotArea dataOnly="0" labelOnly="1" outline="0" fieldPosition="0">
        <references count="1">
          <reference field="4294967294" count="3">
            <x v="0"/>
            <x v="1"/>
            <x v="2"/>
          </reference>
        </references>
      </pivotArea>
    </format>
    <format dxfId="505">
      <pivotArea outline="0" fieldPosition="0"/>
    </format>
    <format dxfId="504">
      <pivotArea dataOnly="0" labelOnly="1" outline="0" fieldPosition="0">
        <references count="1">
          <reference field="4294967294" count="3">
            <x v="0"/>
            <x v="1"/>
            <x v="2"/>
          </reference>
        </references>
      </pivotArea>
    </format>
    <format dxfId="503">
      <pivotArea outline="0" fieldPosition="0"/>
    </format>
    <format dxfId="502">
      <pivotArea dataOnly="0" labelOnly="1" outline="0" fieldPosition="0">
        <references count="1">
          <reference field="4294967294" count="3">
            <x v="0"/>
            <x v="1"/>
            <x v="2"/>
          </reference>
        </references>
      </pivotArea>
    </format>
    <format dxfId="501">
      <pivotArea dataOnly="0" labelOnly="1" outline="0" fieldPosition="0">
        <references count="1">
          <reference field="4294967294" count="1">
            <x v="0"/>
          </reference>
        </references>
      </pivotArea>
    </format>
    <format dxfId="500">
      <pivotArea dataOnly="0" labelOnly="1" outline="0" fieldPosition="0">
        <references count="1">
          <reference field="4294967294" count="1">
            <x v="1"/>
          </reference>
        </references>
      </pivotArea>
    </format>
    <format dxfId="499">
      <pivotArea dataOnly="0" labelOnly="1" outline="0" fieldPosition="0">
        <references count="1">
          <reference field="4294967294" count="1">
            <x v="2"/>
          </reference>
        </references>
      </pivotArea>
    </format>
    <format dxfId="498">
      <pivotArea outline="0" fieldPosition="0"/>
    </format>
    <format dxfId="497">
      <pivotArea dataOnly="0" labelOnly="1" outline="0" fieldPosition="0">
        <references count="1">
          <reference field="0" count="0"/>
        </references>
      </pivotArea>
    </format>
    <format dxfId="496">
      <pivotArea dataOnly="0" labelOnly="1" outline="0" fieldPosition="0">
        <references count="1">
          <reference field="0" count="0" defaultSubtotal="1"/>
        </references>
      </pivotArea>
    </format>
    <format dxfId="495">
      <pivotArea dataOnly="0" labelOnly="1" grandRow="1" outline="0" fieldPosition="0"/>
    </format>
    <format dxfId="494">
      <pivotArea dataOnly="0" labelOnly="1" outline="0" fieldPosition="0">
        <references count="2">
          <reference field="0" count="1" selected="0">
            <x v="0"/>
          </reference>
          <reference field="2" count="19">
            <x v="5"/>
            <x v="14"/>
            <x v="21"/>
            <x v="34"/>
            <x v="51"/>
            <x v="55"/>
            <x v="56"/>
            <x v="57"/>
            <x v="58"/>
            <x v="62"/>
            <x v="65"/>
            <x v="66"/>
            <x v="67"/>
            <x v="68"/>
            <x v="69"/>
            <x v="70"/>
            <x v="71"/>
            <x v="72"/>
            <x v="73"/>
          </reference>
        </references>
      </pivotArea>
    </format>
    <format dxfId="493">
      <pivotArea dataOnly="0" labelOnly="1" outline="0" fieldPosition="0">
        <references count="2">
          <reference field="0" count="1" selected="0">
            <x v="1"/>
          </reference>
          <reference field="2" count="1">
            <x v="17"/>
          </reference>
        </references>
      </pivotArea>
    </format>
    <format dxfId="492">
      <pivotArea dataOnly="0" labelOnly="1" outline="0" fieldPosition="0">
        <references count="2">
          <reference field="0" count="1" selected="0">
            <x v="2"/>
          </reference>
          <reference field="2" count="9">
            <x v="3"/>
            <x v="4"/>
            <x v="18"/>
            <x v="20"/>
            <x v="28"/>
            <x v="35"/>
            <x v="37"/>
            <x v="54"/>
            <x v="64"/>
          </reference>
        </references>
      </pivotArea>
    </format>
    <format dxfId="491">
      <pivotArea dataOnly="0" labelOnly="1" outline="0" fieldPosition="0">
        <references count="2">
          <reference field="0" count="1" selected="0">
            <x v="3"/>
          </reference>
          <reference field="2" count="3">
            <x v="12"/>
            <x v="19"/>
            <x v="49"/>
          </reference>
        </references>
      </pivotArea>
    </format>
    <format dxfId="490">
      <pivotArea dataOnly="0" labelOnly="1" outline="0" fieldPosition="0">
        <references count="2">
          <reference field="0" count="1" selected="0">
            <x v="4"/>
          </reference>
          <reference field="2" count="1">
            <x v="75"/>
          </reference>
        </references>
      </pivotArea>
    </format>
    <format dxfId="489">
      <pivotArea dataOnly="0" labelOnly="1" outline="0" fieldPosition="0">
        <references count="2">
          <reference field="0" count="1" selected="0">
            <x v="5"/>
          </reference>
          <reference field="2" count="1">
            <x v="7"/>
          </reference>
        </references>
      </pivotArea>
    </format>
    <format dxfId="488">
      <pivotArea dataOnly="0" labelOnly="1" outline="0" fieldPosition="0">
        <references count="2">
          <reference field="0" count="1" selected="0">
            <x v="6"/>
          </reference>
          <reference field="2" count="12">
            <x v="0"/>
            <x v="6"/>
            <x v="24"/>
            <x v="29"/>
            <x v="30"/>
            <x v="36"/>
            <x v="38"/>
            <x v="44"/>
            <x v="52"/>
            <x v="59"/>
            <x v="60"/>
            <x v="74"/>
          </reference>
        </references>
      </pivotArea>
    </format>
    <format dxfId="487">
      <pivotArea dataOnly="0" labelOnly="1" outline="0" fieldPosition="0">
        <references count="2">
          <reference field="0" count="1" selected="0">
            <x v="7"/>
          </reference>
          <reference field="2" count="3">
            <x v="23"/>
            <x v="45"/>
            <x v="63"/>
          </reference>
        </references>
      </pivotArea>
    </format>
    <format dxfId="486">
      <pivotArea dataOnly="0" labelOnly="1" outline="0" fieldPosition="0">
        <references count="2">
          <reference field="0" count="1" selected="0">
            <x v="8"/>
          </reference>
          <reference field="2" count="2">
            <x v="16"/>
            <x v="61"/>
          </reference>
        </references>
      </pivotArea>
    </format>
    <format dxfId="485">
      <pivotArea dataOnly="0" labelOnly="1" outline="0" fieldPosition="0">
        <references count="2">
          <reference field="0" count="1" selected="0">
            <x v="9"/>
          </reference>
          <reference field="2" count="4">
            <x v="9"/>
            <x v="15"/>
            <x v="31"/>
            <x v="32"/>
          </reference>
        </references>
      </pivotArea>
    </format>
    <format dxfId="484">
      <pivotArea dataOnly="0" labelOnly="1" outline="0" fieldPosition="0">
        <references count="2">
          <reference field="0" count="1" selected="0">
            <x v="10"/>
          </reference>
          <reference field="2" count="5">
            <x v="13"/>
            <x v="26"/>
            <x v="27"/>
            <x v="40"/>
            <x v="53"/>
          </reference>
        </references>
      </pivotArea>
    </format>
    <format dxfId="483">
      <pivotArea dataOnly="0" labelOnly="1" outline="0" fieldPosition="0">
        <references count="2">
          <reference field="0" count="1" selected="0">
            <x v="11"/>
          </reference>
          <reference field="2" count="2">
            <x v="22"/>
            <x v="50"/>
          </reference>
        </references>
      </pivotArea>
    </format>
    <format dxfId="482">
      <pivotArea dataOnly="0" labelOnly="1" outline="0" fieldPosition="0">
        <references count="2">
          <reference field="0" count="1" selected="0">
            <x v="12"/>
          </reference>
          <reference field="2" count="7">
            <x v="2"/>
            <x v="41"/>
            <x v="42"/>
            <x v="43"/>
            <x v="46"/>
            <x v="47"/>
            <x v="48"/>
          </reference>
        </references>
      </pivotArea>
    </format>
    <format dxfId="481">
      <pivotArea dataOnly="0" labelOnly="1" outline="0" fieldPosition="0">
        <references count="2">
          <reference field="0" count="1" selected="0">
            <x v="13"/>
          </reference>
          <reference field="2" count="7">
            <x v="1"/>
            <x v="8"/>
            <x v="10"/>
            <x v="11"/>
            <x v="25"/>
            <x v="33"/>
            <x v="39"/>
          </reference>
        </references>
      </pivotArea>
    </format>
    <format dxfId="480">
      <pivotArea dataOnly="0" labelOnly="1" outline="0" fieldPosition="0">
        <references count="1">
          <reference field="4294967294" count="3">
            <x v="0"/>
            <x v="1"/>
            <x v="2"/>
          </reference>
        </references>
      </pivotArea>
    </format>
    <format dxfId="479">
      <pivotArea outline="0" fieldPosition="0">
        <references count="1">
          <reference field="0" count="1" selected="0" defaultSubtotal="1">
            <x v="2"/>
          </reference>
        </references>
      </pivotArea>
    </format>
    <format dxfId="478">
      <pivotArea dataOnly="0" labelOnly="1" outline="0" offset="IV256" fieldPosition="0">
        <references count="1">
          <reference field="0" count="1" defaultSubtotal="1">
            <x v="2"/>
          </reference>
        </references>
      </pivotArea>
    </format>
    <format dxfId="477">
      <pivotArea outline="0" fieldPosition="0"/>
    </format>
    <format dxfId="476">
      <pivotArea dataOnly="0" labelOnly="1" outline="0" fieldPosition="0">
        <references count="1">
          <reference field="0" count="0"/>
        </references>
      </pivotArea>
    </format>
    <format dxfId="475">
      <pivotArea dataOnly="0" labelOnly="1" outline="0" fieldPosition="0">
        <references count="1">
          <reference field="0" count="0" defaultSubtotal="1"/>
        </references>
      </pivotArea>
    </format>
    <format dxfId="474">
      <pivotArea dataOnly="0" labelOnly="1" grandRow="1" outline="0" fieldPosition="0"/>
    </format>
    <format dxfId="473">
      <pivotArea dataOnly="0" labelOnly="1" outline="0" fieldPosition="0">
        <references count="2">
          <reference field="0" count="1" selected="0">
            <x v="0"/>
          </reference>
          <reference field="2" count="19">
            <x v="5"/>
            <x v="14"/>
            <x v="21"/>
            <x v="34"/>
            <x v="51"/>
            <x v="55"/>
            <x v="56"/>
            <x v="57"/>
            <x v="58"/>
            <x v="62"/>
            <x v="65"/>
            <x v="66"/>
            <x v="67"/>
            <x v="68"/>
            <x v="69"/>
            <x v="70"/>
            <x v="71"/>
            <x v="72"/>
            <x v="73"/>
          </reference>
        </references>
      </pivotArea>
    </format>
    <format dxfId="472">
      <pivotArea dataOnly="0" labelOnly="1" outline="0" fieldPosition="0">
        <references count="2">
          <reference field="0" count="1" selected="0">
            <x v="1"/>
          </reference>
          <reference field="2" count="1">
            <x v="17"/>
          </reference>
        </references>
      </pivotArea>
    </format>
    <format dxfId="471">
      <pivotArea dataOnly="0" labelOnly="1" outline="0" fieldPosition="0">
        <references count="2">
          <reference field="0" count="1" selected="0">
            <x v="2"/>
          </reference>
          <reference field="2" count="9">
            <x v="3"/>
            <x v="4"/>
            <x v="18"/>
            <x v="20"/>
            <x v="28"/>
            <x v="35"/>
            <x v="37"/>
            <x v="54"/>
            <x v="64"/>
          </reference>
        </references>
      </pivotArea>
    </format>
    <format dxfId="470">
      <pivotArea dataOnly="0" labelOnly="1" outline="0" fieldPosition="0">
        <references count="2">
          <reference field="0" count="1" selected="0">
            <x v="3"/>
          </reference>
          <reference field="2" count="3">
            <x v="12"/>
            <x v="19"/>
            <x v="49"/>
          </reference>
        </references>
      </pivotArea>
    </format>
    <format dxfId="469">
      <pivotArea dataOnly="0" labelOnly="1" outline="0" fieldPosition="0">
        <references count="2">
          <reference field="0" count="1" selected="0">
            <x v="4"/>
          </reference>
          <reference field="2" count="1">
            <x v="75"/>
          </reference>
        </references>
      </pivotArea>
    </format>
    <format dxfId="468">
      <pivotArea dataOnly="0" labelOnly="1" outline="0" fieldPosition="0">
        <references count="2">
          <reference field="0" count="1" selected="0">
            <x v="5"/>
          </reference>
          <reference field="2" count="1">
            <x v="7"/>
          </reference>
        </references>
      </pivotArea>
    </format>
    <format dxfId="467">
      <pivotArea dataOnly="0" labelOnly="1" outline="0" fieldPosition="0">
        <references count="2">
          <reference field="0" count="1" selected="0">
            <x v="6"/>
          </reference>
          <reference field="2" count="12">
            <x v="0"/>
            <x v="6"/>
            <x v="24"/>
            <x v="29"/>
            <x v="30"/>
            <x v="36"/>
            <x v="38"/>
            <x v="44"/>
            <x v="52"/>
            <x v="59"/>
            <x v="60"/>
            <x v="74"/>
          </reference>
        </references>
      </pivotArea>
    </format>
    <format dxfId="466">
      <pivotArea dataOnly="0" labelOnly="1" outline="0" fieldPosition="0">
        <references count="2">
          <reference field="0" count="1" selected="0">
            <x v="7"/>
          </reference>
          <reference field="2" count="3">
            <x v="23"/>
            <x v="45"/>
            <x v="63"/>
          </reference>
        </references>
      </pivotArea>
    </format>
    <format dxfId="465">
      <pivotArea dataOnly="0" labelOnly="1" outline="0" fieldPosition="0">
        <references count="2">
          <reference field="0" count="1" selected="0">
            <x v="8"/>
          </reference>
          <reference field="2" count="2">
            <x v="16"/>
            <x v="61"/>
          </reference>
        </references>
      </pivotArea>
    </format>
    <format dxfId="464">
      <pivotArea dataOnly="0" labelOnly="1" outline="0" fieldPosition="0">
        <references count="2">
          <reference field="0" count="1" selected="0">
            <x v="9"/>
          </reference>
          <reference field="2" count="4">
            <x v="9"/>
            <x v="15"/>
            <x v="31"/>
            <x v="32"/>
          </reference>
        </references>
      </pivotArea>
    </format>
    <format dxfId="463">
      <pivotArea dataOnly="0" labelOnly="1" outline="0" fieldPosition="0">
        <references count="2">
          <reference field="0" count="1" selected="0">
            <x v="10"/>
          </reference>
          <reference field="2" count="5">
            <x v="13"/>
            <x v="26"/>
            <x v="27"/>
            <x v="40"/>
            <x v="53"/>
          </reference>
        </references>
      </pivotArea>
    </format>
    <format dxfId="462">
      <pivotArea dataOnly="0" labelOnly="1" outline="0" fieldPosition="0">
        <references count="2">
          <reference field="0" count="1" selected="0">
            <x v="11"/>
          </reference>
          <reference field="2" count="2">
            <x v="22"/>
            <x v="50"/>
          </reference>
        </references>
      </pivotArea>
    </format>
    <format dxfId="461">
      <pivotArea dataOnly="0" labelOnly="1" outline="0" fieldPosition="0">
        <references count="2">
          <reference field="0" count="1" selected="0">
            <x v="12"/>
          </reference>
          <reference field="2" count="7">
            <x v="2"/>
            <x v="41"/>
            <x v="42"/>
            <x v="43"/>
            <x v="46"/>
            <x v="47"/>
            <x v="48"/>
          </reference>
        </references>
      </pivotArea>
    </format>
    <format dxfId="460">
      <pivotArea dataOnly="0" labelOnly="1" outline="0" fieldPosition="0">
        <references count="2">
          <reference field="0" count="1" selected="0">
            <x v="13"/>
          </reference>
          <reference field="2" count="7">
            <x v="1"/>
            <x v="8"/>
            <x v="10"/>
            <x v="11"/>
            <x v="25"/>
            <x v="33"/>
            <x v="39"/>
          </reference>
        </references>
      </pivotArea>
    </format>
    <format dxfId="459">
      <pivotArea dataOnly="0" labelOnly="1" outline="0" fieldPosition="0">
        <references count="1">
          <reference field="4294967294" count="3">
            <x v="0"/>
            <x v="1"/>
            <x v="2"/>
          </reference>
        </references>
      </pivotArea>
    </format>
    <format dxfId="458">
      <pivotArea outline="0" fieldPosition="0"/>
    </format>
    <format dxfId="457">
      <pivotArea dataOnly="0" labelOnly="1" outline="0" fieldPosition="0">
        <references count="1">
          <reference field="4294967294" count="3">
            <x v="0"/>
            <x v="1"/>
            <x v="2"/>
          </reference>
        </references>
      </pivotArea>
    </format>
    <format dxfId="456">
      <pivotArea outline="0" fieldPosition="0"/>
    </format>
    <format dxfId="455">
      <pivotArea dataOnly="0" labelOnly="1" outline="0" fieldPosition="0">
        <references count="1">
          <reference field="4294967294" count="3">
            <x v="0"/>
            <x v="1"/>
            <x v="2"/>
          </reference>
        </references>
      </pivotArea>
    </format>
    <format dxfId="454">
      <pivotArea dataOnly="0" labelOnly="1" outline="0" fieldPosition="0">
        <references count="1">
          <reference field="0" count="1" defaultSubtotal="1">
            <x v="0"/>
          </reference>
        </references>
      </pivotArea>
    </format>
    <format dxfId="453">
      <pivotArea dataOnly="0" labelOnly="1" outline="0" fieldPosition="0">
        <references count="1">
          <reference field="0" count="1" defaultSubtotal="1">
            <x v="1"/>
          </reference>
        </references>
      </pivotArea>
    </format>
    <format dxfId="452">
      <pivotArea dataOnly="0" labelOnly="1" outline="0" fieldPosition="0">
        <references count="1">
          <reference field="0" count="1" defaultSubtotal="1">
            <x v="2"/>
          </reference>
        </references>
      </pivotArea>
    </format>
    <format dxfId="451">
      <pivotArea dataOnly="0" labelOnly="1" outline="0" fieldPosition="0">
        <references count="1">
          <reference field="0" count="1" defaultSubtotal="1">
            <x v="3"/>
          </reference>
        </references>
      </pivotArea>
    </format>
    <format dxfId="450">
      <pivotArea dataOnly="0" labelOnly="1" outline="0" fieldPosition="0">
        <references count="1">
          <reference field="0" count="1" defaultSubtotal="1">
            <x v="4"/>
          </reference>
        </references>
      </pivotArea>
    </format>
    <format dxfId="449">
      <pivotArea dataOnly="0" labelOnly="1" outline="0" fieldPosition="0">
        <references count="1">
          <reference field="0" count="1" defaultSubtotal="1">
            <x v="5"/>
          </reference>
        </references>
      </pivotArea>
    </format>
    <format dxfId="448">
      <pivotArea dataOnly="0" labelOnly="1" outline="0" fieldPosition="0">
        <references count="1">
          <reference field="0" count="1" defaultSubtotal="1">
            <x v="6"/>
          </reference>
        </references>
      </pivotArea>
    </format>
    <format dxfId="447">
      <pivotArea dataOnly="0" labelOnly="1" outline="0" fieldPosition="0">
        <references count="1">
          <reference field="0" count="1" defaultSubtotal="1">
            <x v="7"/>
          </reference>
        </references>
      </pivotArea>
    </format>
    <format dxfId="446">
      <pivotArea dataOnly="0" labelOnly="1" outline="0" fieldPosition="0">
        <references count="1">
          <reference field="0" count="1" defaultSubtotal="1">
            <x v="8"/>
          </reference>
        </references>
      </pivotArea>
    </format>
    <format dxfId="445">
      <pivotArea dataOnly="0" labelOnly="1" outline="0" fieldPosition="0">
        <references count="1">
          <reference field="0" count="1" defaultSubtotal="1">
            <x v="9"/>
          </reference>
        </references>
      </pivotArea>
    </format>
    <format dxfId="444">
      <pivotArea dataOnly="0" labelOnly="1" outline="0" fieldPosition="0">
        <references count="1">
          <reference field="0" count="1" defaultSubtotal="1">
            <x v="10"/>
          </reference>
        </references>
      </pivotArea>
    </format>
    <format dxfId="443">
      <pivotArea dataOnly="0" labelOnly="1" outline="0" fieldPosition="0">
        <references count="1">
          <reference field="0" count="1" defaultSubtotal="1">
            <x v="11"/>
          </reference>
        </references>
      </pivotArea>
    </format>
    <format dxfId="442">
      <pivotArea dataOnly="0" labelOnly="1" outline="0" fieldPosition="0">
        <references count="1">
          <reference field="0" count="1" defaultSubtotal="1">
            <x v="12"/>
          </reference>
        </references>
      </pivotArea>
    </format>
    <format dxfId="441">
      <pivotArea dataOnly="0" labelOnly="1" outline="0" fieldPosition="0">
        <references count="1">
          <reference field="0" count="1" defaultSubtotal="1">
            <x v="13"/>
          </reference>
        </references>
      </pivotArea>
    </format>
    <format dxfId="440">
      <pivotArea dataOnly="0" labelOnly="1" grandRow="1" outline="0" fieldPosition="0"/>
    </format>
    <format dxfId="439">
      <pivotArea dataOnly="0" labelOnly="1" outline="0" fieldPosition="0">
        <references count="2">
          <reference field="0" count="1" selected="0">
            <x v="0"/>
          </reference>
          <reference field="2" count="19">
            <x v="5"/>
            <x v="14"/>
            <x v="21"/>
            <x v="34"/>
            <x v="51"/>
            <x v="55"/>
            <x v="56"/>
            <x v="57"/>
            <x v="58"/>
            <x v="62"/>
            <x v="65"/>
            <x v="66"/>
            <x v="67"/>
            <x v="68"/>
            <x v="69"/>
            <x v="70"/>
            <x v="71"/>
            <x v="72"/>
            <x v="73"/>
          </reference>
        </references>
      </pivotArea>
    </format>
    <format dxfId="438">
      <pivotArea dataOnly="0" labelOnly="1" outline="0" fieldPosition="0">
        <references count="2">
          <reference field="0" count="1" selected="0">
            <x v="1"/>
          </reference>
          <reference field="2" count="1">
            <x v="17"/>
          </reference>
        </references>
      </pivotArea>
    </format>
    <format dxfId="437">
      <pivotArea dataOnly="0" labelOnly="1" outline="0" fieldPosition="0">
        <references count="2">
          <reference field="0" count="1" selected="0">
            <x v="2"/>
          </reference>
          <reference field="2" count="9">
            <x v="3"/>
            <x v="4"/>
            <x v="18"/>
            <x v="20"/>
            <x v="28"/>
            <x v="35"/>
            <x v="37"/>
            <x v="54"/>
            <x v="64"/>
          </reference>
        </references>
      </pivotArea>
    </format>
    <format dxfId="436">
      <pivotArea dataOnly="0" labelOnly="1" outline="0" fieldPosition="0">
        <references count="2">
          <reference field="0" count="1" selected="0">
            <x v="3"/>
          </reference>
          <reference field="2" count="3">
            <x v="12"/>
            <x v="19"/>
            <x v="49"/>
          </reference>
        </references>
      </pivotArea>
    </format>
    <format dxfId="435">
      <pivotArea dataOnly="0" labelOnly="1" outline="0" fieldPosition="0">
        <references count="2">
          <reference field="0" count="1" selected="0">
            <x v="4"/>
          </reference>
          <reference field="2" count="1">
            <x v="75"/>
          </reference>
        </references>
      </pivotArea>
    </format>
    <format dxfId="434">
      <pivotArea dataOnly="0" labelOnly="1" outline="0" fieldPosition="0">
        <references count="2">
          <reference field="0" count="1" selected="0">
            <x v="5"/>
          </reference>
          <reference field="2" count="1">
            <x v="7"/>
          </reference>
        </references>
      </pivotArea>
    </format>
    <format dxfId="433">
      <pivotArea dataOnly="0" labelOnly="1" outline="0" fieldPosition="0">
        <references count="2">
          <reference field="0" count="1" selected="0">
            <x v="6"/>
          </reference>
          <reference field="2" count="12">
            <x v="0"/>
            <x v="6"/>
            <x v="24"/>
            <x v="29"/>
            <x v="30"/>
            <x v="36"/>
            <x v="38"/>
            <x v="44"/>
            <x v="52"/>
            <x v="59"/>
            <x v="60"/>
            <x v="74"/>
          </reference>
        </references>
      </pivotArea>
    </format>
    <format dxfId="432">
      <pivotArea dataOnly="0" labelOnly="1" outline="0" fieldPosition="0">
        <references count="2">
          <reference field="0" count="1" selected="0">
            <x v="7"/>
          </reference>
          <reference field="2" count="3">
            <x v="23"/>
            <x v="45"/>
            <x v="63"/>
          </reference>
        </references>
      </pivotArea>
    </format>
    <format dxfId="431">
      <pivotArea dataOnly="0" labelOnly="1" outline="0" fieldPosition="0">
        <references count="2">
          <reference field="0" count="1" selected="0">
            <x v="8"/>
          </reference>
          <reference field="2" count="2">
            <x v="16"/>
            <x v="61"/>
          </reference>
        </references>
      </pivotArea>
    </format>
    <format dxfId="430">
      <pivotArea dataOnly="0" labelOnly="1" outline="0" fieldPosition="0">
        <references count="2">
          <reference field="0" count="1" selected="0">
            <x v="9"/>
          </reference>
          <reference field="2" count="4">
            <x v="9"/>
            <x v="15"/>
            <x v="31"/>
            <x v="32"/>
          </reference>
        </references>
      </pivotArea>
    </format>
    <format dxfId="429">
      <pivotArea dataOnly="0" labelOnly="1" outline="0" fieldPosition="0">
        <references count="2">
          <reference field="0" count="1" selected="0">
            <x v="10"/>
          </reference>
          <reference field="2" count="5">
            <x v="13"/>
            <x v="26"/>
            <x v="27"/>
            <x v="40"/>
            <x v="53"/>
          </reference>
        </references>
      </pivotArea>
    </format>
    <format dxfId="428">
      <pivotArea dataOnly="0" labelOnly="1" outline="0" fieldPosition="0">
        <references count="2">
          <reference field="0" count="1" selected="0">
            <x v="11"/>
          </reference>
          <reference field="2" count="2">
            <x v="22"/>
            <x v="50"/>
          </reference>
        </references>
      </pivotArea>
    </format>
    <format dxfId="427">
      <pivotArea dataOnly="0" labelOnly="1" outline="0" fieldPosition="0">
        <references count="2">
          <reference field="0" count="1" selected="0">
            <x v="12"/>
          </reference>
          <reference field="2" count="7">
            <x v="2"/>
            <x v="41"/>
            <x v="42"/>
            <x v="43"/>
            <x v="46"/>
            <x v="47"/>
            <x v="48"/>
          </reference>
        </references>
      </pivotArea>
    </format>
    <format dxfId="426">
      <pivotArea dataOnly="0" labelOnly="1" outline="0" fieldPosition="0">
        <references count="2">
          <reference field="0" count="1" selected="0">
            <x v="13"/>
          </reference>
          <reference field="2" count="7">
            <x v="1"/>
            <x v="8"/>
            <x v="10"/>
            <x v="11"/>
            <x v="25"/>
            <x v="33"/>
            <x v="39"/>
          </reference>
        </references>
      </pivotArea>
    </format>
    <format dxfId="425">
      <pivotArea field="2" type="button" dataOnly="0" labelOnly="1" outline="0" axis="axisRow" fieldPosition="1"/>
    </format>
    <format dxfId="424">
      <pivotArea dataOnly="0" labelOnly="1" outline="0" fieldPosition="0">
        <references count="1">
          <reference field="4294967294" count="3">
            <x v="0"/>
            <x v="1"/>
            <x v="2"/>
          </reference>
        </references>
      </pivotArea>
    </format>
    <format dxfId="423">
      <pivotArea outline="0" fieldPosition="0">
        <references count="1">
          <reference field="0" count="1" selected="0" defaultSubtotal="1">
            <x v="0"/>
          </reference>
        </references>
      </pivotArea>
    </format>
    <format dxfId="422">
      <pivotArea dataOnly="0" labelOnly="1" outline="0" offset="IV256" fieldPosition="0">
        <references count="1">
          <reference field="0" count="1" defaultSubtotal="1">
            <x v="0"/>
          </reference>
        </references>
      </pivotArea>
    </format>
    <format dxfId="421">
      <pivotArea outline="0" fieldPosition="0">
        <references count="1">
          <reference field="0" count="1" selected="0" defaultSubtotal="1">
            <x v="1"/>
          </reference>
        </references>
      </pivotArea>
    </format>
    <format dxfId="420">
      <pivotArea outline="0" fieldPosition="0">
        <references count="1">
          <reference field="0" count="1" selected="0" defaultSubtotal="1">
            <x v="2"/>
          </reference>
        </references>
      </pivotArea>
    </format>
    <format dxfId="419">
      <pivotArea outline="0" fieldPosition="0">
        <references count="1">
          <reference field="0" count="1" selected="0" defaultSubtotal="1">
            <x v="3"/>
          </reference>
        </references>
      </pivotArea>
    </format>
    <format dxfId="418">
      <pivotArea outline="0" fieldPosition="0">
        <references count="1">
          <reference field="0" count="1" selected="0" defaultSubtotal="1">
            <x v="4"/>
          </reference>
        </references>
      </pivotArea>
    </format>
    <format dxfId="417">
      <pivotArea outline="0" fieldPosition="0">
        <references count="1">
          <reference field="0" count="1" selected="0" defaultSubtotal="1">
            <x v="1"/>
          </reference>
        </references>
      </pivotArea>
    </format>
    <format dxfId="416">
      <pivotArea dataOnly="0" labelOnly="1" outline="0" fieldPosition="0">
        <references count="1">
          <reference field="0" count="1" defaultSubtotal="1">
            <x v="1"/>
          </reference>
        </references>
      </pivotArea>
    </format>
    <format dxfId="415">
      <pivotArea outline="0" fieldPosition="0">
        <references count="2">
          <reference field="0" count="1" selected="0">
            <x v="0"/>
          </reference>
          <reference field="2" count="19" selected="0">
            <x v="5"/>
            <x v="14"/>
            <x v="21"/>
            <x v="34"/>
            <x v="51"/>
            <x v="55"/>
            <x v="56"/>
            <x v="57"/>
            <x v="58"/>
            <x v="62"/>
            <x v="65"/>
            <x v="66"/>
            <x v="67"/>
            <x v="68"/>
            <x v="69"/>
            <x v="70"/>
            <x v="71"/>
            <x v="72"/>
            <x v="73"/>
          </reference>
        </references>
      </pivotArea>
    </format>
    <format dxfId="414">
      <pivotArea dataOnly="0" labelOnly="1" outline="0" fieldPosition="0">
        <references count="1">
          <reference field="0" count="1">
            <x v="0"/>
          </reference>
        </references>
      </pivotArea>
    </format>
    <format dxfId="413">
      <pivotArea dataOnly="0" labelOnly="1" outline="0" fieldPosition="0">
        <references count="2">
          <reference field="0" count="1" selected="0">
            <x v="0"/>
          </reference>
          <reference field="2" count="19">
            <x v="5"/>
            <x v="14"/>
            <x v="21"/>
            <x v="34"/>
            <x v="51"/>
            <x v="55"/>
            <x v="56"/>
            <x v="57"/>
            <x v="58"/>
            <x v="62"/>
            <x v="65"/>
            <x v="66"/>
            <x v="67"/>
            <x v="68"/>
            <x v="69"/>
            <x v="70"/>
            <x v="71"/>
            <x v="72"/>
            <x v="73"/>
          </reference>
        </references>
      </pivotArea>
    </format>
  </formats>
  <pivotTableStyleInfo showRowHeaders="1" showColHeaders="1" showRowStripes="0" showColStripes="0" showLastColumn="1"/>
</pivotTableDefinition>
</file>

<file path=xl/pivotTables/pivotTable2.xml><?xml version="1.0" encoding="utf-8"?>
<pivotTableDefinition xmlns="http://schemas.openxmlformats.org/spreadsheetml/2006/main" name="Tabla dinámica3" cacheId="0" applyNumberFormats="0" applyBorderFormats="0" applyFontFormats="0" applyPatternFormats="0" applyAlignmentFormats="0" applyWidthHeightFormats="1" dataCaption="Datos" updatedVersion="5" showMemberPropertyTips="0" useAutoFormatting="1" itemPrintTitles="1" createdVersion="1" indent="0" compact="0" compactData="0" gridDropZones="1">
  <location ref="A3:E57" firstHeaderRow="1" firstDataRow="2" firstDataCol="2"/>
  <pivotFields count="19">
    <pivotField axis="axisRow" compact="0" outline="0" subtotalTop="0" showAll="0" includeNewItemsInFilter="1">
      <items count="16">
        <item x="10"/>
        <item x="9"/>
        <item x="11"/>
        <item x="12"/>
        <item x="13"/>
        <item m="1" x="14"/>
        <item x="0"/>
        <item x="2"/>
        <item x="3"/>
        <item x="6"/>
        <item x="5"/>
        <item x="8"/>
        <item x="4"/>
        <item x="7"/>
        <item h="1" x="1"/>
        <item t="default"/>
      </items>
    </pivotField>
    <pivotField axis="axisRow" compact="0" outline="0" subtotalTop="0" showAll="0" includeNewItemsInFilter="1" sortType="ascending">
      <items count="23">
        <item m="1" x="21"/>
        <item x="9"/>
        <item x="1"/>
        <item x="13"/>
        <item x="0"/>
        <item x="6"/>
        <item x="2"/>
        <item x="3"/>
        <item x="10"/>
        <item x="4"/>
        <item m="1" x="20"/>
        <item x="8"/>
        <item x="12"/>
        <item x="11"/>
        <item x="19"/>
        <item x="14"/>
        <item x="15"/>
        <item x="16"/>
        <item x="17"/>
        <item x="18"/>
        <item x="7"/>
        <item h="1" x="5"/>
        <item t="default"/>
      </items>
    </pivotField>
    <pivotField compact="0" outline="0" subtotalTop="0" showAll="0" includeNewItemsInFilter="1"/>
    <pivotField compact="0" outline="0" subtotalTop="0" showAll="0" includeNewItemsInFilter="1"/>
    <pivotField compact="0" outline="0" subtotalTop="0" showAll="0" includeNewItemsInFilter="1"/>
    <pivotField dataField="1" compact="0" outline="0" subtotalTop="0" showAll="0" includeNewItemsInFilter="1"/>
    <pivotField compact="0" outline="0" subtotalTop="0" showAll="0" includeNewItemsInFilter="1"/>
    <pivotField dataField="1" compact="0" outline="0" subtotalTop="0" showAll="0" includeNewItemsInFilter="1"/>
    <pivotField compact="0" outline="0" subtotalTop="0" showAll="0" includeNewItemsInFilter="1"/>
    <pivotField compact="0" outline="0" subtotalTop="0" showAll="0" includeNewItemsInFilter="1"/>
    <pivotField dataField="1"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s>
  <rowFields count="2">
    <field x="1"/>
    <field x="0"/>
  </rowFields>
  <rowItems count="53">
    <i>
      <x v="1"/>
      <x/>
    </i>
    <i r="1">
      <x v="9"/>
    </i>
    <i t="default">
      <x v="1"/>
    </i>
    <i>
      <x v="2"/>
      <x/>
    </i>
    <i r="1">
      <x v="2"/>
    </i>
    <i r="1">
      <x v="6"/>
    </i>
    <i r="1">
      <x v="8"/>
    </i>
    <i r="1">
      <x v="10"/>
    </i>
    <i t="default">
      <x v="2"/>
    </i>
    <i>
      <x v="3"/>
      <x/>
    </i>
    <i r="1">
      <x v="4"/>
    </i>
    <i t="default">
      <x v="3"/>
    </i>
    <i>
      <x v="4"/>
      <x v="2"/>
    </i>
    <i r="1">
      <x v="6"/>
    </i>
    <i t="default">
      <x v="4"/>
    </i>
    <i>
      <x v="5"/>
      <x/>
    </i>
    <i r="1">
      <x v="7"/>
    </i>
    <i r="1">
      <x v="13"/>
    </i>
    <i t="default">
      <x v="5"/>
    </i>
    <i>
      <x v="6"/>
      <x v="6"/>
    </i>
    <i r="1">
      <x v="7"/>
    </i>
    <i r="1">
      <x v="10"/>
    </i>
    <i t="default">
      <x v="6"/>
    </i>
    <i>
      <x v="7"/>
      <x v="6"/>
    </i>
    <i t="default">
      <x v="7"/>
    </i>
    <i>
      <x v="8"/>
      <x v="13"/>
    </i>
    <i t="default">
      <x v="8"/>
    </i>
    <i>
      <x v="9"/>
      <x v="6"/>
    </i>
    <i r="1">
      <x v="12"/>
    </i>
    <i t="default">
      <x v="9"/>
    </i>
    <i>
      <x v="11"/>
      <x v="9"/>
    </i>
    <i t="default">
      <x v="11"/>
    </i>
    <i>
      <x v="12"/>
      <x v="1"/>
    </i>
    <i r="1">
      <x v="2"/>
    </i>
    <i r="1">
      <x v="3"/>
    </i>
    <i t="default">
      <x v="12"/>
    </i>
    <i>
      <x v="13"/>
      <x v="11"/>
    </i>
    <i t="default">
      <x v="13"/>
    </i>
    <i>
      <x v="14"/>
      <x v="3"/>
    </i>
    <i t="default">
      <x v="14"/>
    </i>
    <i>
      <x v="15"/>
      <x/>
    </i>
    <i t="default">
      <x v="15"/>
    </i>
    <i>
      <x v="16"/>
      <x/>
    </i>
    <i t="default">
      <x v="16"/>
    </i>
    <i>
      <x v="17"/>
      <x/>
    </i>
    <i t="default">
      <x v="17"/>
    </i>
    <i>
      <x v="18"/>
      <x v="2"/>
    </i>
    <i t="default">
      <x v="18"/>
    </i>
    <i>
      <x v="19"/>
      <x v="2"/>
    </i>
    <i t="default">
      <x v="19"/>
    </i>
    <i>
      <x v="20"/>
      <x v="12"/>
    </i>
    <i t="default">
      <x v="20"/>
    </i>
    <i t="grand">
      <x/>
    </i>
  </rowItems>
  <colFields count="1">
    <field x="-2"/>
  </colFields>
  <colItems count="3">
    <i>
      <x/>
    </i>
    <i i="1">
      <x v="1"/>
    </i>
    <i i="2">
      <x v="2"/>
    </i>
  </colItems>
  <dataFields count="3">
    <dataField name="Suma de Costo Total Viaticos" fld="5" baseField="1" baseItem="1"/>
    <dataField name="Suma de Costo Total Contratos" fld="7" baseField="1" baseItem="1"/>
    <dataField name="Suma de crp" fld="10" baseField="7" baseItem="28"/>
  </dataFields>
  <formats count="413">
    <format dxfId="412">
      <pivotArea outline="0" fieldPosition="0"/>
    </format>
    <format dxfId="411">
      <pivotArea dataOnly="0" labelOnly="1" outline="0" fieldPosition="0">
        <references count="1">
          <reference field="4294967294" count="3">
            <x v="0"/>
            <x v="1"/>
            <x v="2"/>
          </reference>
        </references>
      </pivotArea>
    </format>
    <format dxfId="410">
      <pivotArea outline="0" fieldPosition="0"/>
    </format>
    <format dxfId="409">
      <pivotArea dataOnly="0" labelOnly="1" outline="0" fieldPosition="0">
        <references count="1">
          <reference field="4294967294" count="3">
            <x v="0"/>
            <x v="1"/>
            <x v="2"/>
          </reference>
        </references>
      </pivotArea>
    </format>
    <format dxfId="408">
      <pivotArea dataOnly="0" labelOnly="1" outline="0" fieldPosition="0">
        <references count="1">
          <reference field="4294967294" count="1">
            <x v="0"/>
          </reference>
        </references>
      </pivotArea>
    </format>
    <format dxfId="407">
      <pivotArea dataOnly="0" labelOnly="1" outline="0" fieldPosition="0">
        <references count="1">
          <reference field="4294967294" count="1">
            <x v="1"/>
          </reference>
        </references>
      </pivotArea>
    </format>
    <format dxfId="406">
      <pivotArea dataOnly="0" labelOnly="1" outline="0" fieldPosition="0">
        <references count="1">
          <reference field="4294967294" count="1">
            <x v="2"/>
          </reference>
        </references>
      </pivotArea>
    </format>
    <format dxfId="405">
      <pivotArea outline="0" fieldPosition="0">
        <references count="1">
          <reference field="0" count="14" selected="0" defaultSubtotal="1">
            <x v="0"/>
            <x v="1"/>
            <x v="2"/>
            <x v="3"/>
            <x v="4"/>
            <x v="5"/>
            <x v="6"/>
            <x v="7"/>
            <x v="8"/>
            <x v="9"/>
            <x v="10"/>
            <x v="11"/>
            <x v="12"/>
            <x v="13"/>
          </reference>
        </references>
      </pivotArea>
    </format>
    <format dxfId="404">
      <pivotArea field="1" type="button" dataOnly="0" labelOnly="1" outline="0" axis="axisRow" fieldPosition="0"/>
    </format>
    <format dxfId="403">
      <pivotArea dataOnly="0" labelOnly="1" outline="0" fieldPosition="0">
        <references count="2">
          <reference field="0" count="1" selected="0">
            <x v="14"/>
          </reference>
          <reference field="1" count="1">
            <x v="21"/>
          </reference>
        </references>
      </pivotArea>
    </format>
    <format dxfId="402">
      <pivotArea dataOnly="0" labelOnly="1" outline="0" fieldPosition="0">
        <references count="1">
          <reference field="4294967294" count="3">
            <x v="0"/>
            <x v="1"/>
            <x v="2"/>
          </reference>
        </references>
      </pivotArea>
    </format>
    <format dxfId="401">
      <pivotArea field="1" type="button" dataOnly="0" labelOnly="1" outline="0" axis="axisRow" fieldPosition="0"/>
    </format>
    <format dxfId="400">
      <pivotArea dataOnly="0" labelOnly="1" grandRow="1" outline="0" offset="IV256" fieldPosition="0"/>
    </format>
    <format dxfId="399">
      <pivotArea dataOnly="0" labelOnly="1" outline="0" fieldPosition="0">
        <references count="1">
          <reference field="4294967294" count="3">
            <x v="0"/>
            <x v="1"/>
            <x v="2"/>
          </reference>
        </references>
      </pivotArea>
    </format>
    <format dxfId="398">
      <pivotArea dataOnly="0" labelOnly="1" outline="0" fieldPosition="0">
        <references count="1">
          <reference field="4294967294" count="3">
            <x v="0"/>
            <x v="1"/>
            <x v="2"/>
          </reference>
        </references>
      </pivotArea>
    </format>
    <format dxfId="397">
      <pivotArea dataOnly="0" labelOnly="1" outline="0" fieldPosition="0">
        <references count="1">
          <reference field="4294967294" count="3">
            <x v="0"/>
            <x v="1"/>
            <x v="2"/>
          </reference>
        </references>
      </pivotArea>
    </format>
    <format dxfId="396">
      <pivotArea dataOnly="0" labelOnly="1" outline="0" fieldPosition="0">
        <references count="1">
          <reference field="4294967294" count="3">
            <x v="0"/>
            <x v="1"/>
            <x v="2"/>
          </reference>
        </references>
      </pivotArea>
    </format>
    <format dxfId="395">
      <pivotArea outline="0" fieldPosition="0">
        <references count="1">
          <reference field="0" count="1" selected="0" defaultSubtotal="1">
            <x v="0"/>
          </reference>
        </references>
      </pivotArea>
    </format>
    <format dxfId="394">
      <pivotArea dataOnly="0" labelOnly="1" outline="0" fieldPosition="0">
        <references count="1">
          <reference field="0" count="1" defaultSubtotal="1">
            <x v="0"/>
          </reference>
        </references>
      </pivotArea>
    </format>
    <format dxfId="393">
      <pivotArea outline="0" fieldPosition="0">
        <references count="1">
          <reference field="0" count="1" selected="0" defaultSubtotal="1">
            <x v="0"/>
          </reference>
        </references>
      </pivotArea>
    </format>
    <format dxfId="392">
      <pivotArea dataOnly="0" labelOnly="1" outline="0" fieldPosition="0">
        <references count="1">
          <reference field="0" count="1" defaultSubtotal="1">
            <x v="0"/>
          </reference>
        </references>
      </pivotArea>
    </format>
    <format dxfId="391">
      <pivotArea dataOnly="0" labelOnly="1" grandRow="1" outline="0" offset="A256" fieldPosition="0"/>
    </format>
    <format dxfId="390">
      <pivotArea dataOnly="0" labelOnly="1" outline="0" fieldPosition="0">
        <references count="1">
          <reference field="4294967294" count="3">
            <x v="0"/>
            <x v="1"/>
            <x v="2"/>
          </reference>
        </references>
      </pivotArea>
    </format>
    <format dxfId="389">
      <pivotArea dataOnly="0" labelOnly="1" outline="0" fieldPosition="0">
        <references count="1">
          <reference field="4294967294" count="3">
            <x v="0"/>
            <x v="1"/>
            <x v="2"/>
          </reference>
        </references>
      </pivotArea>
    </format>
    <format dxfId="388">
      <pivotArea outline="0" fieldPosition="0"/>
    </format>
    <format dxfId="387">
      <pivotArea dataOnly="0" labelOnly="1" outline="0" fieldPosition="0">
        <references count="1">
          <reference field="0" count="0"/>
        </references>
      </pivotArea>
    </format>
    <format dxfId="386">
      <pivotArea dataOnly="0" labelOnly="1" outline="0" fieldPosition="0">
        <references count="1">
          <reference field="0" count="0" defaultSubtotal="1"/>
        </references>
      </pivotArea>
    </format>
    <format dxfId="385">
      <pivotArea dataOnly="0" labelOnly="1" grandRow="1" outline="0" fieldPosition="0"/>
    </format>
    <format dxfId="384">
      <pivotArea dataOnly="0" labelOnly="1" outline="0" fieldPosition="0">
        <references count="2">
          <reference field="0" count="1" selected="0">
            <x v="0"/>
          </reference>
          <reference field="1" count="6">
            <x v="1"/>
            <x v="2"/>
            <x v="5"/>
            <x v="15"/>
            <x v="16"/>
            <x v="17"/>
          </reference>
        </references>
      </pivotArea>
    </format>
    <format dxfId="383">
      <pivotArea dataOnly="0" labelOnly="1" outline="0" fieldPosition="0">
        <references count="2">
          <reference field="0" count="1" selected="0">
            <x v="1"/>
          </reference>
          <reference field="1" count="1">
            <x v="12"/>
          </reference>
        </references>
      </pivotArea>
    </format>
    <format dxfId="382">
      <pivotArea dataOnly="0" labelOnly="1" outline="0" fieldPosition="0">
        <references count="2">
          <reference field="0" count="1" selected="0">
            <x v="2"/>
          </reference>
          <reference field="1" count="5">
            <x v="2"/>
            <x v="4"/>
            <x v="12"/>
            <x v="18"/>
            <x v="19"/>
          </reference>
        </references>
      </pivotArea>
    </format>
    <format dxfId="381">
      <pivotArea dataOnly="0" labelOnly="1" outline="0" fieldPosition="0">
        <references count="2">
          <reference field="0" count="1" selected="0">
            <x v="3"/>
          </reference>
          <reference field="1" count="2">
            <x v="12"/>
            <x v="14"/>
          </reference>
        </references>
      </pivotArea>
    </format>
    <format dxfId="380">
      <pivotArea dataOnly="0" labelOnly="1" outline="0" fieldPosition="0">
        <references count="2">
          <reference field="0" count="1" selected="0">
            <x v="4"/>
          </reference>
          <reference field="1" count="1">
            <x v="21"/>
          </reference>
        </references>
      </pivotArea>
    </format>
    <format dxfId="379">
      <pivotArea dataOnly="0" labelOnly="1" outline="0" fieldPosition="0">
        <references count="2">
          <reference field="0" count="1" selected="0">
            <x v="5"/>
          </reference>
          <reference field="1" count="1">
            <x v="6"/>
          </reference>
        </references>
      </pivotArea>
    </format>
    <format dxfId="378">
      <pivotArea dataOnly="0" labelOnly="1" outline="0" fieldPosition="0">
        <references count="2">
          <reference field="0" count="1" selected="0">
            <x v="6"/>
          </reference>
          <reference field="1" count="2">
            <x v="2"/>
            <x v="4"/>
          </reference>
        </references>
      </pivotArea>
    </format>
    <format dxfId="377">
      <pivotArea dataOnly="0" labelOnly="1" outline="0" fieldPosition="0">
        <references count="2">
          <reference field="0" count="1" selected="0">
            <x v="7"/>
          </reference>
          <reference field="1" count="1">
            <x v="6"/>
          </reference>
        </references>
      </pivotArea>
    </format>
    <format dxfId="376">
      <pivotArea dataOnly="0" labelOnly="1" outline="0" fieldPosition="0">
        <references count="2">
          <reference field="0" count="1" selected="0">
            <x v="8"/>
          </reference>
          <reference field="1" count="1">
            <x v="2"/>
          </reference>
        </references>
      </pivotArea>
    </format>
    <format dxfId="375">
      <pivotArea dataOnly="0" labelOnly="1" outline="0" fieldPosition="0">
        <references count="2">
          <reference field="0" count="1" selected="0">
            <x v="9"/>
          </reference>
          <reference field="1" count="2">
            <x v="10"/>
            <x v="11"/>
          </reference>
        </references>
      </pivotArea>
    </format>
    <format dxfId="374">
      <pivotArea dataOnly="0" labelOnly="1" outline="0" fieldPosition="0">
        <references count="2">
          <reference field="0" count="1" selected="0">
            <x v="10"/>
          </reference>
          <reference field="1" count="2">
            <x v="2"/>
            <x v="6"/>
          </reference>
        </references>
      </pivotArea>
    </format>
    <format dxfId="373">
      <pivotArea dataOnly="0" labelOnly="1" outline="0" fieldPosition="0">
        <references count="2">
          <reference field="0" count="1" selected="0">
            <x v="11"/>
          </reference>
          <reference field="1" count="1">
            <x v="0"/>
          </reference>
        </references>
      </pivotArea>
    </format>
    <format dxfId="372">
      <pivotArea dataOnly="0" labelOnly="1" outline="0" fieldPosition="0">
        <references count="2">
          <reference field="0" count="1" selected="0">
            <x v="12"/>
          </reference>
          <reference field="1" count="2">
            <x v="9"/>
            <x v="20"/>
          </reference>
        </references>
      </pivotArea>
    </format>
    <format dxfId="371">
      <pivotArea dataOnly="0" labelOnly="1" outline="0" fieldPosition="0">
        <references count="2">
          <reference field="0" count="1" selected="0">
            <x v="13"/>
          </reference>
          <reference field="1" count="3">
            <x v="2"/>
            <x v="5"/>
            <x v="8"/>
          </reference>
        </references>
      </pivotArea>
    </format>
    <format dxfId="370">
      <pivotArea dataOnly="0" labelOnly="1" outline="0" fieldPosition="0">
        <references count="1">
          <reference field="4294967294" count="3">
            <x v="0"/>
            <x v="1"/>
            <x v="2"/>
          </reference>
        </references>
      </pivotArea>
    </format>
    <format dxfId="369">
      <pivotArea dataOnly="0" labelOnly="1" outline="0" fieldPosition="0">
        <references count="1">
          <reference field="0" count="1">
            <x v="0"/>
          </reference>
        </references>
      </pivotArea>
    </format>
    <format dxfId="368">
      <pivotArea dataOnly="0" labelOnly="1" outline="0" fieldPosition="0">
        <references count="1">
          <reference field="0" count="1" defaultSubtotal="1">
            <x v="0"/>
          </reference>
        </references>
      </pivotArea>
    </format>
    <format dxfId="367">
      <pivotArea dataOnly="0" labelOnly="1" outline="0" fieldPosition="0">
        <references count="1">
          <reference field="0" count="1">
            <x v="1"/>
          </reference>
        </references>
      </pivotArea>
    </format>
    <format dxfId="366">
      <pivotArea dataOnly="0" labelOnly="1" outline="0" fieldPosition="0">
        <references count="1">
          <reference field="0" count="1" defaultSubtotal="1">
            <x v="1"/>
          </reference>
        </references>
      </pivotArea>
    </format>
    <format dxfId="365">
      <pivotArea dataOnly="0" labelOnly="1" outline="0" fieldPosition="0">
        <references count="1">
          <reference field="0" count="1">
            <x v="2"/>
          </reference>
        </references>
      </pivotArea>
    </format>
    <format dxfId="364">
      <pivotArea dataOnly="0" labelOnly="1" outline="0" fieldPosition="0">
        <references count="1">
          <reference field="0" count="1" defaultSubtotal="1">
            <x v="2"/>
          </reference>
        </references>
      </pivotArea>
    </format>
    <format dxfId="363">
      <pivotArea dataOnly="0" labelOnly="1" outline="0" fieldPosition="0">
        <references count="1">
          <reference field="0" count="1">
            <x v="3"/>
          </reference>
        </references>
      </pivotArea>
    </format>
    <format dxfId="362">
      <pivotArea dataOnly="0" labelOnly="1" outline="0" fieldPosition="0">
        <references count="1">
          <reference field="0" count="1" defaultSubtotal="1">
            <x v="3"/>
          </reference>
        </references>
      </pivotArea>
    </format>
    <format dxfId="361">
      <pivotArea dataOnly="0" labelOnly="1" outline="0" fieldPosition="0">
        <references count="1">
          <reference field="0" count="1">
            <x v="4"/>
          </reference>
        </references>
      </pivotArea>
    </format>
    <format dxfId="360">
      <pivotArea dataOnly="0" labelOnly="1" outline="0" fieldPosition="0">
        <references count="1">
          <reference field="0" count="1" defaultSubtotal="1">
            <x v="4"/>
          </reference>
        </references>
      </pivotArea>
    </format>
    <format dxfId="359">
      <pivotArea dataOnly="0" labelOnly="1" outline="0" fieldPosition="0">
        <references count="1">
          <reference field="0" count="1">
            <x v="5"/>
          </reference>
        </references>
      </pivotArea>
    </format>
    <format dxfId="358">
      <pivotArea dataOnly="0" labelOnly="1" outline="0" fieldPosition="0">
        <references count="1">
          <reference field="0" count="1" defaultSubtotal="1">
            <x v="5"/>
          </reference>
        </references>
      </pivotArea>
    </format>
    <format dxfId="357">
      <pivotArea dataOnly="0" labelOnly="1" outline="0" fieldPosition="0">
        <references count="1">
          <reference field="0" count="1">
            <x v="6"/>
          </reference>
        </references>
      </pivotArea>
    </format>
    <format dxfId="356">
      <pivotArea dataOnly="0" labelOnly="1" outline="0" fieldPosition="0">
        <references count="1">
          <reference field="0" count="1" defaultSubtotal="1">
            <x v="6"/>
          </reference>
        </references>
      </pivotArea>
    </format>
    <format dxfId="355">
      <pivotArea dataOnly="0" labelOnly="1" outline="0" fieldPosition="0">
        <references count="1">
          <reference field="0" count="1">
            <x v="7"/>
          </reference>
        </references>
      </pivotArea>
    </format>
    <format dxfId="354">
      <pivotArea dataOnly="0" labelOnly="1" outline="0" fieldPosition="0">
        <references count="1">
          <reference field="0" count="1" defaultSubtotal="1">
            <x v="7"/>
          </reference>
        </references>
      </pivotArea>
    </format>
    <format dxfId="353">
      <pivotArea dataOnly="0" labelOnly="1" outline="0" fieldPosition="0">
        <references count="1">
          <reference field="0" count="1">
            <x v="8"/>
          </reference>
        </references>
      </pivotArea>
    </format>
    <format dxfId="352">
      <pivotArea dataOnly="0" labelOnly="1" outline="0" fieldPosition="0">
        <references count="1">
          <reference field="0" count="1" defaultSubtotal="1">
            <x v="8"/>
          </reference>
        </references>
      </pivotArea>
    </format>
    <format dxfId="351">
      <pivotArea dataOnly="0" labelOnly="1" outline="0" fieldPosition="0">
        <references count="1">
          <reference field="0" count="1">
            <x v="9"/>
          </reference>
        </references>
      </pivotArea>
    </format>
    <format dxfId="350">
      <pivotArea dataOnly="0" labelOnly="1" outline="0" fieldPosition="0">
        <references count="1">
          <reference field="0" count="1" defaultSubtotal="1">
            <x v="9"/>
          </reference>
        </references>
      </pivotArea>
    </format>
    <format dxfId="349">
      <pivotArea dataOnly="0" labelOnly="1" outline="0" fieldPosition="0">
        <references count="1">
          <reference field="0" count="1">
            <x v="10"/>
          </reference>
        </references>
      </pivotArea>
    </format>
    <format dxfId="348">
      <pivotArea dataOnly="0" labelOnly="1" outline="0" fieldPosition="0">
        <references count="1">
          <reference field="0" count="1" defaultSubtotal="1">
            <x v="10"/>
          </reference>
        </references>
      </pivotArea>
    </format>
    <format dxfId="347">
      <pivotArea dataOnly="0" labelOnly="1" outline="0" fieldPosition="0">
        <references count="1">
          <reference field="0" count="1">
            <x v="11"/>
          </reference>
        </references>
      </pivotArea>
    </format>
    <format dxfId="346">
      <pivotArea dataOnly="0" labelOnly="1" outline="0" fieldPosition="0">
        <references count="1">
          <reference field="0" count="1" defaultSubtotal="1">
            <x v="11"/>
          </reference>
        </references>
      </pivotArea>
    </format>
    <format dxfId="345">
      <pivotArea dataOnly="0" labelOnly="1" outline="0" fieldPosition="0">
        <references count="1">
          <reference field="0" count="1">
            <x v="12"/>
          </reference>
        </references>
      </pivotArea>
    </format>
    <format dxfId="344">
      <pivotArea dataOnly="0" labelOnly="1" outline="0" fieldPosition="0">
        <references count="1">
          <reference field="0" count="1" defaultSubtotal="1">
            <x v="12"/>
          </reference>
        </references>
      </pivotArea>
    </format>
    <format dxfId="343">
      <pivotArea dataOnly="0" labelOnly="1" outline="0" fieldPosition="0">
        <references count="1">
          <reference field="0" count="1">
            <x v="13"/>
          </reference>
        </references>
      </pivotArea>
    </format>
    <format dxfId="342">
      <pivotArea dataOnly="0" labelOnly="1" outline="0" fieldPosition="0">
        <references count="1">
          <reference field="0" count="1" defaultSubtotal="1">
            <x v="13"/>
          </reference>
        </references>
      </pivotArea>
    </format>
    <format dxfId="341">
      <pivotArea dataOnly="0" labelOnly="1" grandRow="1" outline="0" fieldPosition="0"/>
    </format>
    <format dxfId="340">
      <pivotArea dataOnly="0" labelOnly="1" grandRow="1" outline="0" fieldPosition="0"/>
    </format>
    <format dxfId="339">
      <pivotArea outline="0" fieldPosition="0">
        <references count="1">
          <reference field="1" count="0" selected="0" defaultSubtotal="1"/>
        </references>
      </pivotArea>
    </format>
    <format dxfId="338">
      <pivotArea dataOnly="0" labelOnly="1" outline="0" offset="IV256" fieldPosition="0">
        <references count="1">
          <reference field="1" count="1" defaultSubtotal="1">
            <x v="0"/>
          </reference>
        </references>
      </pivotArea>
    </format>
    <format dxfId="337">
      <pivotArea dataOnly="0" labelOnly="1" outline="0" offset="IV256" fieldPosition="0">
        <references count="1">
          <reference field="1" count="1" defaultSubtotal="1">
            <x v="10"/>
          </reference>
        </references>
      </pivotArea>
    </format>
    <format dxfId="336">
      <pivotArea dataOnly="0" labelOnly="1" outline="0" offset="IV256" fieldPosition="0">
        <references count="1">
          <reference field="1" count="1" defaultSubtotal="1">
            <x v="21"/>
          </reference>
        </references>
      </pivotArea>
    </format>
    <format dxfId="335">
      <pivotArea dataOnly="0" labelOnly="1" outline="0" fieldPosition="0">
        <references count="2">
          <reference field="0" count="1">
            <x v="11"/>
          </reference>
          <reference field="1" count="1" selected="0">
            <x v="0"/>
          </reference>
        </references>
      </pivotArea>
    </format>
    <format dxfId="334">
      <pivotArea dataOnly="0" labelOnly="1" outline="0" fieldPosition="0">
        <references count="2">
          <reference field="0" count="1">
            <x v="0"/>
          </reference>
          <reference field="1" count="1" selected="0">
            <x v="1"/>
          </reference>
        </references>
      </pivotArea>
    </format>
    <format dxfId="333">
      <pivotArea dataOnly="0" labelOnly="1" outline="0" fieldPosition="0">
        <references count="2">
          <reference field="0" count="6">
            <x v="0"/>
            <x v="2"/>
            <x v="6"/>
            <x v="8"/>
            <x v="10"/>
            <x v="13"/>
          </reference>
          <reference field="1" count="1" selected="0">
            <x v="2"/>
          </reference>
        </references>
      </pivotArea>
    </format>
    <format dxfId="332">
      <pivotArea dataOnly="0" labelOnly="1" outline="0" fieldPosition="0">
        <references count="2">
          <reference field="0" count="2">
            <x v="2"/>
            <x v="6"/>
          </reference>
          <reference field="1" count="1" selected="0">
            <x v="4"/>
          </reference>
        </references>
      </pivotArea>
    </format>
    <format dxfId="331">
      <pivotArea dataOnly="0" labelOnly="1" outline="0" fieldPosition="0">
        <references count="2">
          <reference field="0" count="2">
            <x v="0"/>
            <x v="13"/>
          </reference>
          <reference field="1" count="1" selected="0">
            <x v="5"/>
          </reference>
        </references>
      </pivotArea>
    </format>
    <format dxfId="330">
      <pivotArea dataOnly="0" labelOnly="1" outline="0" fieldPosition="0">
        <references count="2">
          <reference field="0" count="3">
            <x v="5"/>
            <x v="7"/>
            <x v="10"/>
          </reference>
          <reference field="1" count="1" selected="0">
            <x v="6"/>
          </reference>
        </references>
      </pivotArea>
    </format>
    <format dxfId="329">
      <pivotArea dataOnly="0" labelOnly="1" outline="0" fieldPosition="0">
        <references count="2">
          <reference field="0" count="1">
            <x v="13"/>
          </reference>
          <reference field="1" count="1" selected="0">
            <x v="8"/>
          </reference>
        </references>
      </pivotArea>
    </format>
    <format dxfId="328">
      <pivotArea dataOnly="0" labelOnly="1" outline="0" fieldPosition="0">
        <references count="2">
          <reference field="0" count="1">
            <x v="12"/>
          </reference>
          <reference field="1" count="1" selected="0">
            <x v="9"/>
          </reference>
        </references>
      </pivotArea>
    </format>
    <format dxfId="327">
      <pivotArea dataOnly="0" labelOnly="1" outline="0" fieldPosition="0">
        <references count="2">
          <reference field="0" count="1">
            <x v="9"/>
          </reference>
          <reference field="1" count="1" selected="0">
            <x v="10"/>
          </reference>
        </references>
      </pivotArea>
    </format>
    <format dxfId="326">
      <pivotArea dataOnly="0" labelOnly="1" outline="0" fieldPosition="0">
        <references count="2">
          <reference field="0" count="1">
            <x v="9"/>
          </reference>
          <reference field="1" count="1" selected="0">
            <x v="11"/>
          </reference>
        </references>
      </pivotArea>
    </format>
    <format dxfId="325">
      <pivotArea dataOnly="0" labelOnly="1" outline="0" fieldPosition="0">
        <references count="2">
          <reference field="0" count="3">
            <x v="1"/>
            <x v="2"/>
            <x v="3"/>
          </reference>
          <reference field="1" count="1" selected="0">
            <x v="12"/>
          </reference>
        </references>
      </pivotArea>
    </format>
    <format dxfId="324">
      <pivotArea dataOnly="0" labelOnly="1" outline="0" fieldPosition="0">
        <references count="2">
          <reference field="0" count="1">
            <x v="3"/>
          </reference>
          <reference field="1" count="1" selected="0">
            <x v="14"/>
          </reference>
        </references>
      </pivotArea>
    </format>
    <format dxfId="323">
      <pivotArea dataOnly="0" labelOnly="1" outline="0" fieldPosition="0">
        <references count="2">
          <reference field="0" count="1">
            <x v="0"/>
          </reference>
          <reference field="1" count="1" selected="0">
            <x v="15"/>
          </reference>
        </references>
      </pivotArea>
    </format>
    <format dxfId="322">
      <pivotArea dataOnly="0" labelOnly="1" outline="0" fieldPosition="0">
        <references count="2">
          <reference field="0" count="1">
            <x v="0"/>
          </reference>
          <reference field="1" count="1" selected="0">
            <x v="16"/>
          </reference>
        </references>
      </pivotArea>
    </format>
    <format dxfId="321">
      <pivotArea dataOnly="0" labelOnly="1" outline="0" fieldPosition="0">
        <references count="2">
          <reference field="0" count="1">
            <x v="0"/>
          </reference>
          <reference field="1" count="1" selected="0">
            <x v="17"/>
          </reference>
        </references>
      </pivotArea>
    </format>
    <format dxfId="320">
      <pivotArea dataOnly="0" labelOnly="1" outline="0" fieldPosition="0">
        <references count="2">
          <reference field="0" count="1">
            <x v="2"/>
          </reference>
          <reference field="1" count="1" selected="0">
            <x v="18"/>
          </reference>
        </references>
      </pivotArea>
    </format>
    <format dxfId="319">
      <pivotArea dataOnly="0" labelOnly="1" outline="0" fieldPosition="0">
        <references count="2">
          <reference field="0" count="1">
            <x v="2"/>
          </reference>
          <reference field="1" count="1" selected="0">
            <x v="19"/>
          </reference>
        </references>
      </pivotArea>
    </format>
    <format dxfId="318">
      <pivotArea dataOnly="0" labelOnly="1" outline="0" fieldPosition="0">
        <references count="2">
          <reference field="0" count="1">
            <x v="12"/>
          </reference>
          <reference field="1" count="1" selected="0">
            <x v="20"/>
          </reference>
        </references>
      </pivotArea>
    </format>
    <format dxfId="317">
      <pivotArea dataOnly="0" labelOnly="1" outline="0" fieldPosition="0">
        <references count="2">
          <reference field="0" count="1">
            <x v="4"/>
          </reference>
          <reference field="1" count="1" selected="0">
            <x v="21"/>
          </reference>
        </references>
      </pivotArea>
    </format>
    <format dxfId="316">
      <pivotArea dataOnly="0" labelOnly="1" outline="0" fieldPosition="0">
        <references count="1">
          <reference field="4294967294" count="3">
            <x v="0"/>
            <x v="1"/>
            <x v="2"/>
          </reference>
        </references>
      </pivotArea>
    </format>
    <format dxfId="315">
      <pivotArea dataOnly="0" labelOnly="1" outline="0" fieldPosition="0">
        <references count="1">
          <reference field="4294967294" count="3">
            <x v="0"/>
            <x v="1"/>
            <x v="2"/>
          </reference>
        </references>
      </pivotArea>
    </format>
    <format dxfId="314">
      <pivotArea dataOnly="0" labelOnly="1" outline="0" fieldPosition="0">
        <references count="1">
          <reference field="4294967294" count="3">
            <x v="0"/>
            <x v="1"/>
            <x v="2"/>
          </reference>
        </references>
      </pivotArea>
    </format>
    <format dxfId="313">
      <pivotArea dataOnly="0" labelOnly="1" outline="0" fieldPosition="0">
        <references count="1">
          <reference field="1" count="0"/>
        </references>
      </pivotArea>
    </format>
    <format dxfId="312">
      <pivotArea dataOnly="0" labelOnly="1" outline="0" fieldPosition="0">
        <references count="1">
          <reference field="1" count="0" defaultSubtotal="1"/>
        </references>
      </pivotArea>
    </format>
    <format dxfId="311">
      <pivotArea dataOnly="0" labelOnly="1" grandRow="1" outline="0" fieldPosition="0"/>
    </format>
    <format dxfId="310">
      <pivotArea dataOnly="0" labelOnly="1" outline="0" fieldPosition="0">
        <references count="2">
          <reference field="0" count="1">
            <x v="11"/>
          </reference>
          <reference field="1" count="1" selected="0">
            <x v="0"/>
          </reference>
        </references>
      </pivotArea>
    </format>
    <format dxfId="309">
      <pivotArea dataOnly="0" labelOnly="1" outline="0" fieldPosition="0">
        <references count="2">
          <reference field="0" count="1">
            <x v="0"/>
          </reference>
          <reference field="1" count="1" selected="0">
            <x v="1"/>
          </reference>
        </references>
      </pivotArea>
    </format>
    <format dxfId="308">
      <pivotArea dataOnly="0" labelOnly="1" outline="0" fieldPosition="0">
        <references count="2">
          <reference field="0" count="6">
            <x v="0"/>
            <x v="2"/>
            <x v="6"/>
            <x v="8"/>
            <x v="10"/>
            <x v="13"/>
          </reference>
          <reference field="1" count="1" selected="0">
            <x v="2"/>
          </reference>
        </references>
      </pivotArea>
    </format>
    <format dxfId="307">
      <pivotArea dataOnly="0" labelOnly="1" outline="0" fieldPosition="0">
        <references count="2">
          <reference field="0" count="2">
            <x v="2"/>
            <x v="6"/>
          </reference>
          <reference field="1" count="1" selected="0">
            <x v="4"/>
          </reference>
        </references>
      </pivotArea>
    </format>
    <format dxfId="306">
      <pivotArea dataOnly="0" labelOnly="1" outline="0" fieldPosition="0">
        <references count="2">
          <reference field="0" count="2">
            <x v="0"/>
            <x v="13"/>
          </reference>
          <reference field="1" count="1" selected="0">
            <x v="5"/>
          </reference>
        </references>
      </pivotArea>
    </format>
    <format dxfId="305">
      <pivotArea dataOnly="0" labelOnly="1" outline="0" fieldPosition="0">
        <references count="2">
          <reference field="0" count="3">
            <x v="5"/>
            <x v="7"/>
            <x v="10"/>
          </reference>
          <reference field="1" count="1" selected="0">
            <x v="6"/>
          </reference>
        </references>
      </pivotArea>
    </format>
    <format dxfId="304">
      <pivotArea dataOnly="0" labelOnly="1" outline="0" fieldPosition="0">
        <references count="2">
          <reference field="0" count="1">
            <x v="13"/>
          </reference>
          <reference field="1" count="1" selected="0">
            <x v="8"/>
          </reference>
        </references>
      </pivotArea>
    </format>
    <format dxfId="303">
      <pivotArea dataOnly="0" labelOnly="1" outline="0" fieldPosition="0">
        <references count="2">
          <reference field="0" count="1">
            <x v="12"/>
          </reference>
          <reference field="1" count="1" selected="0">
            <x v="9"/>
          </reference>
        </references>
      </pivotArea>
    </format>
    <format dxfId="302">
      <pivotArea dataOnly="0" labelOnly="1" outline="0" fieldPosition="0">
        <references count="2">
          <reference field="0" count="1">
            <x v="9"/>
          </reference>
          <reference field="1" count="1" selected="0">
            <x v="10"/>
          </reference>
        </references>
      </pivotArea>
    </format>
    <format dxfId="301">
      <pivotArea dataOnly="0" labelOnly="1" outline="0" fieldPosition="0">
        <references count="2">
          <reference field="0" count="1">
            <x v="9"/>
          </reference>
          <reference field="1" count="1" selected="0">
            <x v="11"/>
          </reference>
        </references>
      </pivotArea>
    </format>
    <format dxfId="300">
      <pivotArea dataOnly="0" labelOnly="1" outline="0" fieldPosition="0">
        <references count="2">
          <reference field="0" count="3">
            <x v="1"/>
            <x v="2"/>
            <x v="3"/>
          </reference>
          <reference field="1" count="1" selected="0">
            <x v="12"/>
          </reference>
        </references>
      </pivotArea>
    </format>
    <format dxfId="299">
      <pivotArea dataOnly="0" labelOnly="1" outline="0" fieldPosition="0">
        <references count="2">
          <reference field="0" count="1">
            <x v="3"/>
          </reference>
          <reference field="1" count="1" selected="0">
            <x v="14"/>
          </reference>
        </references>
      </pivotArea>
    </format>
    <format dxfId="298">
      <pivotArea dataOnly="0" labelOnly="1" outline="0" fieldPosition="0">
        <references count="2">
          <reference field="0" count="1">
            <x v="0"/>
          </reference>
          <reference field="1" count="1" selected="0">
            <x v="15"/>
          </reference>
        </references>
      </pivotArea>
    </format>
    <format dxfId="297">
      <pivotArea dataOnly="0" labelOnly="1" outline="0" fieldPosition="0">
        <references count="2">
          <reference field="0" count="1">
            <x v="0"/>
          </reference>
          <reference field="1" count="1" selected="0">
            <x v="16"/>
          </reference>
        </references>
      </pivotArea>
    </format>
    <format dxfId="296">
      <pivotArea dataOnly="0" labelOnly="1" outline="0" fieldPosition="0">
        <references count="2">
          <reference field="0" count="1">
            <x v="0"/>
          </reference>
          <reference field="1" count="1" selected="0">
            <x v="17"/>
          </reference>
        </references>
      </pivotArea>
    </format>
    <format dxfId="295">
      <pivotArea dataOnly="0" labelOnly="1" outline="0" fieldPosition="0">
        <references count="2">
          <reference field="0" count="1">
            <x v="2"/>
          </reference>
          <reference field="1" count="1" selected="0">
            <x v="18"/>
          </reference>
        </references>
      </pivotArea>
    </format>
    <format dxfId="294">
      <pivotArea dataOnly="0" labelOnly="1" outline="0" fieldPosition="0">
        <references count="2">
          <reference field="0" count="1">
            <x v="2"/>
          </reference>
          <reference field="1" count="1" selected="0">
            <x v="19"/>
          </reference>
        </references>
      </pivotArea>
    </format>
    <format dxfId="293">
      <pivotArea dataOnly="0" labelOnly="1" outline="0" fieldPosition="0">
        <references count="2">
          <reference field="0" count="1">
            <x v="12"/>
          </reference>
          <reference field="1" count="1" selected="0">
            <x v="20"/>
          </reference>
        </references>
      </pivotArea>
    </format>
    <format dxfId="292">
      <pivotArea dataOnly="0" labelOnly="1" outline="0" fieldPosition="0">
        <references count="2">
          <reference field="0" count="1">
            <x v="4"/>
          </reference>
          <reference field="1" count="1" selected="0">
            <x v="21"/>
          </reference>
        </references>
      </pivotArea>
    </format>
    <format dxfId="291">
      <pivotArea outline="0" fieldPosition="0">
        <references count="1">
          <reference field="1" count="1" selected="0" defaultSubtotal="1">
            <x v="0"/>
          </reference>
        </references>
      </pivotArea>
    </format>
    <format dxfId="290">
      <pivotArea dataOnly="0" labelOnly="1" outline="0" fieldPosition="0">
        <references count="1">
          <reference field="1" count="1" defaultSubtotal="1">
            <x v="0"/>
          </reference>
        </references>
      </pivotArea>
    </format>
    <format dxfId="289">
      <pivotArea outline="0" fieldPosition="0">
        <references count="1">
          <reference field="1" count="1" selected="0" defaultSubtotal="1">
            <x v="0"/>
          </reference>
        </references>
      </pivotArea>
    </format>
    <format dxfId="288">
      <pivotArea dataOnly="0" labelOnly="1" outline="0" fieldPosition="0">
        <references count="1">
          <reference field="1" count="1" defaultSubtotal="1">
            <x v="0"/>
          </reference>
        </references>
      </pivotArea>
    </format>
    <format dxfId="287">
      <pivotArea outline="0" fieldPosition="0">
        <references count="1">
          <reference field="1" count="1" selected="0" defaultSubtotal="1">
            <x v="1"/>
          </reference>
        </references>
      </pivotArea>
    </format>
    <format dxfId="286">
      <pivotArea dataOnly="0" labelOnly="1" outline="0" fieldPosition="0">
        <references count="1">
          <reference field="1" count="1" defaultSubtotal="1">
            <x v="1"/>
          </reference>
        </references>
      </pivotArea>
    </format>
    <format dxfId="285">
      <pivotArea dataOnly="0" labelOnly="1" outline="0" offset="A256" fieldPosition="0">
        <references count="1">
          <reference field="1" count="1" defaultSubtotal="1">
            <x v="1"/>
          </reference>
        </references>
      </pivotArea>
    </format>
    <format dxfId="284">
      <pivotArea dataOnly="0" labelOnly="1" outline="0" offset="A256" fieldPosition="0">
        <references count="1">
          <reference field="1" count="1" defaultSubtotal="1">
            <x v="2"/>
          </reference>
        </references>
      </pivotArea>
    </format>
    <format dxfId="283">
      <pivotArea dataOnly="0" labelOnly="1" outline="0" offset="A256" fieldPosition="0">
        <references count="1">
          <reference field="1" count="1" defaultSubtotal="1">
            <x v="4"/>
          </reference>
        </references>
      </pivotArea>
    </format>
    <format dxfId="282">
      <pivotArea dataOnly="0" labelOnly="1" outline="0" offset="A256" fieldPosition="0">
        <references count="1">
          <reference field="1" count="1" defaultSubtotal="1">
            <x v="5"/>
          </reference>
        </references>
      </pivotArea>
    </format>
    <format dxfId="281">
      <pivotArea dataOnly="0" labelOnly="1" outline="0" offset="A256" fieldPosition="0">
        <references count="1">
          <reference field="1" count="1" defaultSubtotal="1">
            <x v="6"/>
          </reference>
        </references>
      </pivotArea>
    </format>
    <format dxfId="280">
      <pivotArea dataOnly="0" labelOnly="1" outline="0" offset="A256" fieldPosition="0">
        <references count="1">
          <reference field="1" count="1" defaultSubtotal="1">
            <x v="8"/>
          </reference>
        </references>
      </pivotArea>
    </format>
    <format dxfId="279">
      <pivotArea dataOnly="0" labelOnly="1" outline="0" offset="A256" fieldPosition="0">
        <references count="1">
          <reference field="1" count="1" defaultSubtotal="1">
            <x v="9"/>
          </reference>
        </references>
      </pivotArea>
    </format>
    <format dxfId="278">
      <pivotArea dataOnly="0" labelOnly="1" outline="0" offset="A256" fieldPosition="0">
        <references count="1">
          <reference field="1" count="1" defaultSubtotal="1">
            <x v="10"/>
          </reference>
        </references>
      </pivotArea>
    </format>
    <format dxfId="277">
      <pivotArea dataOnly="0" labelOnly="1" outline="0" offset="A256" fieldPosition="0">
        <references count="1">
          <reference field="1" count="1" defaultSubtotal="1">
            <x v="11"/>
          </reference>
        </references>
      </pivotArea>
    </format>
    <format dxfId="276">
      <pivotArea dataOnly="0" labelOnly="1" outline="0" offset="A256" fieldPosition="0">
        <references count="1">
          <reference field="1" count="1" defaultSubtotal="1">
            <x v="12"/>
          </reference>
        </references>
      </pivotArea>
    </format>
    <format dxfId="275">
      <pivotArea dataOnly="0" labelOnly="1" outline="0" offset="A256" fieldPosition="0">
        <references count="1">
          <reference field="1" count="1" defaultSubtotal="1">
            <x v="14"/>
          </reference>
        </references>
      </pivotArea>
    </format>
    <format dxfId="274">
      <pivotArea dataOnly="0" labelOnly="1" outline="0" offset="A256" fieldPosition="0">
        <references count="1">
          <reference field="1" count="1" defaultSubtotal="1">
            <x v="15"/>
          </reference>
        </references>
      </pivotArea>
    </format>
    <format dxfId="273">
      <pivotArea dataOnly="0" labelOnly="1" outline="0" offset="A256" fieldPosition="0">
        <references count="1">
          <reference field="1" count="1" defaultSubtotal="1">
            <x v="17"/>
          </reference>
        </references>
      </pivotArea>
    </format>
    <format dxfId="272">
      <pivotArea dataOnly="0" labelOnly="1" outline="0" offset="A256" fieldPosition="0">
        <references count="1">
          <reference field="1" count="1" defaultSubtotal="1">
            <x v="18"/>
          </reference>
        </references>
      </pivotArea>
    </format>
    <format dxfId="271">
      <pivotArea dataOnly="0" labelOnly="1" outline="0" offset="A256" fieldPosition="0">
        <references count="1">
          <reference field="1" count="1" defaultSubtotal="1">
            <x v="19"/>
          </reference>
        </references>
      </pivotArea>
    </format>
    <format dxfId="270">
      <pivotArea dataOnly="0" labelOnly="1" outline="0" offset="A256" fieldPosition="0">
        <references count="1">
          <reference field="1" count="1" defaultSubtotal="1">
            <x v="20"/>
          </reference>
        </references>
      </pivotArea>
    </format>
    <format dxfId="269">
      <pivotArea field="0" type="button" dataOnly="0" labelOnly="1" outline="0" axis="axisRow" fieldPosition="1"/>
    </format>
    <format dxfId="268">
      <pivotArea field="1" type="button" dataOnly="0" labelOnly="1" outline="0" axis="axisRow" fieldPosition="0"/>
    </format>
    <format dxfId="267">
      <pivotArea outline="0" fieldPosition="0"/>
    </format>
    <format dxfId="266">
      <pivotArea dataOnly="0" labelOnly="1" outline="0" fieldPosition="0">
        <references count="1">
          <reference field="1" count="0"/>
        </references>
      </pivotArea>
    </format>
    <format dxfId="265">
      <pivotArea dataOnly="0" labelOnly="1" outline="0" fieldPosition="0">
        <references count="1">
          <reference field="1" count="0" defaultSubtotal="1"/>
        </references>
      </pivotArea>
    </format>
    <format dxfId="264">
      <pivotArea dataOnly="0" labelOnly="1" grandRow="1" outline="0" fieldPosition="0"/>
    </format>
    <format dxfId="263">
      <pivotArea dataOnly="0" labelOnly="1" outline="0" fieldPosition="0">
        <references count="2">
          <reference field="0" count="1">
            <x v="0"/>
          </reference>
          <reference field="1" count="1" selected="0">
            <x v="1"/>
          </reference>
        </references>
      </pivotArea>
    </format>
    <format dxfId="262">
      <pivotArea dataOnly="0" labelOnly="1" outline="0" fieldPosition="0">
        <references count="2">
          <reference field="0" count="6">
            <x v="0"/>
            <x v="2"/>
            <x v="6"/>
            <x v="8"/>
            <x v="10"/>
            <x v="13"/>
          </reference>
          <reference field="1" count="1" selected="0">
            <x v="2"/>
          </reference>
        </references>
      </pivotArea>
    </format>
    <format dxfId="261">
      <pivotArea dataOnly="0" labelOnly="1" outline="0" fieldPosition="0">
        <references count="2">
          <reference field="0" count="2">
            <x v="2"/>
            <x v="6"/>
          </reference>
          <reference field="1" count="1" selected="0">
            <x v="4"/>
          </reference>
        </references>
      </pivotArea>
    </format>
    <format dxfId="260">
      <pivotArea dataOnly="0" labelOnly="1" outline="0" fieldPosition="0">
        <references count="2">
          <reference field="0" count="2">
            <x v="0"/>
            <x v="13"/>
          </reference>
          <reference field="1" count="1" selected="0">
            <x v="5"/>
          </reference>
        </references>
      </pivotArea>
    </format>
    <format dxfId="259">
      <pivotArea dataOnly="0" labelOnly="1" outline="0" fieldPosition="0">
        <references count="2">
          <reference field="0" count="3">
            <x v="5"/>
            <x v="7"/>
            <x v="10"/>
          </reference>
          <reference field="1" count="1" selected="0">
            <x v="6"/>
          </reference>
        </references>
      </pivotArea>
    </format>
    <format dxfId="258">
      <pivotArea dataOnly="0" labelOnly="1" outline="0" fieldPosition="0">
        <references count="2">
          <reference field="0" count="1">
            <x v="13"/>
          </reference>
          <reference field="1" count="1" selected="0">
            <x v="8"/>
          </reference>
        </references>
      </pivotArea>
    </format>
    <format dxfId="257">
      <pivotArea dataOnly="0" labelOnly="1" outline="0" fieldPosition="0">
        <references count="2">
          <reference field="0" count="1">
            <x v="12"/>
          </reference>
          <reference field="1" count="1" selected="0">
            <x v="9"/>
          </reference>
        </references>
      </pivotArea>
    </format>
    <format dxfId="256">
      <pivotArea dataOnly="0" labelOnly="1" outline="0" fieldPosition="0">
        <references count="2">
          <reference field="0" count="1">
            <x v="9"/>
          </reference>
          <reference field="1" count="1" selected="0">
            <x v="10"/>
          </reference>
        </references>
      </pivotArea>
    </format>
    <format dxfId="255">
      <pivotArea dataOnly="0" labelOnly="1" outline="0" fieldPosition="0">
        <references count="2">
          <reference field="0" count="1">
            <x v="9"/>
          </reference>
          <reference field="1" count="1" selected="0">
            <x v="11"/>
          </reference>
        </references>
      </pivotArea>
    </format>
    <format dxfId="254">
      <pivotArea dataOnly="0" labelOnly="1" outline="0" fieldPosition="0">
        <references count="2">
          <reference field="0" count="3">
            <x v="1"/>
            <x v="2"/>
            <x v="3"/>
          </reference>
          <reference field="1" count="1" selected="0">
            <x v="12"/>
          </reference>
        </references>
      </pivotArea>
    </format>
    <format dxfId="253">
      <pivotArea dataOnly="0" labelOnly="1" outline="0" fieldPosition="0">
        <references count="2">
          <reference field="0" count="1">
            <x v="11"/>
          </reference>
          <reference field="1" count="1" selected="0">
            <x v="13"/>
          </reference>
        </references>
      </pivotArea>
    </format>
    <format dxfId="252">
      <pivotArea dataOnly="0" labelOnly="1" outline="0" fieldPosition="0">
        <references count="2">
          <reference field="0" count="1">
            <x v="3"/>
          </reference>
          <reference field="1" count="1" selected="0">
            <x v="14"/>
          </reference>
        </references>
      </pivotArea>
    </format>
    <format dxfId="251">
      <pivotArea dataOnly="0" labelOnly="1" outline="0" fieldPosition="0">
        <references count="2">
          <reference field="0" count="1">
            <x v="0"/>
          </reference>
          <reference field="1" count="1" selected="0">
            <x v="15"/>
          </reference>
        </references>
      </pivotArea>
    </format>
    <format dxfId="250">
      <pivotArea dataOnly="0" labelOnly="1" outline="0" fieldPosition="0">
        <references count="2">
          <reference field="0" count="1">
            <x v="0"/>
          </reference>
          <reference field="1" count="1" selected="0">
            <x v="16"/>
          </reference>
        </references>
      </pivotArea>
    </format>
    <format dxfId="249">
      <pivotArea dataOnly="0" labelOnly="1" outline="0" fieldPosition="0">
        <references count="2">
          <reference field="0" count="1">
            <x v="0"/>
          </reference>
          <reference field="1" count="1" selected="0">
            <x v="17"/>
          </reference>
        </references>
      </pivotArea>
    </format>
    <format dxfId="248">
      <pivotArea dataOnly="0" labelOnly="1" outline="0" fieldPosition="0">
        <references count="2">
          <reference field="0" count="1">
            <x v="2"/>
          </reference>
          <reference field="1" count="1" selected="0">
            <x v="18"/>
          </reference>
        </references>
      </pivotArea>
    </format>
    <format dxfId="247">
      <pivotArea dataOnly="0" labelOnly="1" outline="0" fieldPosition="0">
        <references count="2">
          <reference field="0" count="1">
            <x v="2"/>
          </reference>
          <reference field="1" count="1" selected="0">
            <x v="19"/>
          </reference>
        </references>
      </pivotArea>
    </format>
    <format dxfId="246">
      <pivotArea dataOnly="0" labelOnly="1" outline="0" fieldPosition="0">
        <references count="2">
          <reference field="0" count="1">
            <x v="12"/>
          </reference>
          <reference field="1" count="1" selected="0">
            <x v="20"/>
          </reference>
        </references>
      </pivotArea>
    </format>
    <format dxfId="245">
      <pivotArea dataOnly="0" labelOnly="1" outline="0" fieldPosition="0">
        <references count="1">
          <reference field="4294967294" count="3">
            <x v="0"/>
            <x v="1"/>
            <x v="2"/>
          </reference>
        </references>
      </pivotArea>
    </format>
    <format dxfId="244">
      <pivotArea dataOnly="0" labelOnly="1" outline="0" fieldPosition="0">
        <references count="2">
          <reference field="0" count="1">
            <x v="0"/>
          </reference>
          <reference field="1" count="1" selected="0">
            <x v="1"/>
          </reference>
        </references>
      </pivotArea>
    </format>
    <format dxfId="243">
      <pivotArea dataOnly="0" labelOnly="1" outline="0" fieldPosition="0">
        <references count="2">
          <reference field="0" count="6">
            <x v="0"/>
            <x v="2"/>
            <x v="6"/>
            <x v="8"/>
            <x v="10"/>
            <x v="13"/>
          </reference>
          <reference field="1" count="1" selected="0">
            <x v="2"/>
          </reference>
        </references>
      </pivotArea>
    </format>
    <format dxfId="242">
      <pivotArea dataOnly="0" labelOnly="1" outline="0" fieldPosition="0">
        <references count="2">
          <reference field="0" count="2">
            <x v="2"/>
            <x v="6"/>
          </reference>
          <reference field="1" count="1" selected="0">
            <x v="4"/>
          </reference>
        </references>
      </pivotArea>
    </format>
    <format dxfId="241">
      <pivotArea dataOnly="0" labelOnly="1" outline="0" fieldPosition="0">
        <references count="2">
          <reference field="0" count="2">
            <x v="0"/>
            <x v="13"/>
          </reference>
          <reference field="1" count="1" selected="0">
            <x v="5"/>
          </reference>
        </references>
      </pivotArea>
    </format>
    <format dxfId="240">
      <pivotArea dataOnly="0" labelOnly="1" outline="0" fieldPosition="0">
        <references count="2">
          <reference field="0" count="3">
            <x v="5"/>
            <x v="7"/>
            <x v="10"/>
          </reference>
          <reference field="1" count="1" selected="0">
            <x v="6"/>
          </reference>
        </references>
      </pivotArea>
    </format>
    <format dxfId="239">
      <pivotArea dataOnly="0" labelOnly="1" outline="0" fieldPosition="0">
        <references count="2">
          <reference field="0" count="1">
            <x v="13"/>
          </reference>
          <reference field="1" count="1" selected="0">
            <x v="8"/>
          </reference>
        </references>
      </pivotArea>
    </format>
    <format dxfId="238">
      <pivotArea dataOnly="0" labelOnly="1" outline="0" fieldPosition="0">
        <references count="2">
          <reference field="0" count="1">
            <x v="12"/>
          </reference>
          <reference field="1" count="1" selected="0">
            <x v="9"/>
          </reference>
        </references>
      </pivotArea>
    </format>
    <format dxfId="237">
      <pivotArea dataOnly="0" labelOnly="1" outline="0" fieldPosition="0">
        <references count="2">
          <reference field="0" count="1">
            <x v="9"/>
          </reference>
          <reference field="1" count="1" selected="0">
            <x v="10"/>
          </reference>
        </references>
      </pivotArea>
    </format>
    <format dxfId="236">
      <pivotArea dataOnly="0" labelOnly="1" outline="0" fieldPosition="0">
        <references count="2">
          <reference field="0" count="1">
            <x v="9"/>
          </reference>
          <reference field="1" count="1" selected="0">
            <x v="11"/>
          </reference>
        </references>
      </pivotArea>
    </format>
    <format dxfId="235">
      <pivotArea dataOnly="0" labelOnly="1" outline="0" fieldPosition="0">
        <references count="2">
          <reference field="0" count="3">
            <x v="1"/>
            <x v="2"/>
            <x v="3"/>
          </reference>
          <reference field="1" count="1" selected="0">
            <x v="12"/>
          </reference>
        </references>
      </pivotArea>
    </format>
    <format dxfId="234">
      <pivotArea dataOnly="0" labelOnly="1" outline="0" fieldPosition="0">
        <references count="2">
          <reference field="0" count="1">
            <x v="11"/>
          </reference>
          <reference field="1" count="1" selected="0">
            <x v="13"/>
          </reference>
        </references>
      </pivotArea>
    </format>
    <format dxfId="233">
      <pivotArea dataOnly="0" labelOnly="1" outline="0" fieldPosition="0">
        <references count="2">
          <reference field="0" count="1">
            <x v="3"/>
          </reference>
          <reference field="1" count="1" selected="0">
            <x v="14"/>
          </reference>
        </references>
      </pivotArea>
    </format>
    <format dxfId="232">
      <pivotArea dataOnly="0" labelOnly="1" outline="0" fieldPosition="0">
        <references count="2">
          <reference field="0" count="1">
            <x v="0"/>
          </reference>
          <reference field="1" count="1" selected="0">
            <x v="15"/>
          </reference>
        </references>
      </pivotArea>
    </format>
    <format dxfId="231">
      <pivotArea dataOnly="0" labelOnly="1" outline="0" fieldPosition="0">
        <references count="2">
          <reference field="0" count="1">
            <x v="0"/>
          </reference>
          <reference field="1" count="1" selected="0">
            <x v="16"/>
          </reference>
        </references>
      </pivotArea>
    </format>
    <format dxfId="230">
      <pivotArea dataOnly="0" labelOnly="1" outline="0" fieldPosition="0">
        <references count="2">
          <reference field="0" count="1">
            <x v="0"/>
          </reference>
          <reference field="1" count="1" selected="0">
            <x v="17"/>
          </reference>
        </references>
      </pivotArea>
    </format>
    <format dxfId="229">
      <pivotArea dataOnly="0" labelOnly="1" outline="0" fieldPosition="0">
        <references count="2">
          <reference field="0" count="1">
            <x v="2"/>
          </reference>
          <reference field="1" count="1" selected="0">
            <x v="18"/>
          </reference>
        </references>
      </pivotArea>
    </format>
    <format dxfId="228">
      <pivotArea dataOnly="0" labelOnly="1" outline="0" fieldPosition="0">
        <references count="2">
          <reference field="0" count="1">
            <x v="2"/>
          </reference>
          <reference field="1" count="1" selected="0">
            <x v="19"/>
          </reference>
        </references>
      </pivotArea>
    </format>
    <format dxfId="227">
      <pivotArea dataOnly="0" labelOnly="1" outline="0" fieldPosition="0">
        <references count="2">
          <reference field="0" count="1">
            <x v="12"/>
          </reference>
          <reference field="1" count="1" selected="0">
            <x v="20"/>
          </reference>
        </references>
      </pivotArea>
    </format>
    <format dxfId="226">
      <pivotArea dataOnly="0" labelOnly="1" outline="0" fieldPosition="0">
        <references count="1">
          <reference field="1" count="1">
            <x v="1"/>
          </reference>
        </references>
      </pivotArea>
    </format>
    <format dxfId="225">
      <pivotArea dataOnly="0" labelOnly="1" outline="0" fieldPosition="0">
        <references count="1">
          <reference field="1" count="1" defaultSubtotal="1">
            <x v="1"/>
          </reference>
        </references>
      </pivotArea>
    </format>
    <format dxfId="224">
      <pivotArea dataOnly="0" labelOnly="1" outline="0" fieldPosition="0">
        <references count="1">
          <reference field="1" count="1">
            <x v="2"/>
          </reference>
        </references>
      </pivotArea>
    </format>
    <format dxfId="223">
      <pivotArea dataOnly="0" labelOnly="1" outline="0" fieldPosition="0">
        <references count="1">
          <reference field="1" count="1" defaultSubtotal="1">
            <x v="2"/>
          </reference>
        </references>
      </pivotArea>
    </format>
    <format dxfId="222">
      <pivotArea dataOnly="0" labelOnly="1" outline="0" fieldPosition="0">
        <references count="1">
          <reference field="1" count="1">
            <x v="4"/>
          </reference>
        </references>
      </pivotArea>
    </format>
    <format dxfId="221">
      <pivotArea dataOnly="0" labelOnly="1" outline="0" fieldPosition="0">
        <references count="1">
          <reference field="1" count="1" defaultSubtotal="1">
            <x v="4"/>
          </reference>
        </references>
      </pivotArea>
    </format>
    <format dxfId="220">
      <pivotArea dataOnly="0" labelOnly="1" outline="0" fieldPosition="0">
        <references count="1">
          <reference field="1" count="1">
            <x v="5"/>
          </reference>
        </references>
      </pivotArea>
    </format>
    <format dxfId="219">
      <pivotArea dataOnly="0" labelOnly="1" outline="0" fieldPosition="0">
        <references count="1">
          <reference field="1" count="1" defaultSubtotal="1">
            <x v="5"/>
          </reference>
        </references>
      </pivotArea>
    </format>
    <format dxfId="218">
      <pivotArea dataOnly="0" labelOnly="1" outline="0" fieldPosition="0">
        <references count="1">
          <reference field="1" count="1">
            <x v="6"/>
          </reference>
        </references>
      </pivotArea>
    </format>
    <format dxfId="217">
      <pivotArea dataOnly="0" labelOnly="1" outline="0" fieldPosition="0">
        <references count="1">
          <reference field="1" count="1" defaultSubtotal="1">
            <x v="6"/>
          </reference>
        </references>
      </pivotArea>
    </format>
    <format dxfId="216">
      <pivotArea dataOnly="0" labelOnly="1" outline="0" fieldPosition="0">
        <references count="1">
          <reference field="1" count="1">
            <x v="8"/>
          </reference>
        </references>
      </pivotArea>
    </format>
    <format dxfId="215">
      <pivotArea dataOnly="0" labelOnly="1" outline="0" fieldPosition="0">
        <references count="1">
          <reference field="1" count="1" defaultSubtotal="1">
            <x v="8"/>
          </reference>
        </references>
      </pivotArea>
    </format>
    <format dxfId="214">
      <pivotArea dataOnly="0" labelOnly="1" outline="0" fieldPosition="0">
        <references count="1">
          <reference field="1" count="1">
            <x v="9"/>
          </reference>
        </references>
      </pivotArea>
    </format>
    <format dxfId="213">
      <pivotArea dataOnly="0" labelOnly="1" outline="0" fieldPosition="0">
        <references count="1">
          <reference field="1" count="1" defaultSubtotal="1">
            <x v="9"/>
          </reference>
        </references>
      </pivotArea>
    </format>
    <format dxfId="212">
      <pivotArea dataOnly="0" labelOnly="1" outline="0" fieldPosition="0">
        <references count="1">
          <reference field="1" count="1">
            <x v="10"/>
          </reference>
        </references>
      </pivotArea>
    </format>
    <format dxfId="211">
      <pivotArea dataOnly="0" labelOnly="1" outline="0" fieldPosition="0">
        <references count="1">
          <reference field="1" count="1" defaultSubtotal="1">
            <x v="10"/>
          </reference>
        </references>
      </pivotArea>
    </format>
    <format dxfId="210">
      <pivotArea dataOnly="0" labelOnly="1" outline="0" fieldPosition="0">
        <references count="1">
          <reference field="1" count="1">
            <x v="11"/>
          </reference>
        </references>
      </pivotArea>
    </format>
    <format dxfId="209">
      <pivotArea dataOnly="0" labelOnly="1" outline="0" fieldPosition="0">
        <references count="1">
          <reference field="1" count="1" defaultSubtotal="1">
            <x v="11"/>
          </reference>
        </references>
      </pivotArea>
    </format>
    <format dxfId="208">
      <pivotArea dataOnly="0" labelOnly="1" outline="0" fieldPosition="0">
        <references count="1">
          <reference field="1" count="1">
            <x v="12"/>
          </reference>
        </references>
      </pivotArea>
    </format>
    <format dxfId="207">
      <pivotArea dataOnly="0" labelOnly="1" outline="0" fieldPosition="0">
        <references count="1">
          <reference field="1" count="1" defaultSubtotal="1">
            <x v="12"/>
          </reference>
        </references>
      </pivotArea>
    </format>
    <format dxfId="206">
      <pivotArea dataOnly="0" labelOnly="1" outline="0" fieldPosition="0">
        <references count="1">
          <reference field="1" count="1">
            <x v="13"/>
          </reference>
        </references>
      </pivotArea>
    </format>
    <format dxfId="205">
      <pivotArea dataOnly="0" labelOnly="1" outline="0" fieldPosition="0">
        <references count="1">
          <reference field="1" count="1" defaultSubtotal="1">
            <x v="13"/>
          </reference>
        </references>
      </pivotArea>
    </format>
    <format dxfId="204">
      <pivotArea dataOnly="0" labelOnly="1" outline="0" fieldPosition="0">
        <references count="1">
          <reference field="1" count="1">
            <x v="14"/>
          </reference>
        </references>
      </pivotArea>
    </format>
    <format dxfId="203">
      <pivotArea dataOnly="0" labelOnly="1" outline="0" fieldPosition="0">
        <references count="1">
          <reference field="1" count="1" defaultSubtotal="1">
            <x v="14"/>
          </reference>
        </references>
      </pivotArea>
    </format>
    <format dxfId="202">
      <pivotArea dataOnly="0" labelOnly="1" outline="0" fieldPosition="0">
        <references count="1">
          <reference field="1" count="1">
            <x v="15"/>
          </reference>
        </references>
      </pivotArea>
    </format>
    <format dxfId="201">
      <pivotArea dataOnly="0" labelOnly="1" outline="0" fieldPosition="0">
        <references count="1">
          <reference field="1" count="1" defaultSubtotal="1">
            <x v="15"/>
          </reference>
        </references>
      </pivotArea>
    </format>
    <format dxfId="200">
      <pivotArea dataOnly="0" labelOnly="1" outline="0" fieldPosition="0">
        <references count="1">
          <reference field="1" count="1">
            <x v="16"/>
          </reference>
        </references>
      </pivotArea>
    </format>
    <format dxfId="199">
      <pivotArea dataOnly="0" labelOnly="1" outline="0" fieldPosition="0">
        <references count="1">
          <reference field="1" count="1" defaultSubtotal="1">
            <x v="16"/>
          </reference>
        </references>
      </pivotArea>
    </format>
    <format dxfId="198">
      <pivotArea dataOnly="0" labelOnly="1" outline="0" fieldPosition="0">
        <references count="1">
          <reference field="1" count="1">
            <x v="17"/>
          </reference>
        </references>
      </pivotArea>
    </format>
    <format dxfId="197">
      <pivotArea dataOnly="0" labelOnly="1" outline="0" fieldPosition="0">
        <references count="1">
          <reference field="1" count="1" defaultSubtotal="1">
            <x v="17"/>
          </reference>
        </references>
      </pivotArea>
    </format>
    <format dxfId="196">
      <pivotArea dataOnly="0" labelOnly="1" outline="0" fieldPosition="0">
        <references count="1">
          <reference field="1" count="1">
            <x v="18"/>
          </reference>
        </references>
      </pivotArea>
    </format>
    <format dxfId="195">
      <pivotArea dataOnly="0" labelOnly="1" outline="0" fieldPosition="0">
        <references count="1">
          <reference field="1" count="1" defaultSubtotal="1">
            <x v="18"/>
          </reference>
        </references>
      </pivotArea>
    </format>
    <format dxfId="194">
      <pivotArea dataOnly="0" labelOnly="1" outline="0" fieldPosition="0">
        <references count="1">
          <reference field="1" count="1">
            <x v="19"/>
          </reference>
        </references>
      </pivotArea>
    </format>
    <format dxfId="193">
      <pivotArea dataOnly="0" labelOnly="1" outline="0" fieldPosition="0">
        <references count="1">
          <reference field="1" count="1" defaultSubtotal="1">
            <x v="19"/>
          </reference>
        </references>
      </pivotArea>
    </format>
    <format dxfId="192">
      <pivotArea dataOnly="0" labelOnly="1" outline="0" fieldPosition="0">
        <references count="1">
          <reference field="1" count="1">
            <x v="20"/>
          </reference>
        </references>
      </pivotArea>
    </format>
    <format dxfId="191">
      <pivotArea dataOnly="0" labelOnly="1" outline="0" fieldPosition="0">
        <references count="1">
          <reference field="1" count="1" defaultSubtotal="1">
            <x v="20"/>
          </reference>
        </references>
      </pivotArea>
    </format>
    <format dxfId="190">
      <pivotArea dataOnly="0" labelOnly="1" grandRow="1" outline="0" fieldPosition="0"/>
    </format>
    <format dxfId="189">
      <pivotArea outline="0" fieldPosition="0"/>
    </format>
    <format dxfId="188">
      <pivotArea dataOnly="0" labelOnly="1" outline="0" fieldPosition="0">
        <references count="1">
          <reference field="1" count="1" defaultSubtotal="1">
            <x v="1"/>
          </reference>
        </references>
      </pivotArea>
    </format>
    <format dxfId="187">
      <pivotArea dataOnly="0" labelOnly="1" outline="0" fieldPosition="0">
        <references count="1">
          <reference field="1" count="1" defaultSubtotal="1">
            <x v="2"/>
          </reference>
        </references>
      </pivotArea>
    </format>
    <format dxfId="186">
      <pivotArea dataOnly="0" labelOnly="1" outline="0" fieldPosition="0">
        <references count="1">
          <reference field="1" count="1" defaultSubtotal="1">
            <x v="4"/>
          </reference>
        </references>
      </pivotArea>
    </format>
    <format dxfId="185">
      <pivotArea dataOnly="0" labelOnly="1" outline="0" fieldPosition="0">
        <references count="1">
          <reference field="1" count="1" defaultSubtotal="1">
            <x v="5"/>
          </reference>
        </references>
      </pivotArea>
    </format>
    <format dxfId="184">
      <pivotArea dataOnly="0" labelOnly="1" outline="0" fieldPosition="0">
        <references count="1">
          <reference field="1" count="1" defaultSubtotal="1">
            <x v="6"/>
          </reference>
        </references>
      </pivotArea>
    </format>
    <format dxfId="183">
      <pivotArea dataOnly="0" labelOnly="1" outline="0" fieldPosition="0">
        <references count="1">
          <reference field="1" count="1" defaultSubtotal="1">
            <x v="8"/>
          </reference>
        </references>
      </pivotArea>
    </format>
    <format dxfId="182">
      <pivotArea dataOnly="0" labelOnly="1" outline="0" fieldPosition="0">
        <references count="1">
          <reference field="1" count="1" defaultSubtotal="1">
            <x v="9"/>
          </reference>
        </references>
      </pivotArea>
    </format>
    <format dxfId="181">
      <pivotArea dataOnly="0" labelOnly="1" outline="0" fieldPosition="0">
        <references count="1">
          <reference field="1" count="1" defaultSubtotal="1">
            <x v="10"/>
          </reference>
        </references>
      </pivotArea>
    </format>
    <format dxfId="180">
      <pivotArea dataOnly="0" labelOnly="1" outline="0" fieldPosition="0">
        <references count="1">
          <reference field="1" count="1" defaultSubtotal="1">
            <x v="11"/>
          </reference>
        </references>
      </pivotArea>
    </format>
    <format dxfId="179">
      <pivotArea dataOnly="0" labelOnly="1" outline="0" fieldPosition="0">
        <references count="1">
          <reference field="1" count="1" defaultSubtotal="1">
            <x v="12"/>
          </reference>
        </references>
      </pivotArea>
    </format>
    <format dxfId="178">
      <pivotArea dataOnly="0" labelOnly="1" outline="0" fieldPosition="0">
        <references count="1">
          <reference field="1" count="1" defaultSubtotal="1">
            <x v="13"/>
          </reference>
        </references>
      </pivotArea>
    </format>
    <format dxfId="177">
      <pivotArea dataOnly="0" labelOnly="1" outline="0" fieldPosition="0">
        <references count="1">
          <reference field="1" count="1" defaultSubtotal="1">
            <x v="14"/>
          </reference>
        </references>
      </pivotArea>
    </format>
    <format dxfId="176">
      <pivotArea dataOnly="0" labelOnly="1" outline="0" fieldPosition="0">
        <references count="1">
          <reference field="1" count="1" defaultSubtotal="1">
            <x v="15"/>
          </reference>
        </references>
      </pivotArea>
    </format>
    <format dxfId="175">
      <pivotArea dataOnly="0" labelOnly="1" outline="0" fieldPosition="0">
        <references count="1">
          <reference field="1" count="1" defaultSubtotal="1">
            <x v="16"/>
          </reference>
        </references>
      </pivotArea>
    </format>
    <format dxfId="174">
      <pivotArea dataOnly="0" labelOnly="1" outline="0" fieldPosition="0">
        <references count="1">
          <reference field="1" count="1" defaultSubtotal="1">
            <x v="17"/>
          </reference>
        </references>
      </pivotArea>
    </format>
    <format dxfId="173">
      <pivotArea dataOnly="0" labelOnly="1" outline="0" fieldPosition="0">
        <references count="1">
          <reference field="1" count="1" defaultSubtotal="1">
            <x v="18"/>
          </reference>
        </references>
      </pivotArea>
    </format>
    <format dxfId="172">
      <pivotArea dataOnly="0" labelOnly="1" outline="0" fieldPosition="0">
        <references count="1">
          <reference field="1" count="1" defaultSubtotal="1">
            <x v="19"/>
          </reference>
        </references>
      </pivotArea>
    </format>
    <format dxfId="171">
      <pivotArea dataOnly="0" labelOnly="1" outline="0" fieldPosition="0">
        <references count="1">
          <reference field="1" count="1" defaultSubtotal="1">
            <x v="20"/>
          </reference>
        </references>
      </pivotArea>
    </format>
    <format dxfId="170">
      <pivotArea dataOnly="0" labelOnly="1" grandRow="1" outline="0" fieldPosition="0"/>
    </format>
    <format dxfId="169">
      <pivotArea dataOnly="0" labelOnly="1" outline="0" fieldPosition="0">
        <references count="2">
          <reference field="0" count="6">
            <x v="0"/>
            <x v="2"/>
            <x v="6"/>
            <x v="8"/>
            <x v="10"/>
            <x v="13"/>
          </reference>
          <reference field="1" count="1" selected="0">
            <x v="2"/>
          </reference>
        </references>
      </pivotArea>
    </format>
    <format dxfId="168">
      <pivotArea dataOnly="0" labelOnly="1" outline="0" fieldPosition="0">
        <references count="2">
          <reference field="0" count="2">
            <x v="2"/>
            <x v="6"/>
          </reference>
          <reference field="1" count="1" selected="0">
            <x v="4"/>
          </reference>
        </references>
      </pivotArea>
    </format>
    <format dxfId="167">
      <pivotArea dataOnly="0" labelOnly="1" outline="0" fieldPosition="0">
        <references count="2">
          <reference field="0" count="2">
            <x v="0"/>
            <x v="13"/>
          </reference>
          <reference field="1" count="1" selected="0">
            <x v="5"/>
          </reference>
        </references>
      </pivotArea>
    </format>
    <format dxfId="166">
      <pivotArea dataOnly="0" labelOnly="1" outline="0" fieldPosition="0">
        <references count="2">
          <reference field="0" count="3">
            <x v="5"/>
            <x v="7"/>
            <x v="10"/>
          </reference>
          <reference field="1" count="1" selected="0">
            <x v="6"/>
          </reference>
        </references>
      </pivotArea>
    </format>
    <format dxfId="165">
      <pivotArea dataOnly="0" labelOnly="1" outline="0" fieldPosition="0">
        <references count="2">
          <reference field="0" count="1">
            <x v="13"/>
          </reference>
          <reference field="1" count="1" selected="0">
            <x v="8"/>
          </reference>
        </references>
      </pivotArea>
    </format>
    <format dxfId="164">
      <pivotArea dataOnly="0" labelOnly="1" outline="0" fieldPosition="0">
        <references count="2">
          <reference field="0" count="1">
            <x v="12"/>
          </reference>
          <reference field="1" count="1" selected="0">
            <x v="9"/>
          </reference>
        </references>
      </pivotArea>
    </format>
    <format dxfId="163">
      <pivotArea dataOnly="0" labelOnly="1" outline="0" fieldPosition="0">
        <references count="2">
          <reference field="0" count="1">
            <x v="9"/>
          </reference>
          <reference field="1" count="1" selected="0">
            <x v="10"/>
          </reference>
        </references>
      </pivotArea>
    </format>
    <format dxfId="162">
      <pivotArea dataOnly="0" labelOnly="1" outline="0" fieldPosition="0">
        <references count="2">
          <reference field="0" count="1">
            <x v="9"/>
          </reference>
          <reference field="1" count="1" selected="0">
            <x v="11"/>
          </reference>
        </references>
      </pivotArea>
    </format>
    <format dxfId="161">
      <pivotArea dataOnly="0" labelOnly="1" outline="0" fieldPosition="0">
        <references count="2">
          <reference field="0" count="3">
            <x v="1"/>
            <x v="2"/>
            <x v="3"/>
          </reference>
          <reference field="1" count="1" selected="0">
            <x v="12"/>
          </reference>
        </references>
      </pivotArea>
    </format>
    <format dxfId="160">
      <pivotArea dataOnly="0" labelOnly="1" outline="0" fieldPosition="0">
        <references count="2">
          <reference field="0" count="1">
            <x v="11"/>
          </reference>
          <reference field="1" count="1" selected="0">
            <x v="13"/>
          </reference>
        </references>
      </pivotArea>
    </format>
    <format dxfId="159">
      <pivotArea dataOnly="0" labelOnly="1" outline="0" fieldPosition="0">
        <references count="2">
          <reference field="0" count="1">
            <x v="3"/>
          </reference>
          <reference field="1" count="1" selected="0">
            <x v="14"/>
          </reference>
        </references>
      </pivotArea>
    </format>
    <format dxfId="158">
      <pivotArea dataOnly="0" labelOnly="1" outline="0" fieldPosition="0">
        <references count="2">
          <reference field="0" count="1">
            <x v="0"/>
          </reference>
          <reference field="1" count="1" selected="0">
            <x v="15"/>
          </reference>
        </references>
      </pivotArea>
    </format>
    <format dxfId="157">
      <pivotArea dataOnly="0" labelOnly="1" outline="0" fieldPosition="0">
        <references count="2">
          <reference field="0" count="1">
            <x v="0"/>
          </reference>
          <reference field="1" count="1" selected="0">
            <x v="16"/>
          </reference>
        </references>
      </pivotArea>
    </format>
    <format dxfId="156">
      <pivotArea dataOnly="0" labelOnly="1" outline="0" fieldPosition="0">
        <references count="2">
          <reference field="0" count="1">
            <x v="0"/>
          </reference>
          <reference field="1" count="1" selected="0">
            <x v="17"/>
          </reference>
        </references>
      </pivotArea>
    </format>
    <format dxfId="155">
      <pivotArea dataOnly="0" labelOnly="1" outline="0" fieldPosition="0">
        <references count="2">
          <reference field="0" count="1">
            <x v="2"/>
          </reference>
          <reference field="1" count="1" selected="0">
            <x v="18"/>
          </reference>
        </references>
      </pivotArea>
    </format>
    <format dxfId="154">
      <pivotArea dataOnly="0" labelOnly="1" outline="0" fieldPosition="0">
        <references count="2">
          <reference field="0" count="1">
            <x v="2"/>
          </reference>
          <reference field="1" count="1" selected="0">
            <x v="19"/>
          </reference>
        </references>
      </pivotArea>
    </format>
    <format dxfId="153">
      <pivotArea dataOnly="0" labelOnly="1" outline="0" fieldPosition="0">
        <references count="2">
          <reference field="0" count="1">
            <x v="12"/>
          </reference>
          <reference field="1" count="1" selected="0">
            <x v="20"/>
          </reference>
        </references>
      </pivotArea>
    </format>
    <format dxfId="152">
      <pivotArea dataOnly="0" labelOnly="1" outline="0" fieldPosition="0">
        <references count="1">
          <reference field="4294967294" count="3">
            <x v="0"/>
            <x v="1"/>
            <x v="2"/>
          </reference>
        </references>
      </pivotArea>
    </format>
    <format dxfId="151">
      <pivotArea outline="0" fieldPosition="0"/>
    </format>
    <format dxfId="150">
      <pivotArea dataOnly="0" labelOnly="1" outline="0" fieldPosition="0">
        <references count="1">
          <reference field="1" count="1" defaultSubtotal="1">
            <x v="1"/>
          </reference>
        </references>
      </pivotArea>
    </format>
    <format dxfId="149">
      <pivotArea dataOnly="0" labelOnly="1" outline="0" fieldPosition="0">
        <references count="1">
          <reference field="1" count="1" defaultSubtotal="1">
            <x v="2"/>
          </reference>
        </references>
      </pivotArea>
    </format>
    <format dxfId="148">
      <pivotArea dataOnly="0" labelOnly="1" outline="0" fieldPosition="0">
        <references count="1">
          <reference field="1" count="1" defaultSubtotal="1">
            <x v="4"/>
          </reference>
        </references>
      </pivotArea>
    </format>
    <format dxfId="147">
      <pivotArea dataOnly="0" labelOnly="1" outline="0" fieldPosition="0">
        <references count="1">
          <reference field="1" count="1" defaultSubtotal="1">
            <x v="5"/>
          </reference>
        </references>
      </pivotArea>
    </format>
    <format dxfId="146">
      <pivotArea dataOnly="0" labelOnly="1" outline="0" fieldPosition="0">
        <references count="1">
          <reference field="1" count="1" defaultSubtotal="1">
            <x v="6"/>
          </reference>
        </references>
      </pivotArea>
    </format>
    <format dxfId="145">
      <pivotArea dataOnly="0" labelOnly="1" outline="0" fieldPosition="0">
        <references count="1">
          <reference field="1" count="1" defaultSubtotal="1">
            <x v="8"/>
          </reference>
        </references>
      </pivotArea>
    </format>
    <format dxfId="144">
      <pivotArea dataOnly="0" labelOnly="1" outline="0" fieldPosition="0">
        <references count="1">
          <reference field="1" count="1" defaultSubtotal="1">
            <x v="9"/>
          </reference>
        </references>
      </pivotArea>
    </format>
    <format dxfId="143">
      <pivotArea dataOnly="0" labelOnly="1" outline="0" fieldPosition="0">
        <references count="1">
          <reference field="1" count="1" defaultSubtotal="1">
            <x v="10"/>
          </reference>
        </references>
      </pivotArea>
    </format>
    <format dxfId="142">
      <pivotArea dataOnly="0" labelOnly="1" outline="0" fieldPosition="0">
        <references count="1">
          <reference field="1" count="1" defaultSubtotal="1">
            <x v="11"/>
          </reference>
        </references>
      </pivotArea>
    </format>
    <format dxfId="141">
      <pivotArea dataOnly="0" labelOnly="1" outline="0" fieldPosition="0">
        <references count="1">
          <reference field="1" count="1" defaultSubtotal="1">
            <x v="12"/>
          </reference>
        </references>
      </pivotArea>
    </format>
    <format dxfId="140">
      <pivotArea dataOnly="0" labelOnly="1" outline="0" fieldPosition="0">
        <references count="1">
          <reference field="1" count="1" defaultSubtotal="1">
            <x v="13"/>
          </reference>
        </references>
      </pivotArea>
    </format>
    <format dxfId="139">
      <pivotArea dataOnly="0" labelOnly="1" outline="0" fieldPosition="0">
        <references count="1">
          <reference field="1" count="1" defaultSubtotal="1">
            <x v="14"/>
          </reference>
        </references>
      </pivotArea>
    </format>
    <format dxfId="138">
      <pivotArea dataOnly="0" labelOnly="1" outline="0" fieldPosition="0">
        <references count="1">
          <reference field="1" count="1" defaultSubtotal="1">
            <x v="15"/>
          </reference>
        </references>
      </pivotArea>
    </format>
    <format dxfId="137">
      <pivotArea dataOnly="0" labelOnly="1" outline="0" fieldPosition="0">
        <references count="1">
          <reference field="1" count="1" defaultSubtotal="1">
            <x v="16"/>
          </reference>
        </references>
      </pivotArea>
    </format>
    <format dxfId="136">
      <pivotArea dataOnly="0" labelOnly="1" outline="0" fieldPosition="0">
        <references count="1">
          <reference field="1" count="1" defaultSubtotal="1">
            <x v="17"/>
          </reference>
        </references>
      </pivotArea>
    </format>
    <format dxfId="135">
      <pivotArea dataOnly="0" labelOnly="1" outline="0" fieldPosition="0">
        <references count="1">
          <reference field="1" count="1" defaultSubtotal="1">
            <x v="18"/>
          </reference>
        </references>
      </pivotArea>
    </format>
    <format dxfId="134">
      <pivotArea dataOnly="0" labelOnly="1" outline="0" fieldPosition="0">
        <references count="1">
          <reference field="1" count="1" defaultSubtotal="1">
            <x v="19"/>
          </reference>
        </references>
      </pivotArea>
    </format>
    <format dxfId="133">
      <pivotArea dataOnly="0" labelOnly="1" outline="0" fieldPosition="0">
        <references count="1">
          <reference field="1" count="1" defaultSubtotal="1">
            <x v="20"/>
          </reference>
        </references>
      </pivotArea>
    </format>
    <format dxfId="132">
      <pivotArea dataOnly="0" labelOnly="1" grandRow="1" outline="0" fieldPosition="0"/>
    </format>
    <format dxfId="131">
      <pivotArea dataOnly="0" labelOnly="1" outline="0" fieldPosition="0">
        <references count="2">
          <reference field="0" count="1">
            <x v="0"/>
          </reference>
          <reference field="1" count="1" selected="0">
            <x v="1"/>
          </reference>
        </references>
      </pivotArea>
    </format>
    <format dxfId="130">
      <pivotArea dataOnly="0" labelOnly="1" outline="0" fieldPosition="0">
        <references count="2">
          <reference field="0" count="6">
            <x v="0"/>
            <x v="2"/>
            <x v="6"/>
            <x v="8"/>
            <x v="10"/>
            <x v="13"/>
          </reference>
          <reference field="1" count="1" selected="0">
            <x v="2"/>
          </reference>
        </references>
      </pivotArea>
    </format>
    <format dxfId="129">
      <pivotArea dataOnly="0" labelOnly="1" outline="0" fieldPosition="0">
        <references count="2">
          <reference field="0" count="2">
            <x v="2"/>
            <x v="6"/>
          </reference>
          <reference field="1" count="1" selected="0">
            <x v="4"/>
          </reference>
        </references>
      </pivotArea>
    </format>
    <format dxfId="128">
      <pivotArea dataOnly="0" labelOnly="1" outline="0" fieldPosition="0">
        <references count="2">
          <reference field="0" count="2">
            <x v="0"/>
            <x v="13"/>
          </reference>
          <reference field="1" count="1" selected="0">
            <x v="5"/>
          </reference>
        </references>
      </pivotArea>
    </format>
    <format dxfId="127">
      <pivotArea dataOnly="0" labelOnly="1" outline="0" fieldPosition="0">
        <references count="2">
          <reference field="0" count="3">
            <x v="5"/>
            <x v="7"/>
            <x v="10"/>
          </reference>
          <reference field="1" count="1" selected="0">
            <x v="6"/>
          </reference>
        </references>
      </pivotArea>
    </format>
    <format dxfId="126">
      <pivotArea dataOnly="0" labelOnly="1" outline="0" fieldPosition="0">
        <references count="2">
          <reference field="0" count="1">
            <x v="13"/>
          </reference>
          <reference field="1" count="1" selected="0">
            <x v="8"/>
          </reference>
        </references>
      </pivotArea>
    </format>
    <format dxfId="125">
      <pivotArea dataOnly="0" labelOnly="1" outline="0" fieldPosition="0">
        <references count="2">
          <reference field="0" count="1">
            <x v="12"/>
          </reference>
          <reference field="1" count="1" selected="0">
            <x v="9"/>
          </reference>
        </references>
      </pivotArea>
    </format>
    <format dxfId="124">
      <pivotArea dataOnly="0" labelOnly="1" outline="0" fieldPosition="0">
        <references count="2">
          <reference field="0" count="1">
            <x v="9"/>
          </reference>
          <reference field="1" count="1" selected="0">
            <x v="10"/>
          </reference>
        </references>
      </pivotArea>
    </format>
    <format dxfId="123">
      <pivotArea dataOnly="0" labelOnly="1" outline="0" fieldPosition="0">
        <references count="2">
          <reference field="0" count="1">
            <x v="9"/>
          </reference>
          <reference field="1" count="1" selected="0">
            <x v="11"/>
          </reference>
        </references>
      </pivotArea>
    </format>
    <format dxfId="122">
      <pivotArea dataOnly="0" labelOnly="1" outline="0" fieldPosition="0">
        <references count="2">
          <reference field="0" count="3">
            <x v="1"/>
            <x v="2"/>
            <x v="3"/>
          </reference>
          <reference field="1" count="1" selected="0">
            <x v="12"/>
          </reference>
        </references>
      </pivotArea>
    </format>
    <format dxfId="121">
      <pivotArea dataOnly="0" labelOnly="1" outline="0" fieldPosition="0">
        <references count="2">
          <reference field="0" count="1">
            <x v="11"/>
          </reference>
          <reference field="1" count="1" selected="0">
            <x v="13"/>
          </reference>
        </references>
      </pivotArea>
    </format>
    <format dxfId="120">
      <pivotArea dataOnly="0" labelOnly="1" outline="0" fieldPosition="0">
        <references count="2">
          <reference field="0" count="1">
            <x v="3"/>
          </reference>
          <reference field="1" count="1" selected="0">
            <x v="14"/>
          </reference>
        </references>
      </pivotArea>
    </format>
    <format dxfId="119">
      <pivotArea dataOnly="0" labelOnly="1" outline="0" fieldPosition="0">
        <references count="2">
          <reference field="0" count="1">
            <x v="0"/>
          </reference>
          <reference field="1" count="1" selected="0">
            <x v="15"/>
          </reference>
        </references>
      </pivotArea>
    </format>
    <format dxfId="118">
      <pivotArea dataOnly="0" labelOnly="1" outline="0" fieldPosition="0">
        <references count="2">
          <reference field="0" count="1">
            <x v="0"/>
          </reference>
          <reference field="1" count="1" selected="0">
            <x v="16"/>
          </reference>
        </references>
      </pivotArea>
    </format>
    <format dxfId="117">
      <pivotArea dataOnly="0" labelOnly="1" outline="0" fieldPosition="0">
        <references count="2">
          <reference field="0" count="1">
            <x v="0"/>
          </reference>
          <reference field="1" count="1" selected="0">
            <x v="17"/>
          </reference>
        </references>
      </pivotArea>
    </format>
    <format dxfId="116">
      <pivotArea dataOnly="0" labelOnly="1" outline="0" fieldPosition="0">
        <references count="2">
          <reference field="0" count="1">
            <x v="2"/>
          </reference>
          <reference field="1" count="1" selected="0">
            <x v="18"/>
          </reference>
        </references>
      </pivotArea>
    </format>
    <format dxfId="115">
      <pivotArea dataOnly="0" labelOnly="1" outline="0" fieldPosition="0">
        <references count="2">
          <reference field="0" count="1">
            <x v="2"/>
          </reference>
          <reference field="1" count="1" selected="0">
            <x v="19"/>
          </reference>
        </references>
      </pivotArea>
    </format>
    <format dxfId="114">
      <pivotArea dataOnly="0" labelOnly="1" outline="0" fieldPosition="0">
        <references count="2">
          <reference field="0" count="1">
            <x v="12"/>
          </reference>
          <reference field="1" count="1" selected="0">
            <x v="20"/>
          </reference>
        </references>
      </pivotArea>
    </format>
    <format dxfId="113">
      <pivotArea dataOnly="0" labelOnly="1" outline="0" fieldPosition="0">
        <references count="1">
          <reference field="4294967294" count="3">
            <x v="0"/>
            <x v="1"/>
            <x v="2"/>
          </reference>
        </references>
      </pivotArea>
    </format>
    <format dxfId="112">
      <pivotArea outline="0" fieldPosition="0">
        <references count="1">
          <reference field="1" count="1" selected="0" defaultSubtotal="1">
            <x v="2"/>
          </reference>
        </references>
      </pivotArea>
    </format>
    <format dxfId="111">
      <pivotArea dataOnly="0" labelOnly="1" outline="0" fieldPosition="0">
        <references count="1">
          <reference field="1" count="1" defaultSubtotal="1">
            <x v="2"/>
          </reference>
        </references>
      </pivotArea>
    </format>
    <format dxfId="110">
      <pivotArea dataOnly="0" labelOnly="1" outline="0" offset="A256" fieldPosition="0">
        <references count="1">
          <reference field="1" count="1" defaultSubtotal="1">
            <x v="13"/>
          </reference>
        </references>
      </pivotArea>
    </format>
    <format dxfId="109">
      <pivotArea outline="0" fieldPosition="0">
        <references count="1">
          <reference field="1" count="1" selected="0" defaultSubtotal="1">
            <x v="1"/>
          </reference>
        </references>
      </pivotArea>
    </format>
    <format dxfId="108">
      <pivotArea dataOnly="0" labelOnly="1" outline="0" fieldPosition="0">
        <references count="1">
          <reference field="1" count="1" defaultSubtotal="1">
            <x v="1"/>
          </reference>
        </references>
      </pivotArea>
    </format>
    <format dxfId="107">
      <pivotArea grandRow="1" outline="0" fieldPosition="0"/>
    </format>
    <format dxfId="106">
      <pivotArea outline="0" fieldPosition="0">
        <references count="1">
          <reference field="1" count="0" selected="0" defaultSubtotal="1"/>
        </references>
      </pivotArea>
    </format>
    <format dxfId="105">
      <pivotArea dataOnly="0" labelOnly="1" grandRow="1" outline="0" fieldPosition="0"/>
    </format>
    <format dxfId="104">
      <pivotArea dataOnly="0" labelOnly="1" outline="0" fieldPosition="0">
        <references count="1">
          <reference field="4294967294" count="3">
            <x v="0"/>
            <x v="1"/>
            <x v="2"/>
          </reference>
        </references>
      </pivotArea>
    </format>
    <format dxfId="103">
      <pivotArea grandRow="1" outline="0" fieldPosition="0"/>
    </format>
    <format dxfId="102">
      <pivotArea dataOnly="0" labelOnly="1" grandRow="1" outline="0" fieldPosition="0"/>
    </format>
    <format dxfId="101">
      <pivotArea outline="0" fieldPosition="0"/>
    </format>
    <format dxfId="100">
      <pivotArea dataOnly="0" labelOnly="1" outline="0" fieldPosition="0">
        <references count="1">
          <reference field="1" count="0"/>
        </references>
      </pivotArea>
    </format>
    <format dxfId="99">
      <pivotArea dataOnly="0" labelOnly="1" outline="0" fieldPosition="0">
        <references count="1">
          <reference field="1" count="0" defaultSubtotal="1"/>
        </references>
      </pivotArea>
    </format>
    <format dxfId="98">
      <pivotArea dataOnly="0" labelOnly="1" grandRow="1" outline="0" fieldPosition="0"/>
    </format>
    <format dxfId="97">
      <pivotArea dataOnly="0" labelOnly="1" outline="0" fieldPosition="0">
        <references count="2">
          <reference field="0" count="2">
            <x v="0"/>
            <x v="9"/>
          </reference>
          <reference field="1" count="1" selected="0">
            <x v="1"/>
          </reference>
        </references>
      </pivotArea>
    </format>
    <format dxfId="96">
      <pivotArea dataOnly="0" labelOnly="1" outline="0" fieldPosition="0">
        <references count="2">
          <reference field="0" count="6">
            <x v="0"/>
            <x v="2"/>
            <x v="6"/>
            <x v="8"/>
            <x v="10"/>
            <x v="13"/>
          </reference>
          <reference field="1" count="1" selected="0">
            <x v="2"/>
          </reference>
        </references>
      </pivotArea>
    </format>
    <format dxfId="95">
      <pivotArea dataOnly="0" labelOnly="1" outline="0" fieldPosition="0">
        <references count="2">
          <reference field="0" count="2">
            <x v="2"/>
            <x v="6"/>
          </reference>
          <reference field="1" count="1" selected="0">
            <x v="4"/>
          </reference>
        </references>
      </pivotArea>
    </format>
    <format dxfId="94">
      <pivotArea dataOnly="0" labelOnly="1" outline="0" fieldPosition="0">
        <references count="2">
          <reference field="0" count="2">
            <x v="0"/>
            <x v="13"/>
          </reference>
          <reference field="1" count="1" selected="0">
            <x v="5"/>
          </reference>
        </references>
      </pivotArea>
    </format>
    <format dxfId="93">
      <pivotArea dataOnly="0" labelOnly="1" outline="0" fieldPosition="0">
        <references count="2">
          <reference field="0" count="3">
            <x v="5"/>
            <x v="7"/>
            <x v="10"/>
          </reference>
          <reference field="1" count="1" selected="0">
            <x v="6"/>
          </reference>
        </references>
      </pivotArea>
    </format>
    <format dxfId="92">
      <pivotArea dataOnly="0" labelOnly="1" outline="0" fieldPosition="0">
        <references count="2">
          <reference field="0" count="1">
            <x v="13"/>
          </reference>
          <reference field="1" count="1" selected="0">
            <x v="8"/>
          </reference>
        </references>
      </pivotArea>
    </format>
    <format dxfId="91">
      <pivotArea dataOnly="0" labelOnly="1" outline="0" fieldPosition="0">
        <references count="2">
          <reference field="0" count="1">
            <x v="12"/>
          </reference>
          <reference field="1" count="1" selected="0">
            <x v="9"/>
          </reference>
        </references>
      </pivotArea>
    </format>
    <format dxfId="90">
      <pivotArea dataOnly="0" labelOnly="1" outline="0" fieldPosition="0">
        <references count="2">
          <reference field="0" count="1">
            <x v="9"/>
          </reference>
          <reference field="1" count="1" selected="0">
            <x v="11"/>
          </reference>
        </references>
      </pivotArea>
    </format>
    <format dxfId="89">
      <pivotArea dataOnly="0" labelOnly="1" outline="0" fieldPosition="0">
        <references count="2">
          <reference field="0" count="3">
            <x v="1"/>
            <x v="2"/>
            <x v="3"/>
          </reference>
          <reference field="1" count="1" selected="0">
            <x v="12"/>
          </reference>
        </references>
      </pivotArea>
    </format>
    <format dxfId="88">
      <pivotArea dataOnly="0" labelOnly="1" outline="0" fieldPosition="0">
        <references count="2">
          <reference field="0" count="1">
            <x v="11"/>
          </reference>
          <reference field="1" count="1" selected="0">
            <x v="13"/>
          </reference>
        </references>
      </pivotArea>
    </format>
    <format dxfId="87">
      <pivotArea dataOnly="0" labelOnly="1" outline="0" fieldPosition="0">
        <references count="2">
          <reference field="0" count="1">
            <x v="3"/>
          </reference>
          <reference field="1" count="1" selected="0">
            <x v="14"/>
          </reference>
        </references>
      </pivotArea>
    </format>
    <format dxfId="86">
      <pivotArea dataOnly="0" labelOnly="1" outline="0" fieldPosition="0">
        <references count="2">
          <reference field="0" count="1">
            <x v="0"/>
          </reference>
          <reference field="1" count="1" selected="0">
            <x v="15"/>
          </reference>
        </references>
      </pivotArea>
    </format>
    <format dxfId="85">
      <pivotArea dataOnly="0" labelOnly="1" outline="0" fieldPosition="0">
        <references count="2">
          <reference field="0" count="1">
            <x v="0"/>
          </reference>
          <reference field="1" count="1" selected="0">
            <x v="16"/>
          </reference>
        </references>
      </pivotArea>
    </format>
    <format dxfId="84">
      <pivotArea dataOnly="0" labelOnly="1" outline="0" fieldPosition="0">
        <references count="2">
          <reference field="0" count="1">
            <x v="0"/>
          </reference>
          <reference field="1" count="1" selected="0">
            <x v="17"/>
          </reference>
        </references>
      </pivotArea>
    </format>
    <format dxfId="83">
      <pivotArea dataOnly="0" labelOnly="1" outline="0" fieldPosition="0">
        <references count="2">
          <reference field="0" count="1">
            <x v="2"/>
          </reference>
          <reference field="1" count="1" selected="0">
            <x v="18"/>
          </reference>
        </references>
      </pivotArea>
    </format>
    <format dxfId="82">
      <pivotArea dataOnly="0" labelOnly="1" outline="0" fieldPosition="0">
        <references count="2">
          <reference field="0" count="1">
            <x v="2"/>
          </reference>
          <reference field="1" count="1" selected="0">
            <x v="19"/>
          </reference>
        </references>
      </pivotArea>
    </format>
    <format dxfId="81">
      <pivotArea dataOnly="0" labelOnly="1" outline="0" fieldPosition="0">
        <references count="2">
          <reference field="0" count="1">
            <x v="12"/>
          </reference>
          <reference field="1" count="1" selected="0">
            <x v="20"/>
          </reference>
        </references>
      </pivotArea>
    </format>
    <format dxfId="80">
      <pivotArea outline="0" fieldPosition="0">
        <references count="1">
          <reference field="1" count="1" selected="0" defaultSubtotal="1">
            <x v="1"/>
          </reference>
        </references>
      </pivotArea>
    </format>
    <format dxfId="79">
      <pivotArea dataOnly="0" labelOnly="1" outline="0" fieldPosition="0">
        <references count="1">
          <reference field="1" count="1" defaultSubtotal="1">
            <x v="1"/>
          </reference>
        </references>
      </pivotArea>
    </format>
    <format dxfId="78">
      <pivotArea dataOnly="0" labelOnly="1" outline="0" offset="A256" fieldPosition="0">
        <references count="1">
          <reference field="1" count="1" defaultSubtotal="1">
            <x v="16"/>
          </reference>
        </references>
      </pivotArea>
    </format>
    <format dxfId="77">
      <pivotArea dataOnly="0" labelOnly="1" outline="0" fieldPosition="0">
        <references count="1">
          <reference field="1" count="1">
            <x v="16"/>
          </reference>
        </references>
      </pivotArea>
    </format>
    <format dxfId="76">
      <pivotArea outline="0" fieldPosition="0"/>
    </format>
    <format dxfId="75">
      <pivotArea dataOnly="0" labelOnly="1" outline="0" offset="IV256" fieldPosition="0">
        <references count="1">
          <reference field="1" count="1" defaultSubtotal="1">
            <x v="1"/>
          </reference>
        </references>
      </pivotArea>
    </format>
    <format dxfId="74">
      <pivotArea dataOnly="0" labelOnly="1" outline="0" offset="IV256" fieldPosition="0">
        <references count="1">
          <reference field="1" count="1" defaultSubtotal="1">
            <x v="2"/>
          </reference>
        </references>
      </pivotArea>
    </format>
    <format dxfId="73">
      <pivotArea dataOnly="0" labelOnly="1" outline="0" offset="IV256" fieldPosition="0">
        <references count="1">
          <reference field="1" count="1" defaultSubtotal="1">
            <x v="4"/>
          </reference>
        </references>
      </pivotArea>
    </format>
    <format dxfId="72">
      <pivotArea dataOnly="0" labelOnly="1" outline="0" offset="IV256" fieldPosition="0">
        <references count="1">
          <reference field="1" count="1" defaultSubtotal="1">
            <x v="5"/>
          </reference>
        </references>
      </pivotArea>
    </format>
    <format dxfId="71">
      <pivotArea dataOnly="0" labelOnly="1" outline="0" offset="IV256" fieldPosition="0">
        <references count="1">
          <reference field="1" count="1" defaultSubtotal="1">
            <x v="6"/>
          </reference>
        </references>
      </pivotArea>
    </format>
    <format dxfId="70">
      <pivotArea dataOnly="0" labelOnly="1" outline="0" offset="IV256" fieldPosition="0">
        <references count="1">
          <reference field="1" count="1" defaultSubtotal="1">
            <x v="8"/>
          </reference>
        </references>
      </pivotArea>
    </format>
    <format dxfId="69">
      <pivotArea dataOnly="0" labelOnly="1" outline="0" offset="IV256" fieldPosition="0">
        <references count="1">
          <reference field="1" count="1" defaultSubtotal="1">
            <x v="9"/>
          </reference>
        </references>
      </pivotArea>
    </format>
    <format dxfId="68">
      <pivotArea dataOnly="0" labelOnly="1" outline="0" offset="IV256" fieldPosition="0">
        <references count="1">
          <reference field="1" count="1" defaultSubtotal="1">
            <x v="11"/>
          </reference>
        </references>
      </pivotArea>
    </format>
    <format dxfId="67">
      <pivotArea dataOnly="0" labelOnly="1" outline="0" offset="IV256" fieldPosition="0">
        <references count="1">
          <reference field="1" count="1" defaultSubtotal="1">
            <x v="12"/>
          </reference>
        </references>
      </pivotArea>
    </format>
    <format dxfId="66">
      <pivotArea dataOnly="0" labelOnly="1" outline="0" offset="IV256" fieldPosition="0">
        <references count="1">
          <reference field="1" count="1" defaultSubtotal="1">
            <x v="13"/>
          </reference>
        </references>
      </pivotArea>
    </format>
    <format dxfId="65">
      <pivotArea dataOnly="0" labelOnly="1" outline="0" offset="IV256" fieldPosition="0">
        <references count="1">
          <reference field="1" count="1" defaultSubtotal="1">
            <x v="14"/>
          </reference>
        </references>
      </pivotArea>
    </format>
    <format dxfId="64">
      <pivotArea dataOnly="0" labelOnly="1" outline="0" offset="IV256" fieldPosition="0">
        <references count="1">
          <reference field="1" count="1" defaultSubtotal="1">
            <x v="15"/>
          </reference>
        </references>
      </pivotArea>
    </format>
    <format dxfId="63">
      <pivotArea dataOnly="0" labelOnly="1" outline="0" offset="IV256" fieldPosition="0">
        <references count="1">
          <reference field="1" count="1" defaultSubtotal="1">
            <x v="16"/>
          </reference>
        </references>
      </pivotArea>
    </format>
    <format dxfId="62">
      <pivotArea dataOnly="0" labelOnly="1" outline="0" offset="IV256" fieldPosition="0">
        <references count="1">
          <reference field="1" count="1" defaultSubtotal="1">
            <x v="17"/>
          </reference>
        </references>
      </pivotArea>
    </format>
    <format dxfId="61">
      <pivotArea dataOnly="0" labelOnly="1" outline="0" offset="IV256" fieldPosition="0">
        <references count="1">
          <reference field="1" count="1" defaultSubtotal="1">
            <x v="18"/>
          </reference>
        </references>
      </pivotArea>
    </format>
    <format dxfId="60">
      <pivotArea dataOnly="0" labelOnly="1" outline="0" offset="IV256" fieldPosition="0">
        <references count="1">
          <reference field="1" count="1" defaultSubtotal="1">
            <x v="19"/>
          </reference>
        </references>
      </pivotArea>
    </format>
    <format dxfId="59">
      <pivotArea dataOnly="0" labelOnly="1" outline="0" offset="IV256" fieldPosition="0">
        <references count="1">
          <reference field="1" count="1" defaultSubtotal="1">
            <x v="20"/>
          </reference>
        </references>
      </pivotArea>
    </format>
    <format dxfId="58">
      <pivotArea dataOnly="0" labelOnly="1" grandRow="1" outline="0" offset="IV256" fieldPosition="0"/>
    </format>
    <format dxfId="57">
      <pivotArea dataOnly="0" labelOnly="1" outline="0" fieldPosition="0">
        <references count="2">
          <reference field="0" count="2">
            <x v="0"/>
            <x v="9"/>
          </reference>
          <reference field="1" count="1" selected="0">
            <x v="1"/>
          </reference>
        </references>
      </pivotArea>
    </format>
    <format dxfId="56">
      <pivotArea dataOnly="0" labelOnly="1" outline="0" fieldPosition="0">
        <references count="2">
          <reference field="0" count="6">
            <x v="0"/>
            <x v="2"/>
            <x v="6"/>
            <x v="8"/>
            <x v="10"/>
            <x v="13"/>
          </reference>
          <reference field="1" count="1" selected="0">
            <x v="2"/>
          </reference>
        </references>
      </pivotArea>
    </format>
    <format dxfId="55">
      <pivotArea dataOnly="0" labelOnly="1" outline="0" fieldPosition="0">
        <references count="2">
          <reference field="0" count="2">
            <x v="2"/>
            <x v="6"/>
          </reference>
          <reference field="1" count="1" selected="0">
            <x v="4"/>
          </reference>
        </references>
      </pivotArea>
    </format>
    <format dxfId="54">
      <pivotArea dataOnly="0" labelOnly="1" outline="0" fieldPosition="0">
        <references count="2">
          <reference field="0" count="2">
            <x v="0"/>
            <x v="13"/>
          </reference>
          <reference field="1" count="1" selected="0">
            <x v="5"/>
          </reference>
        </references>
      </pivotArea>
    </format>
    <format dxfId="53">
      <pivotArea dataOnly="0" labelOnly="1" outline="0" fieldPosition="0">
        <references count="2">
          <reference field="0" count="3">
            <x v="5"/>
            <x v="7"/>
            <x v="10"/>
          </reference>
          <reference field="1" count="1" selected="0">
            <x v="6"/>
          </reference>
        </references>
      </pivotArea>
    </format>
    <format dxfId="52">
      <pivotArea dataOnly="0" labelOnly="1" outline="0" fieldPosition="0">
        <references count="2">
          <reference field="0" count="1">
            <x v="13"/>
          </reference>
          <reference field="1" count="1" selected="0">
            <x v="8"/>
          </reference>
        </references>
      </pivotArea>
    </format>
    <format dxfId="51">
      <pivotArea dataOnly="0" labelOnly="1" outline="0" fieldPosition="0">
        <references count="2">
          <reference field="0" count="1">
            <x v="12"/>
          </reference>
          <reference field="1" count="1" selected="0">
            <x v="9"/>
          </reference>
        </references>
      </pivotArea>
    </format>
    <format dxfId="50">
      <pivotArea dataOnly="0" labelOnly="1" outline="0" fieldPosition="0">
        <references count="2">
          <reference field="0" count="1">
            <x v="9"/>
          </reference>
          <reference field="1" count="1" selected="0">
            <x v="11"/>
          </reference>
        </references>
      </pivotArea>
    </format>
    <format dxfId="49">
      <pivotArea dataOnly="0" labelOnly="1" outline="0" fieldPosition="0">
        <references count="2">
          <reference field="0" count="3">
            <x v="1"/>
            <x v="2"/>
            <x v="3"/>
          </reference>
          <reference field="1" count="1" selected="0">
            <x v="12"/>
          </reference>
        </references>
      </pivotArea>
    </format>
    <format dxfId="48">
      <pivotArea dataOnly="0" labelOnly="1" outline="0" fieldPosition="0">
        <references count="2">
          <reference field="0" count="1">
            <x v="11"/>
          </reference>
          <reference field="1" count="1" selected="0">
            <x v="13"/>
          </reference>
        </references>
      </pivotArea>
    </format>
    <format dxfId="47">
      <pivotArea dataOnly="0" labelOnly="1" outline="0" fieldPosition="0">
        <references count="2">
          <reference field="0" count="1">
            <x v="3"/>
          </reference>
          <reference field="1" count="1" selected="0">
            <x v="14"/>
          </reference>
        </references>
      </pivotArea>
    </format>
    <format dxfId="46">
      <pivotArea dataOnly="0" labelOnly="1" outline="0" fieldPosition="0">
        <references count="2">
          <reference field="0" count="1">
            <x v="0"/>
          </reference>
          <reference field="1" count="1" selected="0">
            <x v="15"/>
          </reference>
        </references>
      </pivotArea>
    </format>
    <format dxfId="45">
      <pivotArea dataOnly="0" labelOnly="1" outline="0" fieldPosition="0">
        <references count="2">
          <reference field="0" count="1">
            <x v="0"/>
          </reference>
          <reference field="1" count="1" selected="0">
            <x v="16"/>
          </reference>
        </references>
      </pivotArea>
    </format>
    <format dxfId="44">
      <pivotArea dataOnly="0" labelOnly="1" outline="0" fieldPosition="0">
        <references count="2">
          <reference field="0" count="1">
            <x v="0"/>
          </reference>
          <reference field="1" count="1" selected="0">
            <x v="17"/>
          </reference>
        </references>
      </pivotArea>
    </format>
    <format dxfId="43">
      <pivotArea dataOnly="0" labelOnly="1" outline="0" fieldPosition="0">
        <references count="2">
          <reference field="0" count="1">
            <x v="2"/>
          </reference>
          <reference field="1" count="1" selected="0">
            <x v="18"/>
          </reference>
        </references>
      </pivotArea>
    </format>
    <format dxfId="42">
      <pivotArea dataOnly="0" labelOnly="1" outline="0" fieldPosition="0">
        <references count="2">
          <reference field="0" count="1">
            <x v="2"/>
          </reference>
          <reference field="1" count="1" selected="0">
            <x v="19"/>
          </reference>
        </references>
      </pivotArea>
    </format>
    <format dxfId="41">
      <pivotArea dataOnly="0" labelOnly="1" outline="0" fieldPosition="0">
        <references count="2">
          <reference field="0" count="1">
            <x v="12"/>
          </reference>
          <reference field="1" count="1" selected="0">
            <x v="20"/>
          </reference>
        </references>
      </pivotArea>
    </format>
    <format dxfId="40">
      <pivotArea dataOnly="0" labelOnly="1" outline="0" fieldPosition="0">
        <references count="1">
          <reference field="1" count="1" defaultSubtotal="1">
            <x v="1"/>
          </reference>
        </references>
      </pivotArea>
    </format>
    <format dxfId="39">
      <pivotArea dataOnly="0" labelOnly="1" outline="0" fieldPosition="0">
        <references count="1">
          <reference field="1" count="1" defaultSubtotal="1">
            <x v="2"/>
          </reference>
        </references>
      </pivotArea>
    </format>
    <format dxfId="38">
      <pivotArea dataOnly="0" labelOnly="1" outline="0" fieldPosition="0">
        <references count="1">
          <reference field="1" count="1" defaultSubtotal="1">
            <x v="3"/>
          </reference>
        </references>
      </pivotArea>
    </format>
    <format dxfId="37">
      <pivotArea dataOnly="0" labelOnly="1" outline="0" fieldPosition="0">
        <references count="1">
          <reference field="1" count="1" defaultSubtotal="1">
            <x v="4"/>
          </reference>
        </references>
      </pivotArea>
    </format>
    <format dxfId="36">
      <pivotArea dataOnly="0" labelOnly="1" outline="0" fieldPosition="0">
        <references count="1">
          <reference field="1" count="1" defaultSubtotal="1">
            <x v="5"/>
          </reference>
        </references>
      </pivotArea>
    </format>
    <format dxfId="35">
      <pivotArea dataOnly="0" labelOnly="1" outline="0" fieldPosition="0">
        <references count="1">
          <reference field="1" count="1" defaultSubtotal="1">
            <x v="6"/>
          </reference>
        </references>
      </pivotArea>
    </format>
    <format dxfId="34">
      <pivotArea dataOnly="0" labelOnly="1" outline="0" fieldPosition="0">
        <references count="1">
          <reference field="1" count="1" defaultSubtotal="1">
            <x v="7"/>
          </reference>
        </references>
      </pivotArea>
    </format>
    <format dxfId="33">
      <pivotArea dataOnly="0" labelOnly="1" outline="0" fieldPosition="0">
        <references count="1">
          <reference field="1" count="1" defaultSubtotal="1">
            <x v="8"/>
          </reference>
        </references>
      </pivotArea>
    </format>
    <format dxfId="32">
      <pivotArea dataOnly="0" labelOnly="1" outline="0" fieldPosition="0">
        <references count="1">
          <reference field="1" count="1" defaultSubtotal="1">
            <x v="9"/>
          </reference>
        </references>
      </pivotArea>
    </format>
    <format dxfId="31">
      <pivotArea dataOnly="0" labelOnly="1" outline="0" fieldPosition="0">
        <references count="1">
          <reference field="1" count="1" defaultSubtotal="1">
            <x v="11"/>
          </reference>
        </references>
      </pivotArea>
    </format>
    <format dxfId="30">
      <pivotArea dataOnly="0" labelOnly="1" outline="0" fieldPosition="0">
        <references count="1">
          <reference field="1" count="1" defaultSubtotal="1">
            <x v="12"/>
          </reference>
        </references>
      </pivotArea>
    </format>
    <format dxfId="29">
      <pivotArea dataOnly="0" labelOnly="1" outline="0" fieldPosition="0">
        <references count="1">
          <reference field="1" count="1" defaultSubtotal="1">
            <x v="13"/>
          </reference>
        </references>
      </pivotArea>
    </format>
    <format dxfId="28">
      <pivotArea dataOnly="0" labelOnly="1" outline="0" fieldPosition="0">
        <references count="1">
          <reference field="1" count="1" defaultSubtotal="1">
            <x v="14"/>
          </reference>
        </references>
      </pivotArea>
    </format>
    <format dxfId="27">
      <pivotArea dataOnly="0" labelOnly="1" outline="0" fieldPosition="0">
        <references count="1">
          <reference field="1" count="1" defaultSubtotal="1">
            <x v="15"/>
          </reference>
        </references>
      </pivotArea>
    </format>
    <format dxfId="26">
      <pivotArea dataOnly="0" labelOnly="1" outline="0" fieldPosition="0">
        <references count="1">
          <reference field="1" count="1" defaultSubtotal="1">
            <x v="16"/>
          </reference>
        </references>
      </pivotArea>
    </format>
    <format dxfId="25">
      <pivotArea dataOnly="0" labelOnly="1" outline="0" fieldPosition="0">
        <references count="1">
          <reference field="1" count="1" defaultSubtotal="1">
            <x v="17"/>
          </reference>
        </references>
      </pivotArea>
    </format>
    <format dxfId="24">
      <pivotArea dataOnly="0" labelOnly="1" outline="0" fieldPosition="0">
        <references count="1">
          <reference field="1" count="1" defaultSubtotal="1">
            <x v="18"/>
          </reference>
        </references>
      </pivotArea>
    </format>
    <format dxfId="23">
      <pivotArea dataOnly="0" labelOnly="1" outline="0" fieldPosition="0">
        <references count="1">
          <reference field="1" count="1" defaultSubtotal="1">
            <x v="19"/>
          </reference>
        </references>
      </pivotArea>
    </format>
    <format dxfId="22">
      <pivotArea dataOnly="0" labelOnly="1" outline="0" fieldPosition="0">
        <references count="1">
          <reference field="1" count="1" defaultSubtotal="1">
            <x v="20"/>
          </reference>
        </references>
      </pivotArea>
    </format>
    <format dxfId="21">
      <pivotArea dataOnly="0" labelOnly="1" grandRow="1" outline="0" fieldPosition="0"/>
    </format>
    <format dxfId="20">
      <pivotArea dataOnly="0" labelOnly="1" outline="0" fieldPosition="0">
        <references count="2">
          <reference field="0" count="2">
            <x v="0"/>
            <x v="9"/>
          </reference>
          <reference field="1" count="1" selected="0">
            <x v="1"/>
          </reference>
        </references>
      </pivotArea>
    </format>
    <format dxfId="19">
      <pivotArea dataOnly="0" labelOnly="1" outline="0" fieldPosition="0">
        <references count="2">
          <reference field="0" count="5">
            <x v="0"/>
            <x v="2"/>
            <x v="6"/>
            <x v="8"/>
            <x v="10"/>
          </reference>
          <reference field="1" count="1" selected="0">
            <x v="2"/>
          </reference>
        </references>
      </pivotArea>
    </format>
    <format dxfId="18">
      <pivotArea dataOnly="0" labelOnly="1" outline="0" fieldPosition="0">
        <references count="2">
          <reference field="0" count="2">
            <x v="0"/>
            <x v="4"/>
          </reference>
          <reference field="1" count="1" selected="0">
            <x v="3"/>
          </reference>
        </references>
      </pivotArea>
    </format>
    <format dxfId="17">
      <pivotArea dataOnly="0" labelOnly="1" outline="0" fieldPosition="0">
        <references count="2">
          <reference field="0" count="2">
            <x v="2"/>
            <x v="6"/>
          </reference>
          <reference field="1" count="1" selected="0">
            <x v="4"/>
          </reference>
        </references>
      </pivotArea>
    </format>
    <format dxfId="16">
      <pivotArea dataOnly="0" labelOnly="1" outline="0" fieldPosition="0">
        <references count="2">
          <reference field="0" count="3">
            <x v="0"/>
            <x v="7"/>
            <x v="13"/>
          </reference>
          <reference field="1" count="1" selected="0">
            <x v="5"/>
          </reference>
        </references>
      </pivotArea>
    </format>
    <format dxfId="15">
      <pivotArea dataOnly="0" labelOnly="1" outline="0" fieldPosition="0">
        <references count="2">
          <reference field="0" count="3">
            <x v="6"/>
            <x v="7"/>
            <x v="10"/>
          </reference>
          <reference field="1" count="1" selected="0">
            <x v="6"/>
          </reference>
        </references>
      </pivotArea>
    </format>
    <format dxfId="14">
      <pivotArea dataOnly="0" labelOnly="1" outline="0" fieldPosition="0">
        <references count="2">
          <reference field="0" count="1">
            <x v="6"/>
          </reference>
          <reference field="1" count="1" selected="0">
            <x v="7"/>
          </reference>
        </references>
      </pivotArea>
    </format>
    <format dxfId="13">
      <pivotArea dataOnly="0" labelOnly="1" outline="0" fieldPosition="0">
        <references count="2">
          <reference field="0" count="1">
            <x v="13"/>
          </reference>
          <reference field="1" count="1" selected="0">
            <x v="8"/>
          </reference>
        </references>
      </pivotArea>
    </format>
    <format dxfId="12">
      <pivotArea dataOnly="0" labelOnly="1" outline="0" fieldPosition="0">
        <references count="2">
          <reference field="0" count="2">
            <x v="6"/>
            <x v="12"/>
          </reference>
          <reference field="1" count="1" selected="0">
            <x v="9"/>
          </reference>
        </references>
      </pivotArea>
    </format>
    <format dxfId="11">
      <pivotArea dataOnly="0" labelOnly="1" outline="0" fieldPosition="0">
        <references count="2">
          <reference field="0" count="1">
            <x v="9"/>
          </reference>
          <reference field="1" count="1" selected="0">
            <x v="11"/>
          </reference>
        </references>
      </pivotArea>
    </format>
    <format dxfId="10">
      <pivotArea dataOnly="0" labelOnly="1" outline="0" fieldPosition="0">
        <references count="2">
          <reference field="0" count="3">
            <x v="1"/>
            <x v="2"/>
            <x v="3"/>
          </reference>
          <reference field="1" count="1" selected="0">
            <x v="12"/>
          </reference>
        </references>
      </pivotArea>
    </format>
    <format dxfId="9">
      <pivotArea dataOnly="0" labelOnly="1" outline="0" fieldPosition="0">
        <references count="2">
          <reference field="0" count="1">
            <x v="11"/>
          </reference>
          <reference field="1" count="1" selected="0">
            <x v="13"/>
          </reference>
        </references>
      </pivotArea>
    </format>
    <format dxfId="8">
      <pivotArea dataOnly="0" labelOnly="1" outline="0" fieldPosition="0">
        <references count="2">
          <reference field="0" count="1">
            <x v="3"/>
          </reference>
          <reference field="1" count="1" selected="0">
            <x v="14"/>
          </reference>
        </references>
      </pivotArea>
    </format>
    <format dxfId="7">
      <pivotArea dataOnly="0" labelOnly="1" outline="0" fieldPosition="0">
        <references count="2">
          <reference field="0" count="1">
            <x v="0"/>
          </reference>
          <reference field="1" count="1" selected="0">
            <x v="15"/>
          </reference>
        </references>
      </pivotArea>
    </format>
    <format dxfId="6">
      <pivotArea dataOnly="0" labelOnly="1" outline="0" fieldPosition="0">
        <references count="2">
          <reference field="0" count="1">
            <x v="0"/>
          </reference>
          <reference field="1" count="1" selected="0">
            <x v="16"/>
          </reference>
        </references>
      </pivotArea>
    </format>
    <format dxfId="5">
      <pivotArea dataOnly="0" labelOnly="1" outline="0" fieldPosition="0">
        <references count="2">
          <reference field="0" count="1">
            <x v="0"/>
          </reference>
          <reference field="1" count="1" selected="0">
            <x v="17"/>
          </reference>
        </references>
      </pivotArea>
    </format>
    <format dxfId="4">
      <pivotArea dataOnly="0" labelOnly="1" outline="0" fieldPosition="0">
        <references count="2">
          <reference field="0" count="1">
            <x v="2"/>
          </reference>
          <reference field="1" count="1" selected="0">
            <x v="18"/>
          </reference>
        </references>
      </pivotArea>
    </format>
    <format dxfId="3">
      <pivotArea dataOnly="0" labelOnly="1" outline="0" fieldPosition="0">
        <references count="2">
          <reference field="0" count="1">
            <x v="2"/>
          </reference>
          <reference field="1" count="1" selected="0">
            <x v="19"/>
          </reference>
        </references>
      </pivotArea>
    </format>
    <format dxfId="2">
      <pivotArea dataOnly="0" labelOnly="1" outline="0" fieldPosition="0">
        <references count="2">
          <reference field="0" count="1">
            <x v="12"/>
          </reference>
          <reference field="1" count="1" selected="0">
            <x v="20"/>
          </reference>
        </references>
      </pivotArea>
    </format>
    <format dxfId="1">
      <pivotArea outline="0" fieldPosition="0">
        <references count="2">
          <reference field="0" count="3" selected="0">
            <x v="6"/>
            <x v="7"/>
            <x v="10"/>
          </reference>
          <reference field="1" count="1" selected="0">
            <x v="6"/>
          </reference>
        </references>
      </pivotArea>
    </format>
    <format dxfId="0">
      <pivotArea dataOnly="0" labelOnly="1" outline="0" fieldPosition="0">
        <references count="2">
          <reference field="0" count="3">
            <x v="6"/>
            <x v="7"/>
            <x v="10"/>
          </reference>
          <reference field="1" count="1" selected="0">
            <x v="6"/>
          </reference>
        </references>
      </pivotArea>
    </format>
  </formats>
  <pivotTableStyleInfo showRowHeaders="1" showColHeaders="1" showRowStripes="0" showColStripes="0" showLastColumn="1"/>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W44"/>
  <sheetViews>
    <sheetView topLeftCell="A4" zoomScale="80" zoomScaleNormal="80" workbookViewId="0">
      <selection activeCell="G16" sqref="G16"/>
    </sheetView>
  </sheetViews>
  <sheetFormatPr baseColWidth="10" defaultRowHeight="11.25" x14ac:dyDescent="0.2"/>
  <cols>
    <col min="1" max="1" width="33.85546875" style="9" customWidth="1"/>
    <col min="2" max="2" width="20.85546875" style="9" customWidth="1"/>
    <col min="3" max="3" width="22.7109375" style="17" customWidth="1"/>
    <col min="4" max="4" width="25.7109375" style="9" customWidth="1"/>
    <col min="5" max="10" width="28.140625" style="9" customWidth="1"/>
    <col min="11" max="16384" width="11.42578125" style="9"/>
  </cols>
  <sheetData>
    <row r="1" spans="1:23" ht="15.75" customHeight="1" x14ac:dyDescent="0.2">
      <c r="A1" s="309" t="s">
        <v>17</v>
      </c>
      <c r="B1" s="310"/>
      <c r="C1" s="310"/>
      <c r="D1" s="310"/>
      <c r="E1" s="310"/>
      <c r="F1" s="310"/>
      <c r="G1" s="310"/>
      <c r="H1" s="4"/>
      <c r="I1" s="4"/>
      <c r="J1" s="4"/>
      <c r="K1" s="5"/>
      <c r="L1" s="6"/>
      <c r="M1" s="6"/>
      <c r="N1" s="6"/>
      <c r="O1" s="6"/>
      <c r="P1" s="7"/>
      <c r="Q1" s="7"/>
      <c r="R1" s="7"/>
      <c r="S1" s="7"/>
      <c r="T1" s="7"/>
      <c r="U1" s="7"/>
      <c r="V1" s="7"/>
      <c r="W1" s="8"/>
    </row>
    <row r="2" spans="1:23" ht="15.75" customHeight="1" x14ac:dyDescent="0.2">
      <c r="A2" s="311"/>
      <c r="B2" s="312"/>
      <c r="C2" s="312"/>
      <c r="D2" s="312"/>
      <c r="E2" s="312"/>
      <c r="F2" s="312"/>
      <c r="G2" s="10"/>
      <c r="H2" s="10"/>
      <c r="I2" s="10"/>
      <c r="J2" s="10"/>
      <c r="K2" s="5"/>
      <c r="L2" s="6"/>
      <c r="M2" s="6"/>
      <c r="N2" s="6"/>
      <c r="O2" s="6"/>
      <c r="P2" s="6"/>
      <c r="Q2" s="6"/>
      <c r="R2" s="4"/>
      <c r="S2" s="4"/>
      <c r="T2" s="4"/>
      <c r="U2" s="4"/>
      <c r="V2" s="4"/>
      <c r="W2" s="4"/>
    </row>
    <row r="3" spans="1:23" ht="15.75" customHeight="1" x14ac:dyDescent="0.2">
      <c r="A3" s="11" t="s">
        <v>105</v>
      </c>
      <c r="B3" s="10"/>
      <c r="C3" s="10"/>
      <c r="D3" s="10"/>
      <c r="E3" s="10"/>
      <c r="F3" s="10"/>
      <c r="G3" s="10"/>
      <c r="H3" s="10"/>
      <c r="I3" s="10"/>
      <c r="J3" s="10"/>
      <c r="K3" s="5"/>
      <c r="L3" s="6"/>
      <c r="M3" s="6"/>
      <c r="N3" s="6"/>
      <c r="O3" s="6"/>
      <c r="P3" s="6"/>
      <c r="Q3" s="6"/>
      <c r="R3" s="4"/>
      <c r="S3" s="4"/>
      <c r="T3" s="4"/>
      <c r="U3" s="4"/>
      <c r="V3" s="4"/>
      <c r="W3" s="4"/>
    </row>
    <row r="4" spans="1:23" ht="15.75" customHeight="1" thickBot="1" x14ac:dyDescent="0.25">
      <c r="A4" s="10"/>
      <c r="B4" s="10"/>
      <c r="C4" s="10"/>
      <c r="D4" s="10"/>
      <c r="E4" s="10"/>
      <c r="F4" s="10"/>
      <c r="G4" s="10"/>
      <c r="H4" s="10"/>
      <c r="I4" s="10"/>
      <c r="J4" s="10"/>
      <c r="K4" s="5"/>
      <c r="L4" s="6"/>
      <c r="M4" s="6"/>
      <c r="N4" s="6"/>
      <c r="O4" s="6"/>
      <c r="P4" s="6"/>
      <c r="Q4" s="6"/>
      <c r="R4" s="4"/>
      <c r="S4" s="4"/>
      <c r="T4" s="4"/>
      <c r="U4" s="4"/>
      <c r="V4" s="4"/>
      <c r="W4" s="4"/>
    </row>
    <row r="5" spans="1:23" ht="61.5" customHeight="1" thickTop="1" thickBot="1" x14ac:dyDescent="0.25">
      <c r="A5" s="10"/>
      <c r="B5" s="12" t="s">
        <v>99</v>
      </c>
      <c r="C5" s="12" t="s">
        <v>107</v>
      </c>
      <c r="D5" s="12" t="s">
        <v>132</v>
      </c>
      <c r="E5" s="12" t="s">
        <v>103</v>
      </c>
      <c r="F5" s="10"/>
      <c r="G5" s="10"/>
      <c r="H5" s="10"/>
      <c r="I5" s="10"/>
      <c r="J5" s="10"/>
      <c r="K5" s="5"/>
      <c r="L5" s="6"/>
      <c r="M5" s="6"/>
      <c r="N5" s="6"/>
      <c r="O5" s="6"/>
      <c r="P5" s="6"/>
      <c r="Q5" s="6"/>
      <c r="R5" s="4"/>
      <c r="S5" s="4"/>
      <c r="T5" s="4"/>
      <c r="U5" s="4"/>
      <c r="V5" s="4"/>
      <c r="W5" s="4"/>
    </row>
    <row r="6" spans="1:23" ht="12.75" thickTop="1" thickBot="1" x14ac:dyDescent="0.25">
      <c r="A6" s="13" t="s">
        <v>101</v>
      </c>
      <c r="B6" s="12">
        <v>118507591000</v>
      </c>
      <c r="C6" s="12">
        <v>102528095000</v>
      </c>
      <c r="D6" s="14">
        <v>1881681500</v>
      </c>
      <c r="E6" s="14">
        <f>++C6</f>
        <v>102528095000</v>
      </c>
      <c r="F6" s="10"/>
      <c r="G6" s="10"/>
      <c r="H6" s="10"/>
      <c r="I6" s="10"/>
      <c r="J6" s="10"/>
      <c r="K6" s="5"/>
      <c r="L6" s="6"/>
      <c r="M6" s="6"/>
      <c r="N6" s="6"/>
      <c r="O6" s="6"/>
      <c r="P6" s="6"/>
      <c r="Q6" s="6"/>
      <c r="R6" s="4"/>
      <c r="S6" s="4"/>
      <c r="T6" s="4"/>
      <c r="U6" s="4"/>
      <c r="V6" s="4"/>
      <c r="W6" s="4"/>
    </row>
    <row r="7" spans="1:23" ht="12.75" thickTop="1" thickBot="1" x14ac:dyDescent="0.25">
      <c r="A7" s="13" t="s">
        <v>102</v>
      </c>
      <c r="B7" s="12">
        <v>46873945725</v>
      </c>
      <c r="C7" s="12">
        <v>42000000000</v>
      </c>
      <c r="D7" s="12">
        <v>7010004200</v>
      </c>
      <c r="E7" s="12">
        <f>C7-D7</f>
        <v>34989995800</v>
      </c>
      <c r="F7" s="10"/>
      <c r="G7" s="10"/>
      <c r="H7" s="10"/>
      <c r="I7" s="10"/>
      <c r="J7" s="10"/>
      <c r="K7" s="5"/>
      <c r="L7" s="6"/>
      <c r="M7" s="6"/>
      <c r="N7" s="6"/>
      <c r="O7" s="6"/>
      <c r="P7" s="6"/>
      <c r="Q7" s="6"/>
      <c r="R7" s="4"/>
      <c r="S7" s="4"/>
      <c r="T7" s="4"/>
      <c r="U7" s="4"/>
      <c r="V7" s="4"/>
      <c r="W7" s="4"/>
    </row>
    <row r="8" spans="1:23" ht="42.75" customHeight="1" thickTop="1" thickBot="1" x14ac:dyDescent="0.25">
      <c r="A8" s="13" t="s">
        <v>100</v>
      </c>
      <c r="B8" s="12">
        <f>SUM(B6:B7)</f>
        <v>165381536725</v>
      </c>
      <c r="C8" s="12">
        <f>SUM(C6:C7)</f>
        <v>144528095000</v>
      </c>
      <c r="D8" s="12">
        <f>SUM(D6:D7)</f>
        <v>8891685700</v>
      </c>
      <c r="E8" s="12">
        <f>SUM(E6:E7)</f>
        <v>137518090800</v>
      </c>
      <c r="F8" s="10"/>
      <c r="G8" s="10"/>
      <c r="H8" s="10"/>
      <c r="I8" s="10"/>
      <c r="J8" s="10"/>
      <c r="K8" s="5"/>
      <c r="L8" s="6"/>
      <c r="M8" s="6"/>
      <c r="N8" s="6"/>
      <c r="O8" s="6"/>
      <c r="P8" s="6"/>
      <c r="Q8" s="6"/>
      <c r="R8" s="4"/>
      <c r="S8" s="4"/>
      <c r="T8" s="4"/>
      <c r="U8" s="4"/>
      <c r="V8" s="4"/>
      <c r="W8" s="4"/>
    </row>
    <row r="9" spans="1:23" ht="15.75" customHeight="1" thickTop="1" x14ac:dyDescent="0.2">
      <c r="A9" s="6"/>
      <c r="B9" s="6"/>
      <c r="C9" s="6"/>
      <c r="D9" s="4"/>
      <c r="E9" s="10"/>
      <c r="F9" s="10"/>
      <c r="G9" s="10"/>
      <c r="H9" s="10"/>
      <c r="I9" s="10"/>
      <c r="J9" s="10"/>
      <c r="K9" s="5"/>
      <c r="L9" s="6"/>
      <c r="M9" s="6"/>
      <c r="N9" s="6"/>
      <c r="O9" s="6"/>
      <c r="P9" s="6"/>
      <c r="Q9" s="6"/>
      <c r="R9" s="4"/>
      <c r="S9" s="4"/>
      <c r="T9" s="4"/>
      <c r="U9" s="4"/>
      <c r="V9" s="4"/>
      <c r="W9" s="4"/>
    </row>
    <row r="10" spans="1:23" ht="15.75" customHeight="1" x14ac:dyDescent="0.2">
      <c r="A10" s="11" t="s">
        <v>106</v>
      </c>
      <c r="B10" s="10"/>
      <c r="C10" s="10"/>
      <c r="D10" s="10"/>
      <c r="E10" s="10"/>
      <c r="F10" s="10"/>
      <c r="G10" s="10"/>
      <c r="H10" s="10"/>
      <c r="I10" s="10"/>
      <c r="J10" s="10"/>
      <c r="K10" s="5"/>
      <c r="L10" s="6"/>
      <c r="M10" s="6"/>
      <c r="N10" s="6"/>
      <c r="O10" s="6"/>
      <c r="P10" s="6"/>
      <c r="Q10" s="6"/>
      <c r="R10" s="4"/>
      <c r="S10" s="4"/>
      <c r="T10" s="4"/>
      <c r="U10" s="4"/>
      <c r="V10" s="4"/>
      <c r="W10" s="4"/>
    </row>
    <row r="11" spans="1:23" ht="15.75" customHeight="1" thickBot="1" x14ac:dyDescent="0.25">
      <c r="A11" s="10"/>
      <c r="B11" s="10"/>
      <c r="C11" s="10"/>
      <c r="D11" s="10"/>
      <c r="E11" s="10"/>
      <c r="F11" s="10"/>
      <c r="G11" s="10"/>
      <c r="H11" s="10"/>
      <c r="I11" s="10"/>
      <c r="J11" s="10"/>
      <c r="K11" s="5"/>
      <c r="L11" s="6"/>
      <c r="M11" s="6"/>
      <c r="N11" s="6"/>
      <c r="O11" s="6"/>
      <c r="P11" s="6"/>
      <c r="Q11" s="6"/>
      <c r="R11" s="4"/>
      <c r="S11" s="4"/>
      <c r="T11" s="4"/>
      <c r="U11" s="4"/>
      <c r="V11" s="4"/>
      <c r="W11" s="4"/>
    </row>
    <row r="12" spans="1:23" ht="32.25" customHeight="1" thickTop="1" thickBot="1" x14ac:dyDescent="0.25">
      <c r="A12" s="13" t="s">
        <v>18</v>
      </c>
      <c r="B12" s="13" t="s">
        <v>104</v>
      </c>
      <c r="C12" s="13" t="s">
        <v>98</v>
      </c>
      <c r="D12" s="13" t="s">
        <v>133</v>
      </c>
      <c r="E12" s="10"/>
      <c r="F12" s="10"/>
      <c r="G12" s="10"/>
      <c r="H12" s="10"/>
      <c r="I12" s="10"/>
      <c r="J12" s="10"/>
      <c r="K12" s="5"/>
      <c r="L12" s="6"/>
      <c r="M12" s="6"/>
      <c r="N12" s="6"/>
      <c r="O12" s="6"/>
      <c r="P12" s="6"/>
      <c r="Q12" s="6"/>
      <c r="R12" s="4"/>
      <c r="S12" s="4"/>
      <c r="T12" s="4"/>
      <c r="U12" s="4"/>
      <c r="V12" s="4"/>
      <c r="W12" s="4"/>
    </row>
    <row r="13" spans="1:23" ht="24.75" customHeight="1" thickTop="1" thickBot="1" x14ac:dyDescent="0.25">
      <c r="A13" s="1" t="s">
        <v>6</v>
      </c>
      <c r="B13" s="2">
        <v>0</v>
      </c>
      <c r="C13" s="3"/>
      <c r="D13" s="3">
        <f>+B13</f>
        <v>0</v>
      </c>
      <c r="E13" s="10"/>
      <c r="F13" s="10"/>
      <c r="G13" s="10"/>
      <c r="H13" s="10"/>
      <c r="I13" s="10"/>
      <c r="J13" s="10"/>
      <c r="K13" s="5"/>
      <c r="L13" s="6"/>
      <c r="M13" s="6"/>
      <c r="N13" s="6"/>
      <c r="O13" s="6"/>
      <c r="P13" s="6"/>
      <c r="Q13" s="6"/>
      <c r="R13" s="4"/>
      <c r="S13" s="4"/>
      <c r="T13" s="4"/>
      <c r="U13" s="4"/>
      <c r="V13" s="4"/>
      <c r="W13" s="4"/>
    </row>
    <row r="14" spans="1:23" ht="24.75" customHeight="1" thickTop="1" thickBot="1" x14ac:dyDescent="0.25">
      <c r="A14" s="1" t="s">
        <v>3</v>
      </c>
      <c r="B14" s="2">
        <v>0</v>
      </c>
      <c r="C14" s="3"/>
      <c r="D14" s="3">
        <f>+B14</f>
        <v>0</v>
      </c>
      <c r="E14" s="10"/>
      <c r="F14" s="10"/>
      <c r="G14" s="10"/>
      <c r="H14" s="10"/>
      <c r="I14" s="10"/>
      <c r="J14" s="10"/>
      <c r="K14" s="5"/>
      <c r="L14" s="6"/>
      <c r="M14" s="6"/>
      <c r="N14" s="6"/>
      <c r="O14" s="6"/>
      <c r="P14" s="6"/>
      <c r="Q14" s="6"/>
      <c r="R14" s="4"/>
      <c r="S14" s="4"/>
      <c r="T14" s="4"/>
      <c r="U14" s="4"/>
      <c r="V14" s="4"/>
      <c r="W14" s="4"/>
    </row>
    <row r="15" spans="1:23" ht="24.75" customHeight="1" thickTop="1" thickBot="1" x14ac:dyDescent="0.25">
      <c r="A15" s="1" t="s">
        <v>7</v>
      </c>
      <c r="B15" s="2">
        <v>25000000</v>
      </c>
      <c r="C15" s="3">
        <v>0</v>
      </c>
      <c r="D15" s="3">
        <v>20000000</v>
      </c>
      <c r="E15" s="10"/>
      <c r="F15" s="10"/>
      <c r="G15" s="10"/>
      <c r="H15" s="10"/>
      <c r="I15" s="10"/>
      <c r="J15" s="10"/>
      <c r="K15" s="5"/>
      <c r="L15" s="6"/>
      <c r="M15" s="6"/>
      <c r="N15" s="6"/>
      <c r="O15" s="6"/>
      <c r="P15" s="6"/>
      <c r="Q15" s="6"/>
      <c r="R15" s="4"/>
      <c r="S15" s="4"/>
      <c r="T15" s="4"/>
      <c r="U15" s="4"/>
      <c r="V15" s="4"/>
      <c r="W15" s="4"/>
    </row>
    <row r="16" spans="1:23" ht="24.75" customHeight="1" thickTop="1" thickBot="1" x14ac:dyDescent="0.25">
      <c r="A16" s="1" t="s">
        <v>12</v>
      </c>
      <c r="B16" s="2">
        <v>7068817984</v>
      </c>
      <c r="C16" s="3">
        <v>65000000</v>
      </c>
      <c r="D16" s="3">
        <v>7122383734</v>
      </c>
      <c r="E16" s="10"/>
      <c r="F16" s="10"/>
      <c r="G16" s="10"/>
      <c r="H16" s="10"/>
      <c r="I16" s="10"/>
      <c r="J16" s="10"/>
      <c r="K16" s="5"/>
      <c r="L16" s="6"/>
      <c r="M16" s="6"/>
      <c r="N16" s="6"/>
      <c r="O16" s="6"/>
      <c r="P16" s="6"/>
      <c r="Q16" s="6"/>
      <c r="R16" s="4"/>
      <c r="S16" s="4"/>
      <c r="T16" s="4"/>
      <c r="U16" s="4"/>
      <c r="V16" s="4"/>
      <c r="W16" s="4"/>
    </row>
    <row r="17" spans="1:23" ht="24.75" customHeight="1" thickTop="1" thickBot="1" x14ac:dyDescent="0.25">
      <c r="A17" s="1" t="s">
        <v>19</v>
      </c>
      <c r="B17" s="2">
        <v>2500000000</v>
      </c>
      <c r="C17" s="3">
        <v>0</v>
      </c>
      <c r="D17" s="3">
        <v>2500000000</v>
      </c>
      <c r="E17" s="10"/>
      <c r="F17" s="10"/>
      <c r="G17" s="10"/>
      <c r="H17" s="10"/>
      <c r="I17" s="10"/>
      <c r="J17" s="10"/>
      <c r="K17" s="5"/>
      <c r="L17" s="6"/>
      <c r="M17" s="6"/>
      <c r="N17" s="6"/>
      <c r="O17" s="6"/>
      <c r="P17" s="6"/>
      <c r="Q17" s="6"/>
      <c r="R17" s="4"/>
      <c r="S17" s="4"/>
      <c r="T17" s="4"/>
      <c r="U17" s="4"/>
      <c r="V17" s="4"/>
      <c r="W17" s="4"/>
    </row>
    <row r="18" spans="1:23" ht="24.75" customHeight="1" thickTop="1" thickBot="1" x14ac:dyDescent="0.25">
      <c r="A18" s="1" t="s">
        <v>9</v>
      </c>
      <c r="B18" s="2">
        <v>1000000000</v>
      </c>
      <c r="C18" s="3">
        <v>500000000</v>
      </c>
      <c r="D18" s="3">
        <v>500000000</v>
      </c>
      <c r="E18" s="10"/>
      <c r="F18" s="10"/>
      <c r="G18" s="10"/>
      <c r="H18" s="10"/>
      <c r="I18" s="10"/>
      <c r="J18" s="10"/>
      <c r="K18" s="5"/>
      <c r="L18" s="6"/>
      <c r="M18" s="6"/>
      <c r="N18" s="6"/>
      <c r="O18" s="6"/>
      <c r="P18" s="6"/>
      <c r="Q18" s="6"/>
      <c r="R18" s="4"/>
      <c r="S18" s="4"/>
      <c r="T18" s="4"/>
      <c r="U18" s="4"/>
      <c r="V18" s="4"/>
      <c r="W18" s="4"/>
    </row>
    <row r="19" spans="1:23" ht="24.75" customHeight="1" thickTop="1" thickBot="1" x14ac:dyDescent="0.25">
      <c r="A19" s="1" t="s">
        <v>10</v>
      </c>
      <c r="B19" s="2">
        <v>618057187.505355</v>
      </c>
      <c r="C19" s="3">
        <v>362465137.50476003</v>
      </c>
      <c r="D19" s="3">
        <v>432092500</v>
      </c>
      <c r="E19" s="10"/>
      <c r="F19" s="10"/>
      <c r="G19" s="10"/>
      <c r="H19" s="10"/>
      <c r="I19" s="10"/>
      <c r="J19" s="10"/>
      <c r="K19" s="5"/>
      <c r="L19" s="6"/>
      <c r="M19" s="6"/>
      <c r="N19" s="6"/>
      <c r="O19" s="6"/>
      <c r="P19" s="6"/>
      <c r="Q19" s="6"/>
      <c r="R19" s="4"/>
      <c r="S19" s="4"/>
      <c r="T19" s="4"/>
      <c r="U19" s="4"/>
      <c r="V19" s="4"/>
      <c r="W19" s="4"/>
    </row>
    <row r="20" spans="1:23" ht="24.75" customHeight="1" thickTop="1" thickBot="1" x14ac:dyDescent="0.25">
      <c r="A20" s="1" t="s">
        <v>20</v>
      </c>
      <c r="B20" s="2">
        <v>5008406870</v>
      </c>
      <c r="C20" s="3">
        <v>3789075550</v>
      </c>
      <c r="D20" s="3">
        <v>1410262920</v>
      </c>
      <c r="E20" s="10"/>
      <c r="F20" s="10"/>
      <c r="G20" s="10"/>
      <c r="H20" s="10"/>
      <c r="I20" s="10"/>
      <c r="J20" s="10"/>
      <c r="K20" s="5"/>
      <c r="L20" s="6"/>
      <c r="M20" s="6"/>
      <c r="N20" s="6"/>
      <c r="O20" s="6"/>
      <c r="P20" s="6"/>
      <c r="Q20" s="6"/>
      <c r="R20" s="4"/>
      <c r="S20" s="4"/>
      <c r="T20" s="4"/>
      <c r="U20" s="4"/>
      <c r="V20" s="4"/>
      <c r="W20" s="4"/>
    </row>
    <row r="21" spans="1:23" ht="24.75" customHeight="1" thickTop="1" thickBot="1" x14ac:dyDescent="0.25">
      <c r="A21" s="1" t="s">
        <v>21</v>
      </c>
      <c r="B21" s="2">
        <v>122533950</v>
      </c>
      <c r="C21" s="3">
        <v>0</v>
      </c>
      <c r="D21" s="3">
        <v>122533950</v>
      </c>
      <c r="E21" s="10"/>
      <c r="F21" s="10"/>
      <c r="G21" s="10"/>
      <c r="H21" s="10"/>
      <c r="I21" s="10"/>
      <c r="J21" s="10"/>
      <c r="K21" s="5"/>
      <c r="L21" s="6"/>
      <c r="M21" s="6"/>
      <c r="N21" s="6"/>
      <c r="O21" s="6"/>
      <c r="P21" s="6"/>
      <c r="Q21" s="6"/>
      <c r="R21" s="4"/>
      <c r="S21" s="4"/>
      <c r="T21" s="4"/>
      <c r="U21" s="4"/>
      <c r="V21" s="4"/>
      <c r="W21" s="4"/>
    </row>
    <row r="22" spans="1:23" ht="24.75" customHeight="1" thickTop="1" thickBot="1" x14ac:dyDescent="0.25">
      <c r="A22" s="1" t="s">
        <v>22</v>
      </c>
      <c r="B22" s="2">
        <v>6262064250</v>
      </c>
      <c r="C22" s="3">
        <v>820137685</v>
      </c>
      <c r="D22" s="3">
        <v>5441926565</v>
      </c>
      <c r="E22" s="10"/>
      <c r="F22" s="10"/>
      <c r="G22" s="10"/>
      <c r="H22" s="10"/>
      <c r="I22" s="10"/>
      <c r="J22" s="10"/>
      <c r="K22" s="5"/>
      <c r="L22" s="6"/>
      <c r="M22" s="6"/>
      <c r="N22" s="6"/>
      <c r="O22" s="6"/>
      <c r="P22" s="6"/>
      <c r="Q22" s="6"/>
      <c r="R22" s="4"/>
      <c r="S22" s="4"/>
      <c r="T22" s="4"/>
      <c r="U22" s="4"/>
      <c r="V22" s="4"/>
      <c r="W22" s="4"/>
    </row>
    <row r="23" spans="1:23" ht="24.75" customHeight="1" thickTop="1" thickBot="1" x14ac:dyDescent="0.25">
      <c r="A23" s="1" t="s">
        <v>23</v>
      </c>
      <c r="B23" s="2">
        <v>757231090</v>
      </c>
      <c r="C23" s="3">
        <v>0</v>
      </c>
      <c r="D23" s="3">
        <v>757231090</v>
      </c>
      <c r="E23" s="10"/>
      <c r="F23" s="10"/>
      <c r="G23" s="10"/>
      <c r="H23" s="10"/>
      <c r="I23" s="10"/>
      <c r="J23" s="10"/>
      <c r="K23" s="5"/>
      <c r="L23" s="6"/>
      <c r="M23" s="6"/>
      <c r="N23" s="6"/>
      <c r="O23" s="6"/>
      <c r="P23" s="6"/>
      <c r="Q23" s="6"/>
      <c r="R23" s="4"/>
      <c r="S23" s="4"/>
      <c r="T23" s="4"/>
      <c r="U23" s="4"/>
      <c r="V23" s="4"/>
      <c r="W23" s="4"/>
    </row>
    <row r="24" spans="1:23" ht="24.75" customHeight="1" thickTop="1" thickBot="1" x14ac:dyDescent="0.25">
      <c r="A24" s="1" t="s">
        <v>24</v>
      </c>
      <c r="B24" s="2">
        <v>4664145975</v>
      </c>
      <c r="C24" s="3">
        <v>551521400</v>
      </c>
      <c r="D24" s="3">
        <v>4241929375</v>
      </c>
      <c r="E24" s="10"/>
      <c r="F24" s="10"/>
      <c r="G24" s="10"/>
      <c r="H24" s="10"/>
      <c r="I24" s="10"/>
      <c r="J24" s="10"/>
      <c r="K24" s="5"/>
      <c r="L24" s="6"/>
      <c r="M24" s="6"/>
      <c r="N24" s="6"/>
      <c r="O24" s="6"/>
      <c r="P24" s="6"/>
      <c r="Q24" s="6"/>
      <c r="R24" s="4"/>
      <c r="S24" s="4"/>
      <c r="T24" s="4"/>
      <c r="U24" s="4"/>
      <c r="V24" s="4"/>
      <c r="W24" s="4"/>
    </row>
    <row r="25" spans="1:23" ht="24.75" customHeight="1" thickTop="1" thickBot="1" x14ac:dyDescent="0.25">
      <c r="A25" s="1" t="s">
        <v>15</v>
      </c>
      <c r="B25" s="2">
        <v>9365626517.4164658</v>
      </c>
      <c r="C25" s="3">
        <v>0</v>
      </c>
      <c r="D25" s="3">
        <v>9151412952.1399994</v>
      </c>
      <c r="E25" s="10"/>
      <c r="F25" s="10"/>
      <c r="G25" s="10"/>
      <c r="H25" s="10"/>
      <c r="I25" s="10"/>
      <c r="J25" s="10"/>
      <c r="K25" s="5"/>
      <c r="L25" s="6"/>
      <c r="M25" s="6"/>
      <c r="N25" s="6"/>
      <c r="O25" s="6"/>
      <c r="P25" s="6"/>
      <c r="Q25" s="6"/>
      <c r="R25" s="4"/>
      <c r="S25" s="4"/>
      <c r="T25" s="4"/>
      <c r="U25" s="4"/>
      <c r="V25" s="4"/>
      <c r="W25" s="4"/>
    </row>
    <row r="26" spans="1:23" ht="24.75" customHeight="1" thickTop="1" thickBot="1" x14ac:dyDescent="0.25">
      <c r="A26" s="1" t="s">
        <v>16</v>
      </c>
      <c r="B26" s="2">
        <v>5092320</v>
      </c>
      <c r="C26" s="3">
        <v>0</v>
      </c>
      <c r="D26" s="3">
        <v>13373520</v>
      </c>
      <c r="E26" s="10"/>
      <c r="F26" s="10"/>
      <c r="G26" s="10"/>
      <c r="H26" s="10"/>
      <c r="I26" s="10"/>
      <c r="J26" s="10"/>
      <c r="K26" s="5"/>
      <c r="L26" s="6"/>
      <c r="M26" s="6"/>
      <c r="N26" s="6"/>
      <c r="O26" s="6"/>
      <c r="P26" s="6"/>
      <c r="Q26" s="6"/>
      <c r="R26" s="4"/>
      <c r="S26" s="4"/>
      <c r="T26" s="4"/>
      <c r="U26" s="4"/>
      <c r="V26" s="4"/>
      <c r="W26" s="4"/>
    </row>
    <row r="27" spans="1:23" ht="24.75" customHeight="1" thickTop="1" thickBot="1" x14ac:dyDescent="0.25">
      <c r="A27" s="1" t="s">
        <v>108</v>
      </c>
      <c r="B27" s="2">
        <v>4603023856.0787916</v>
      </c>
      <c r="C27" s="3">
        <v>921804427.22225904</v>
      </c>
      <c r="D27" s="3">
        <v>3276849193.8600001</v>
      </c>
      <c r="E27" s="10"/>
      <c r="F27" s="10"/>
      <c r="G27" s="10"/>
      <c r="H27" s="10"/>
      <c r="I27" s="10"/>
      <c r="J27" s="10"/>
      <c r="K27" s="5"/>
      <c r="L27" s="6"/>
      <c r="M27" s="6"/>
      <c r="N27" s="6"/>
      <c r="O27" s="6"/>
      <c r="P27" s="6"/>
      <c r="Q27" s="6"/>
      <c r="R27" s="4"/>
      <c r="S27" s="4"/>
      <c r="T27" s="4"/>
      <c r="U27" s="4"/>
      <c r="V27" s="4"/>
      <c r="W27" s="4"/>
    </row>
    <row r="28" spans="1:23" ht="26.25" customHeight="1" thickTop="1" thickBot="1" x14ac:dyDescent="0.25">
      <c r="A28" s="13" t="s">
        <v>97</v>
      </c>
      <c r="B28" s="12">
        <f>SUM(B13:B27)</f>
        <v>42000000000.00061</v>
      </c>
      <c r="C28" s="12">
        <f>SUM(C13:C27)</f>
        <v>7010004199.7270184</v>
      </c>
      <c r="D28" s="12">
        <f>SUM(D13:D27)</f>
        <v>34989995800</v>
      </c>
      <c r="E28" s="10"/>
      <c r="F28" s="10"/>
      <c r="G28" s="10"/>
      <c r="H28" s="10"/>
      <c r="I28" s="10"/>
      <c r="J28" s="10"/>
      <c r="K28" s="5"/>
      <c r="L28" s="6"/>
      <c r="M28" s="6"/>
      <c r="N28" s="6"/>
      <c r="O28" s="6"/>
      <c r="P28" s="6"/>
      <c r="Q28" s="6"/>
      <c r="R28" s="4"/>
      <c r="S28" s="4"/>
      <c r="T28" s="4"/>
      <c r="U28" s="4"/>
      <c r="V28" s="4"/>
      <c r="W28" s="4"/>
    </row>
    <row r="29" spans="1:23" ht="26.25" customHeight="1" thickTop="1" x14ac:dyDescent="0.2">
      <c r="A29" s="15"/>
      <c r="B29" s="16"/>
      <c r="C29" s="16"/>
      <c r="D29" s="16"/>
      <c r="E29" s="10"/>
      <c r="F29" s="10"/>
      <c r="G29" s="10"/>
      <c r="H29" s="10"/>
      <c r="I29" s="10"/>
      <c r="J29" s="10"/>
      <c r="K29" s="5"/>
      <c r="L29" s="6"/>
      <c r="M29" s="6"/>
      <c r="N29" s="6"/>
      <c r="O29" s="6"/>
      <c r="P29" s="6"/>
      <c r="Q29" s="6"/>
      <c r="R29" s="4"/>
      <c r="S29" s="4"/>
      <c r="T29" s="4"/>
      <c r="U29" s="4"/>
      <c r="V29" s="4"/>
      <c r="W29" s="4"/>
    </row>
    <row r="30" spans="1:23" ht="15.75" customHeight="1" x14ac:dyDescent="0.2">
      <c r="A30" s="11" t="s">
        <v>120</v>
      </c>
      <c r="B30" s="10"/>
      <c r="C30" s="10"/>
      <c r="D30" s="10"/>
      <c r="E30" s="10"/>
      <c r="F30" s="10"/>
      <c r="G30" s="10"/>
      <c r="H30" s="10"/>
      <c r="I30" s="10"/>
      <c r="J30" s="10"/>
      <c r="K30" s="5"/>
      <c r="L30" s="19"/>
      <c r="M30" s="19"/>
      <c r="N30" s="19"/>
      <c r="O30" s="19"/>
      <c r="P30" s="19"/>
      <c r="Q30" s="19"/>
      <c r="R30" s="18"/>
      <c r="S30" s="18"/>
      <c r="T30" s="18"/>
      <c r="U30" s="18"/>
      <c r="V30" s="18"/>
      <c r="W30" s="18"/>
    </row>
    <row r="31" spans="1:23" ht="15.75" customHeight="1" thickBot="1" x14ac:dyDescent="0.25">
      <c r="A31" s="10"/>
      <c r="B31" s="10"/>
      <c r="C31" s="10"/>
      <c r="D31" s="10"/>
      <c r="E31" s="10"/>
      <c r="F31" s="10"/>
      <c r="G31" s="10"/>
      <c r="H31" s="10"/>
      <c r="I31" s="10"/>
      <c r="J31" s="10"/>
      <c r="K31" s="5"/>
      <c r="L31" s="19"/>
      <c r="M31" s="19"/>
      <c r="N31" s="19"/>
      <c r="O31" s="19"/>
      <c r="P31" s="19"/>
      <c r="Q31" s="19"/>
      <c r="R31" s="18"/>
      <c r="S31" s="18"/>
      <c r="T31" s="18"/>
      <c r="U31" s="18"/>
      <c r="V31" s="18"/>
      <c r="W31" s="18"/>
    </row>
    <row r="32" spans="1:23" ht="33.75" customHeight="1" thickTop="1" thickBot="1" x14ac:dyDescent="0.25">
      <c r="A32" s="20" t="s">
        <v>2</v>
      </c>
      <c r="B32" s="20" t="s">
        <v>121</v>
      </c>
      <c r="C32" s="20" t="s">
        <v>122</v>
      </c>
      <c r="D32" s="18"/>
      <c r="E32" s="10"/>
      <c r="F32" s="10"/>
      <c r="G32" s="10"/>
      <c r="H32" s="10"/>
      <c r="I32" s="10"/>
      <c r="J32" s="10"/>
      <c r="K32" s="5"/>
      <c r="L32" s="19"/>
      <c r="M32" s="19"/>
      <c r="N32" s="19"/>
      <c r="O32" s="19"/>
      <c r="P32" s="19"/>
      <c r="Q32" s="19"/>
      <c r="R32" s="18"/>
      <c r="S32" s="18"/>
      <c r="T32" s="18"/>
      <c r="U32" s="18"/>
      <c r="V32" s="18"/>
      <c r="W32" s="18"/>
    </row>
    <row r="33" spans="1:23" ht="33.75" customHeight="1" thickTop="1" thickBot="1" x14ac:dyDescent="0.25">
      <c r="A33" s="1" t="s">
        <v>123</v>
      </c>
      <c r="B33" s="21">
        <v>1000000000</v>
      </c>
      <c r="C33" s="22">
        <f t="shared" ref="C33:C41" si="0">B33/$B$41</f>
        <v>2.8579597600294653E-2</v>
      </c>
      <c r="D33" s="18"/>
      <c r="E33" s="10"/>
      <c r="F33" s="10"/>
      <c r="G33" s="10"/>
      <c r="H33" s="10"/>
      <c r="I33" s="10"/>
      <c r="J33" s="10"/>
      <c r="K33" s="5"/>
      <c r="L33" s="19"/>
      <c r="M33" s="19"/>
      <c r="N33" s="19"/>
      <c r="O33" s="19"/>
      <c r="P33" s="19"/>
      <c r="Q33" s="19"/>
      <c r="R33" s="18"/>
      <c r="S33" s="18"/>
      <c r="T33" s="18"/>
      <c r="U33" s="18"/>
      <c r="V33" s="18"/>
      <c r="W33" s="18"/>
    </row>
    <row r="34" spans="1:23" ht="33.75" customHeight="1" thickTop="1" thickBot="1" x14ac:dyDescent="0.25">
      <c r="A34" s="1" t="s">
        <v>124</v>
      </c>
      <c r="B34" s="21">
        <v>6504603594</v>
      </c>
      <c r="C34" s="22">
        <f t="shared" si="0"/>
        <v>0.18589895326595038</v>
      </c>
      <c r="D34" s="18"/>
      <c r="E34" s="10"/>
      <c r="F34" s="10"/>
      <c r="G34" s="10"/>
      <c r="H34" s="10"/>
      <c r="I34" s="10"/>
      <c r="J34" s="10"/>
      <c r="K34" s="5"/>
      <c r="L34" s="19"/>
      <c r="M34" s="19"/>
      <c r="N34" s="19"/>
      <c r="O34" s="19"/>
      <c r="P34" s="19"/>
      <c r="Q34" s="19"/>
      <c r="R34" s="18"/>
      <c r="S34" s="18"/>
      <c r="T34" s="18"/>
      <c r="U34" s="18"/>
      <c r="V34" s="18"/>
      <c r="W34" s="18"/>
    </row>
    <row r="35" spans="1:23" ht="33.75" customHeight="1" thickTop="1" thickBot="1" x14ac:dyDescent="0.25">
      <c r="A35" s="1" t="s">
        <v>125</v>
      </c>
      <c r="B35" s="21">
        <v>2500000000</v>
      </c>
      <c r="C35" s="22">
        <f t="shared" si="0"/>
        <v>7.1448994000736635E-2</v>
      </c>
      <c r="D35" s="18"/>
      <c r="E35" s="10"/>
      <c r="F35" s="10"/>
      <c r="G35" s="10"/>
      <c r="H35" s="10"/>
      <c r="I35" s="10"/>
      <c r="J35" s="10"/>
      <c r="K35" s="5"/>
      <c r="L35" s="19"/>
      <c r="M35" s="19"/>
      <c r="N35" s="19"/>
      <c r="O35" s="19"/>
      <c r="P35" s="19"/>
      <c r="Q35" s="19"/>
      <c r="R35" s="18"/>
      <c r="S35" s="18"/>
      <c r="T35" s="18"/>
      <c r="U35" s="18"/>
      <c r="V35" s="18"/>
      <c r="W35" s="18"/>
    </row>
    <row r="36" spans="1:23" ht="33.75" customHeight="1" thickTop="1" thickBot="1" x14ac:dyDescent="0.25">
      <c r="A36" s="1" t="s">
        <v>126</v>
      </c>
      <c r="B36" s="21">
        <v>1605835050</v>
      </c>
      <c r="C36" s="22">
        <f t="shared" si="0"/>
        <v>4.5894119541449042E-2</v>
      </c>
      <c r="D36" s="18"/>
      <c r="E36" s="10"/>
      <c r="F36" s="10"/>
      <c r="G36" s="10"/>
      <c r="H36" s="10"/>
      <c r="I36" s="10"/>
      <c r="J36" s="10"/>
      <c r="K36" s="5"/>
      <c r="L36" s="19"/>
      <c r="M36" s="19"/>
      <c r="N36" s="19"/>
      <c r="O36" s="19"/>
      <c r="P36" s="19"/>
      <c r="Q36" s="19"/>
      <c r="R36" s="18"/>
      <c r="S36" s="18"/>
      <c r="T36" s="18"/>
      <c r="U36" s="18"/>
      <c r="V36" s="18"/>
      <c r="W36" s="18"/>
    </row>
    <row r="37" spans="1:23" ht="33.75" customHeight="1" thickTop="1" thickBot="1" x14ac:dyDescent="0.25">
      <c r="A37" s="1" t="s">
        <v>127</v>
      </c>
      <c r="B37" s="21">
        <v>572164950</v>
      </c>
      <c r="C37" s="22">
        <f t="shared" si="0"/>
        <v>1.6352244031992709E-2</v>
      </c>
      <c r="D37" s="18"/>
      <c r="E37" s="10"/>
      <c r="F37" s="10"/>
      <c r="G37" s="10"/>
      <c r="H37" s="10"/>
      <c r="I37" s="10"/>
      <c r="J37" s="10"/>
      <c r="K37" s="5"/>
      <c r="L37" s="19"/>
      <c r="M37" s="19"/>
      <c r="N37" s="19"/>
      <c r="O37" s="19"/>
      <c r="P37" s="19"/>
      <c r="Q37" s="19"/>
      <c r="R37" s="18"/>
      <c r="S37" s="18"/>
      <c r="T37" s="18"/>
      <c r="U37" s="18"/>
      <c r="V37" s="18"/>
      <c r="W37" s="18"/>
    </row>
    <row r="38" spans="1:23" ht="33.75" customHeight="1" thickTop="1" thickBot="1" x14ac:dyDescent="0.25">
      <c r="A38" s="1" t="s">
        <v>128</v>
      </c>
      <c r="B38" s="21">
        <v>8456995800</v>
      </c>
      <c r="C38" s="22">
        <f t="shared" si="0"/>
        <v>0.24169753687138196</v>
      </c>
      <c r="D38" s="18"/>
      <c r="E38" s="10"/>
      <c r="F38" s="10"/>
      <c r="G38" s="10"/>
      <c r="H38" s="10"/>
      <c r="I38" s="10"/>
      <c r="J38" s="10"/>
      <c r="K38" s="5"/>
      <c r="L38" s="19"/>
      <c r="M38" s="19"/>
      <c r="N38" s="19"/>
      <c r="O38" s="19"/>
      <c r="P38" s="19"/>
      <c r="Q38" s="19"/>
      <c r="R38" s="18"/>
      <c r="S38" s="18"/>
      <c r="T38" s="18"/>
      <c r="U38" s="18"/>
      <c r="V38" s="18"/>
      <c r="W38" s="18"/>
    </row>
    <row r="39" spans="1:23" ht="33.75" customHeight="1" thickTop="1" thickBot="1" x14ac:dyDescent="0.25">
      <c r="A39" s="1" t="s">
        <v>129</v>
      </c>
      <c r="B39" s="21">
        <v>14340396406</v>
      </c>
      <c r="C39" s="22">
        <f t="shared" si="0"/>
        <v>0.40984275871219167</v>
      </c>
      <c r="D39" s="18"/>
      <c r="E39" s="10"/>
      <c r="F39" s="10"/>
      <c r="G39" s="10"/>
      <c r="H39" s="10"/>
      <c r="I39" s="10"/>
      <c r="J39" s="10"/>
      <c r="K39" s="5"/>
      <c r="L39" s="19"/>
      <c r="M39" s="19"/>
      <c r="N39" s="19"/>
      <c r="O39" s="19"/>
      <c r="P39" s="19"/>
      <c r="Q39" s="19"/>
      <c r="R39" s="18"/>
      <c r="S39" s="18"/>
      <c r="T39" s="18"/>
      <c r="U39" s="18"/>
      <c r="V39" s="18"/>
      <c r="W39" s="18"/>
    </row>
    <row r="40" spans="1:23" ht="33.75" customHeight="1" thickTop="1" thickBot="1" x14ac:dyDescent="0.25">
      <c r="A40" s="1" t="s">
        <v>130</v>
      </c>
      <c r="B40" s="21">
        <v>10000000</v>
      </c>
      <c r="C40" s="22">
        <f t="shared" si="0"/>
        <v>2.8579597600294652E-4</v>
      </c>
      <c r="D40" s="18"/>
      <c r="E40" s="10"/>
      <c r="F40" s="10"/>
      <c r="G40" s="10"/>
      <c r="H40" s="10"/>
      <c r="I40" s="10"/>
      <c r="J40" s="10"/>
      <c r="K40" s="5"/>
      <c r="L40" s="19"/>
      <c r="M40" s="19"/>
      <c r="N40" s="19"/>
      <c r="O40" s="19"/>
      <c r="P40" s="19"/>
      <c r="Q40" s="19"/>
      <c r="R40" s="18"/>
      <c r="S40" s="18"/>
      <c r="T40" s="18"/>
      <c r="U40" s="18"/>
      <c r="V40" s="18"/>
      <c r="W40" s="18"/>
    </row>
    <row r="41" spans="1:23" ht="33.75" customHeight="1" thickTop="1" thickBot="1" x14ac:dyDescent="0.25">
      <c r="A41" s="20" t="s">
        <v>131</v>
      </c>
      <c r="B41" s="23">
        <f>SUM(B33:B40)</f>
        <v>34989995800</v>
      </c>
      <c r="C41" s="24">
        <f t="shared" si="0"/>
        <v>1</v>
      </c>
      <c r="D41" s="18"/>
      <c r="E41" s="10"/>
      <c r="F41" s="10"/>
      <c r="G41" s="10"/>
      <c r="H41" s="10"/>
      <c r="I41" s="10"/>
      <c r="J41" s="10"/>
      <c r="K41" s="5"/>
      <c r="L41" s="19"/>
      <c r="M41" s="19"/>
      <c r="N41" s="19"/>
      <c r="O41" s="19"/>
      <c r="P41" s="19"/>
      <c r="Q41" s="19"/>
      <c r="R41" s="18"/>
      <c r="S41" s="18"/>
      <c r="T41" s="18"/>
      <c r="U41" s="18"/>
      <c r="V41" s="18"/>
      <c r="W41" s="18"/>
    </row>
    <row r="42" spans="1:23" ht="26.25" customHeight="1" thickTop="1" x14ac:dyDescent="0.2">
      <c r="A42" s="15"/>
      <c r="B42" s="16"/>
      <c r="C42" s="16"/>
      <c r="D42" s="16"/>
      <c r="E42" s="10"/>
      <c r="F42" s="10"/>
      <c r="G42" s="10"/>
      <c r="H42" s="10"/>
      <c r="I42" s="10"/>
      <c r="J42" s="10"/>
      <c r="K42" s="5"/>
      <c r="L42" s="19"/>
      <c r="M42" s="19"/>
      <c r="N42" s="19"/>
      <c r="O42" s="19"/>
      <c r="P42" s="19"/>
      <c r="Q42" s="19"/>
      <c r="R42" s="18"/>
      <c r="S42" s="18"/>
      <c r="T42" s="18"/>
      <c r="U42" s="18"/>
      <c r="V42" s="18"/>
      <c r="W42" s="18"/>
    </row>
    <row r="43" spans="1:23" ht="15.75" customHeight="1" x14ac:dyDescent="0.2">
      <c r="A43" s="6"/>
      <c r="B43" s="6"/>
      <c r="C43" s="6"/>
      <c r="D43" s="4"/>
      <c r="E43" s="10"/>
      <c r="F43" s="10"/>
      <c r="G43" s="10"/>
      <c r="H43" s="10"/>
      <c r="I43" s="10"/>
      <c r="J43" s="10"/>
      <c r="K43" s="5"/>
      <c r="L43" s="6"/>
      <c r="M43" s="6"/>
      <c r="N43" s="6"/>
      <c r="O43" s="6"/>
      <c r="P43" s="6"/>
      <c r="Q43" s="6"/>
      <c r="R43" s="4"/>
      <c r="S43" s="4"/>
      <c r="T43" s="4"/>
      <c r="U43" s="4"/>
      <c r="V43" s="4"/>
      <c r="W43" s="4"/>
    </row>
    <row r="44" spans="1:23" ht="15.75" customHeight="1" x14ac:dyDescent="0.2">
      <c r="A44" s="6"/>
      <c r="B44" s="6"/>
      <c r="C44" s="6"/>
      <c r="D44" s="4"/>
      <c r="E44" s="10"/>
      <c r="F44" s="10"/>
      <c r="G44" s="10"/>
      <c r="H44" s="10"/>
      <c r="I44" s="10"/>
      <c r="J44" s="10"/>
      <c r="K44" s="5"/>
      <c r="L44" s="6"/>
      <c r="M44" s="6"/>
      <c r="N44" s="6"/>
      <c r="O44" s="6"/>
      <c r="P44" s="6"/>
      <c r="Q44" s="6"/>
      <c r="R44" s="4"/>
      <c r="S44" s="4"/>
      <c r="T44" s="4"/>
      <c r="U44" s="4"/>
      <c r="V44" s="4"/>
      <c r="W44" s="4"/>
    </row>
  </sheetData>
  <mergeCells count="2">
    <mergeCell ref="A1:G1"/>
    <mergeCell ref="A2:F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3:E97"/>
  <sheetViews>
    <sheetView showGridLines="0" zoomScale="80" zoomScaleNormal="80" workbookViewId="0">
      <selection activeCell="B18" sqref="B18"/>
    </sheetView>
  </sheetViews>
  <sheetFormatPr baseColWidth="10" defaultRowHeight="15" x14ac:dyDescent="0.25"/>
  <cols>
    <col min="1" max="1" width="34.28515625" style="27" customWidth="1"/>
    <col min="2" max="2" width="136.5703125" style="27" customWidth="1"/>
    <col min="3" max="4" width="19.42578125" style="92" customWidth="1"/>
    <col min="5" max="5" width="13" style="92" customWidth="1"/>
  </cols>
  <sheetData>
    <row r="3" spans="1:5" ht="15.75" thickBot="1" x14ac:dyDescent="0.3">
      <c r="A3" s="25"/>
      <c r="B3" s="26"/>
      <c r="C3" s="40" t="s">
        <v>148</v>
      </c>
      <c r="D3" s="26"/>
      <c r="E3" s="41"/>
    </row>
    <row r="4" spans="1:5" ht="30.75" thickBot="1" x14ac:dyDescent="0.3">
      <c r="A4" s="40" t="s">
        <v>1</v>
      </c>
      <c r="B4" s="59" t="s">
        <v>2</v>
      </c>
      <c r="C4" s="56" t="s">
        <v>151</v>
      </c>
      <c r="D4" s="57" t="s">
        <v>150</v>
      </c>
      <c r="E4" s="58" t="s">
        <v>149</v>
      </c>
    </row>
    <row r="5" spans="1:5" x14ac:dyDescent="0.25">
      <c r="A5" s="111" t="s">
        <v>53</v>
      </c>
      <c r="B5" s="111" t="s">
        <v>55</v>
      </c>
      <c r="C5" s="115">
        <v>33418350</v>
      </c>
      <c r="D5" s="115">
        <v>0</v>
      </c>
      <c r="E5" s="115">
        <v>15099457</v>
      </c>
    </row>
    <row r="6" spans="1:5" ht="30" x14ac:dyDescent="0.25">
      <c r="A6" s="111"/>
      <c r="B6" s="111" t="s">
        <v>62</v>
      </c>
      <c r="C6" s="115"/>
      <c r="D6" s="115"/>
      <c r="E6" s="115">
        <v>0</v>
      </c>
    </row>
    <row r="7" spans="1:5" ht="30" x14ac:dyDescent="0.25">
      <c r="A7" s="111"/>
      <c r="B7" s="111" t="s">
        <v>152</v>
      </c>
      <c r="C7" s="115"/>
      <c r="D7" s="115"/>
      <c r="E7" s="115">
        <v>0</v>
      </c>
    </row>
    <row r="8" spans="1:5" ht="30" x14ac:dyDescent="0.25">
      <c r="A8" s="111"/>
      <c r="B8" s="111" t="s">
        <v>61</v>
      </c>
      <c r="C8" s="115"/>
      <c r="D8" s="115"/>
      <c r="E8" s="115">
        <v>0</v>
      </c>
    </row>
    <row r="9" spans="1:5" x14ac:dyDescent="0.25">
      <c r="A9" s="111"/>
      <c r="B9" s="111" t="s">
        <v>77</v>
      </c>
      <c r="C9" s="115"/>
      <c r="D9" s="115"/>
      <c r="E9" s="115">
        <v>0</v>
      </c>
    </row>
    <row r="10" spans="1:5" ht="30" x14ac:dyDescent="0.25">
      <c r="A10" s="111"/>
      <c r="B10" s="111" t="s">
        <v>59</v>
      </c>
      <c r="C10" s="115"/>
      <c r="D10" s="115">
        <v>300000000</v>
      </c>
      <c r="E10" s="115">
        <v>0</v>
      </c>
    </row>
    <row r="11" spans="1:5" x14ac:dyDescent="0.25">
      <c r="A11" s="111"/>
      <c r="B11" s="111" t="s">
        <v>75</v>
      </c>
      <c r="C11" s="115"/>
      <c r="D11" s="115">
        <v>159000000</v>
      </c>
      <c r="E11" s="115">
        <v>0</v>
      </c>
    </row>
    <row r="12" spans="1:5" x14ac:dyDescent="0.25">
      <c r="A12" s="111"/>
      <c r="B12" s="111" t="s">
        <v>57</v>
      </c>
      <c r="C12" s="115">
        <v>9548100</v>
      </c>
      <c r="D12" s="115">
        <v>832405349</v>
      </c>
      <c r="E12" s="115">
        <v>272032255</v>
      </c>
    </row>
    <row r="13" spans="1:5" x14ac:dyDescent="0.25">
      <c r="A13" s="111"/>
      <c r="B13" s="111" t="s">
        <v>60</v>
      </c>
      <c r="C13" s="115"/>
      <c r="D13" s="115"/>
      <c r="E13" s="115">
        <v>0</v>
      </c>
    </row>
    <row r="14" spans="1:5" x14ac:dyDescent="0.25">
      <c r="A14" s="111"/>
      <c r="B14" s="111" t="s">
        <v>54</v>
      </c>
      <c r="C14" s="115">
        <v>16337860</v>
      </c>
      <c r="D14" s="115">
        <v>0</v>
      </c>
      <c r="E14" s="115">
        <v>305399</v>
      </c>
    </row>
    <row r="15" spans="1:5" x14ac:dyDescent="0.25">
      <c r="A15" s="111"/>
      <c r="B15" s="111" t="s">
        <v>68</v>
      </c>
      <c r="C15" s="115"/>
      <c r="D15" s="115">
        <v>142195560</v>
      </c>
      <c r="E15" s="115">
        <v>0</v>
      </c>
    </row>
    <row r="16" spans="1:5" x14ac:dyDescent="0.25">
      <c r="A16" s="111"/>
      <c r="B16" s="111" t="s">
        <v>70</v>
      </c>
      <c r="C16" s="115"/>
      <c r="D16" s="115"/>
      <c r="E16" s="115">
        <v>0</v>
      </c>
    </row>
    <row r="17" spans="1:5" x14ac:dyDescent="0.25">
      <c r="A17" s="111"/>
      <c r="B17" s="111" t="s">
        <v>67</v>
      </c>
      <c r="C17" s="115"/>
      <c r="D17" s="115">
        <v>284391120</v>
      </c>
      <c r="E17" s="115">
        <v>0</v>
      </c>
    </row>
    <row r="18" spans="1:5" x14ac:dyDescent="0.25">
      <c r="A18" s="111"/>
      <c r="B18" s="111" t="s">
        <v>64</v>
      </c>
      <c r="C18" s="115"/>
      <c r="D18" s="115"/>
      <c r="E18" s="115">
        <v>0</v>
      </c>
    </row>
    <row r="19" spans="1:5" x14ac:dyDescent="0.25">
      <c r="A19" s="111"/>
      <c r="B19" s="111" t="s">
        <v>65</v>
      </c>
      <c r="C19" s="115"/>
      <c r="D19" s="115">
        <v>236992600</v>
      </c>
      <c r="E19" s="115">
        <v>0</v>
      </c>
    </row>
    <row r="20" spans="1:5" x14ac:dyDescent="0.25">
      <c r="A20" s="111"/>
      <c r="B20" s="111" t="s">
        <v>72</v>
      </c>
      <c r="C20" s="115"/>
      <c r="D20" s="115"/>
      <c r="E20" s="115">
        <v>0</v>
      </c>
    </row>
    <row r="21" spans="1:5" x14ac:dyDescent="0.25">
      <c r="A21" s="111"/>
      <c r="B21" s="111" t="s">
        <v>66</v>
      </c>
      <c r="C21" s="115"/>
      <c r="D21" s="115"/>
      <c r="E21" s="115">
        <v>0</v>
      </c>
    </row>
    <row r="22" spans="1:5" x14ac:dyDescent="0.25">
      <c r="A22" s="111"/>
      <c r="B22" s="111" t="s">
        <v>71</v>
      </c>
      <c r="C22" s="115">
        <v>22278900</v>
      </c>
      <c r="D22" s="115">
        <v>1947572786</v>
      </c>
      <c r="E22" s="115">
        <v>1114554510</v>
      </c>
    </row>
    <row r="23" spans="1:5" ht="15.75" thickBot="1" x14ac:dyDescent="0.3">
      <c r="A23" s="111"/>
      <c r="B23" s="111" t="s">
        <v>69</v>
      </c>
      <c r="C23" s="115"/>
      <c r="D23" s="115">
        <v>758376320</v>
      </c>
      <c r="E23" s="115">
        <v>0</v>
      </c>
    </row>
    <row r="24" spans="1:5" s="28" customFormat="1" ht="30.75" thickBot="1" x14ac:dyDescent="0.3">
      <c r="A24" s="36" t="s">
        <v>135</v>
      </c>
      <c r="B24" s="39"/>
      <c r="C24" s="60">
        <v>81583210</v>
      </c>
      <c r="D24" s="61">
        <v>4660933735</v>
      </c>
      <c r="E24" s="62">
        <v>1401991621</v>
      </c>
    </row>
    <row r="25" spans="1:5" ht="30.75" thickBot="1" x14ac:dyDescent="0.3">
      <c r="A25" s="30" t="s">
        <v>13</v>
      </c>
      <c r="B25" s="30" t="s">
        <v>47</v>
      </c>
      <c r="C25" s="48">
        <v>5092320</v>
      </c>
      <c r="D25" s="44"/>
      <c r="E25" s="49">
        <v>3475024</v>
      </c>
    </row>
    <row r="26" spans="1:5" ht="30.75" thickBot="1" x14ac:dyDescent="0.3">
      <c r="A26" s="36" t="s">
        <v>136</v>
      </c>
      <c r="B26" s="37"/>
      <c r="C26" s="66">
        <v>5092320</v>
      </c>
      <c r="D26" s="67"/>
      <c r="E26" s="68">
        <v>3475024</v>
      </c>
    </row>
    <row r="27" spans="1:5" ht="30" x14ac:dyDescent="0.25">
      <c r="A27" s="31" t="s">
        <v>14</v>
      </c>
      <c r="B27" s="31" t="s">
        <v>29</v>
      </c>
      <c r="C27" s="48">
        <v>0</v>
      </c>
      <c r="D27" s="44">
        <v>0</v>
      </c>
      <c r="E27" s="49">
        <v>0</v>
      </c>
    </row>
    <row r="28" spans="1:5" ht="30" x14ac:dyDescent="0.25">
      <c r="A28" s="34"/>
      <c r="B28" s="32" t="s">
        <v>27</v>
      </c>
      <c r="C28" s="46">
        <v>0</v>
      </c>
      <c r="D28" s="43">
        <v>25000000</v>
      </c>
      <c r="E28" s="47">
        <v>25000000</v>
      </c>
    </row>
    <row r="29" spans="1:5" x14ac:dyDescent="0.25">
      <c r="A29" s="34"/>
      <c r="B29" s="32" t="s">
        <v>34</v>
      </c>
      <c r="C29" s="46">
        <v>0</v>
      </c>
      <c r="D29" s="43">
        <v>0</v>
      </c>
      <c r="E29" s="47">
        <v>0</v>
      </c>
    </row>
    <row r="30" spans="1:5" ht="30" x14ac:dyDescent="0.25">
      <c r="A30" s="34"/>
      <c r="B30" s="32" t="s">
        <v>31</v>
      </c>
      <c r="C30" s="46">
        <v>0</v>
      </c>
      <c r="D30" s="43">
        <v>130000000</v>
      </c>
      <c r="E30" s="47">
        <v>130000000</v>
      </c>
    </row>
    <row r="31" spans="1:5" x14ac:dyDescent="0.25">
      <c r="A31" s="34"/>
      <c r="B31" s="32" t="s">
        <v>28</v>
      </c>
      <c r="C31" s="46">
        <v>0</v>
      </c>
      <c r="D31" s="43">
        <v>170000000</v>
      </c>
      <c r="E31" s="47">
        <v>170000000</v>
      </c>
    </row>
    <row r="32" spans="1:5" x14ac:dyDescent="0.25">
      <c r="A32" s="34"/>
      <c r="B32" s="32" t="s">
        <v>26</v>
      </c>
      <c r="C32" s="46">
        <v>5304500</v>
      </c>
      <c r="D32" s="43">
        <v>0</v>
      </c>
      <c r="E32" s="47">
        <v>623360</v>
      </c>
    </row>
    <row r="33" spans="1:5" ht="30" x14ac:dyDescent="0.25">
      <c r="A33" s="34"/>
      <c r="B33" s="32" t="s">
        <v>33</v>
      </c>
      <c r="C33" s="46">
        <v>0</v>
      </c>
      <c r="D33" s="43">
        <v>80000000</v>
      </c>
      <c r="E33" s="47">
        <v>80000000</v>
      </c>
    </row>
    <row r="34" spans="1:5" ht="30" x14ac:dyDescent="0.25">
      <c r="A34" s="34"/>
      <c r="B34" s="32" t="s">
        <v>32</v>
      </c>
      <c r="C34" s="46">
        <v>0</v>
      </c>
      <c r="D34" s="43">
        <v>0</v>
      </c>
      <c r="E34" s="47">
        <v>0</v>
      </c>
    </row>
    <row r="35" spans="1:5" ht="15.75" thickBot="1" x14ac:dyDescent="0.3">
      <c r="A35" s="35"/>
      <c r="B35" s="33" t="s">
        <v>30</v>
      </c>
      <c r="C35" s="46">
        <v>0</v>
      </c>
      <c r="D35" s="43">
        <v>0</v>
      </c>
      <c r="E35" s="47">
        <v>0</v>
      </c>
    </row>
    <row r="36" spans="1:5" ht="30.75" thickBot="1" x14ac:dyDescent="0.3">
      <c r="A36" s="36" t="s">
        <v>137</v>
      </c>
      <c r="B36" s="37"/>
      <c r="C36" s="66">
        <v>5304500</v>
      </c>
      <c r="D36" s="67">
        <v>405000000</v>
      </c>
      <c r="E36" s="68">
        <v>405623360</v>
      </c>
    </row>
    <row r="37" spans="1:5" ht="30.75" thickBot="1" x14ac:dyDescent="0.3">
      <c r="A37" s="31" t="s">
        <v>24</v>
      </c>
      <c r="B37" s="30" t="s">
        <v>74</v>
      </c>
      <c r="C37" s="48"/>
      <c r="D37" s="44">
        <v>313383500</v>
      </c>
      <c r="E37" s="49">
        <v>70171525</v>
      </c>
    </row>
    <row r="38" spans="1:5" x14ac:dyDescent="0.25">
      <c r="A38" s="34"/>
      <c r="B38" s="42" t="s">
        <v>170</v>
      </c>
      <c r="C38" s="46"/>
      <c r="D38" s="43"/>
      <c r="E38" s="47">
        <v>0</v>
      </c>
    </row>
    <row r="39" spans="1:5" ht="15.75" thickBot="1" x14ac:dyDescent="0.3">
      <c r="A39" s="35"/>
      <c r="B39" s="42" t="s">
        <v>171</v>
      </c>
      <c r="C39" s="46"/>
      <c r="D39" s="43"/>
      <c r="E39" s="47"/>
    </row>
    <row r="40" spans="1:5" s="29" customFormat="1" ht="30.75" thickBot="1" x14ac:dyDescent="0.3">
      <c r="A40" s="36" t="s">
        <v>138</v>
      </c>
      <c r="B40" s="55"/>
      <c r="C40" s="63"/>
      <c r="D40" s="64">
        <v>313383500</v>
      </c>
      <c r="E40" s="65">
        <v>70171525</v>
      </c>
    </row>
    <row r="41" spans="1:5" ht="15.75" thickBot="1" x14ac:dyDescent="0.3">
      <c r="A41" s="30" t="s">
        <v>15</v>
      </c>
      <c r="B41" s="25" t="s">
        <v>174</v>
      </c>
      <c r="C41" s="48"/>
      <c r="D41" s="44"/>
      <c r="E41" s="49">
        <v>0</v>
      </c>
    </row>
    <row r="42" spans="1:5" s="29" customFormat="1" ht="30.75" thickBot="1" x14ac:dyDescent="0.3">
      <c r="A42" s="36" t="s">
        <v>139</v>
      </c>
      <c r="B42" s="55"/>
      <c r="C42" s="63"/>
      <c r="D42" s="64"/>
      <c r="E42" s="65">
        <v>0</v>
      </c>
    </row>
    <row r="43" spans="1:5" x14ac:dyDescent="0.25">
      <c r="A43" s="31" t="s">
        <v>6</v>
      </c>
      <c r="B43" s="31" t="s">
        <v>45</v>
      </c>
      <c r="C43" s="48"/>
      <c r="D43" s="44"/>
      <c r="E43" s="49">
        <v>0</v>
      </c>
    </row>
    <row r="44" spans="1:5" s="29" customFormat="1" x14ac:dyDescent="0.25">
      <c r="A44" s="34"/>
      <c r="B44" s="32" t="s">
        <v>96</v>
      </c>
      <c r="C44" s="46"/>
      <c r="D44" s="43"/>
      <c r="E44" s="47">
        <v>0</v>
      </c>
    </row>
    <row r="45" spans="1:5" x14ac:dyDescent="0.25">
      <c r="A45" s="34"/>
      <c r="B45" s="32" t="s">
        <v>43</v>
      </c>
      <c r="C45" s="46"/>
      <c r="D45" s="43"/>
      <c r="E45" s="47">
        <v>0</v>
      </c>
    </row>
    <row r="46" spans="1:5" x14ac:dyDescent="0.25">
      <c r="A46" s="34"/>
      <c r="B46" s="32" t="s">
        <v>46</v>
      </c>
      <c r="C46" s="46"/>
      <c r="D46" s="43"/>
      <c r="E46" s="47">
        <v>0</v>
      </c>
    </row>
    <row r="47" spans="1:5" x14ac:dyDescent="0.25">
      <c r="A47" s="34"/>
      <c r="B47" s="32" t="s">
        <v>39</v>
      </c>
      <c r="C47" s="46"/>
      <c r="D47" s="43"/>
      <c r="E47" s="47">
        <v>0</v>
      </c>
    </row>
    <row r="48" spans="1:5" x14ac:dyDescent="0.25">
      <c r="A48" s="34"/>
      <c r="B48" s="32" t="s">
        <v>38</v>
      </c>
      <c r="C48" s="46">
        <v>0</v>
      </c>
      <c r="D48" s="43">
        <v>0</v>
      </c>
      <c r="E48" s="47">
        <v>0</v>
      </c>
    </row>
    <row r="49" spans="1:5" ht="30" x14ac:dyDescent="0.25">
      <c r="A49" s="34"/>
      <c r="B49" s="32" t="s">
        <v>41</v>
      </c>
      <c r="C49" s="46"/>
      <c r="D49" s="43"/>
      <c r="E49" s="47">
        <v>0</v>
      </c>
    </row>
    <row r="50" spans="1:5" x14ac:dyDescent="0.25">
      <c r="A50" s="34"/>
      <c r="B50" s="32" t="s">
        <v>44</v>
      </c>
      <c r="C50" s="46"/>
      <c r="D50" s="43"/>
      <c r="E50" s="47">
        <v>0</v>
      </c>
    </row>
    <row r="51" spans="1:5" ht="30" x14ac:dyDescent="0.25">
      <c r="A51" s="34"/>
      <c r="B51" s="32" t="s">
        <v>95</v>
      </c>
      <c r="C51" s="46"/>
      <c r="D51" s="43"/>
      <c r="E51" s="47">
        <v>0</v>
      </c>
    </row>
    <row r="52" spans="1:5" x14ac:dyDescent="0.25">
      <c r="A52" s="34"/>
      <c r="B52" s="32" t="s">
        <v>86</v>
      </c>
      <c r="C52" s="46"/>
      <c r="D52" s="43"/>
      <c r="E52" s="47">
        <v>0</v>
      </c>
    </row>
    <row r="53" spans="1:5" x14ac:dyDescent="0.25">
      <c r="A53" s="34"/>
      <c r="B53" s="32" t="s">
        <v>42</v>
      </c>
      <c r="C53" s="46"/>
      <c r="D53" s="43"/>
      <c r="E53" s="47">
        <v>0</v>
      </c>
    </row>
    <row r="54" spans="1:5" ht="15.75" thickBot="1" x14ac:dyDescent="0.3">
      <c r="A54" s="35"/>
      <c r="B54" s="33" t="s">
        <v>40</v>
      </c>
      <c r="C54" s="46"/>
      <c r="D54" s="43"/>
      <c r="E54" s="47">
        <v>0</v>
      </c>
    </row>
    <row r="55" spans="1:5" ht="15.75" thickBot="1" x14ac:dyDescent="0.3">
      <c r="A55" s="36" t="s">
        <v>140</v>
      </c>
      <c r="B55" s="55"/>
      <c r="C55" s="50">
        <v>0</v>
      </c>
      <c r="D55" s="45">
        <v>0</v>
      </c>
      <c r="E55" s="51">
        <v>0</v>
      </c>
    </row>
    <row r="56" spans="1:5" x14ac:dyDescent="0.25">
      <c r="A56" s="31" t="s">
        <v>3</v>
      </c>
      <c r="B56" s="31" t="s">
        <v>4</v>
      </c>
      <c r="C56" s="48"/>
      <c r="D56" s="44"/>
      <c r="E56" s="49">
        <v>0</v>
      </c>
    </row>
    <row r="57" spans="1:5" s="29" customFormat="1" ht="15.75" thickBot="1" x14ac:dyDescent="0.3">
      <c r="A57" s="34"/>
      <c r="B57" s="33" t="s">
        <v>5</v>
      </c>
      <c r="C57" s="46"/>
      <c r="D57" s="43"/>
      <c r="E57" s="47">
        <v>0</v>
      </c>
    </row>
    <row r="58" spans="1:5" ht="15.75" thickBot="1" x14ac:dyDescent="0.3">
      <c r="A58" s="35"/>
      <c r="B58" s="42" t="s">
        <v>175</v>
      </c>
      <c r="C58" s="46"/>
      <c r="D58" s="43"/>
      <c r="E58" s="47">
        <v>0</v>
      </c>
    </row>
    <row r="59" spans="1:5" ht="15.75" thickBot="1" x14ac:dyDescent="0.3">
      <c r="A59" s="36" t="s">
        <v>141</v>
      </c>
      <c r="B59" s="55"/>
      <c r="C59" s="50"/>
      <c r="D59" s="45"/>
      <c r="E59" s="51">
        <v>0</v>
      </c>
    </row>
    <row r="60" spans="1:5" ht="15.75" thickBot="1" x14ac:dyDescent="0.3">
      <c r="A60" s="30" t="s">
        <v>48</v>
      </c>
      <c r="B60" s="30" t="s">
        <v>50</v>
      </c>
      <c r="C60" s="48">
        <v>0</v>
      </c>
      <c r="D60" s="44">
        <v>0</v>
      </c>
      <c r="E60" s="49">
        <v>0</v>
      </c>
    </row>
    <row r="61" spans="1:5" s="29" customFormat="1" ht="30.75" customHeight="1" thickBot="1" x14ac:dyDescent="0.3">
      <c r="A61" s="36" t="s">
        <v>142</v>
      </c>
      <c r="B61" s="55"/>
      <c r="C61" s="50">
        <v>0</v>
      </c>
      <c r="D61" s="45">
        <v>0</v>
      </c>
      <c r="E61" s="51">
        <v>0</v>
      </c>
    </row>
    <row r="62" spans="1:5" x14ac:dyDescent="0.25">
      <c r="A62" s="31" t="s">
        <v>10</v>
      </c>
      <c r="B62" s="31" t="s">
        <v>110</v>
      </c>
      <c r="C62" s="48">
        <v>0</v>
      </c>
      <c r="D62" s="44">
        <v>0</v>
      </c>
      <c r="E62" s="49">
        <v>0</v>
      </c>
    </row>
    <row r="63" spans="1:5" x14ac:dyDescent="0.25">
      <c r="A63" s="34"/>
      <c r="B63" s="32" t="s">
        <v>112</v>
      </c>
      <c r="C63" s="46">
        <v>0</v>
      </c>
      <c r="D63" s="43">
        <v>270000000</v>
      </c>
      <c r="E63" s="47">
        <v>0</v>
      </c>
    </row>
    <row r="64" spans="1:5" s="29" customFormat="1" x14ac:dyDescent="0.25">
      <c r="A64" s="34"/>
      <c r="B64" s="32" t="s">
        <v>111</v>
      </c>
      <c r="C64" s="46">
        <v>99540000</v>
      </c>
      <c r="D64" s="43">
        <v>27500000</v>
      </c>
      <c r="E64" s="47">
        <v>128020425</v>
      </c>
    </row>
    <row r="65" spans="1:5" ht="15.75" thickBot="1" x14ac:dyDescent="0.3">
      <c r="A65" s="35"/>
      <c r="B65" s="33" t="s">
        <v>113</v>
      </c>
      <c r="C65" s="46">
        <v>52552500</v>
      </c>
      <c r="D65" s="43">
        <v>27500000</v>
      </c>
      <c r="E65" s="47">
        <v>16009316</v>
      </c>
    </row>
    <row r="66" spans="1:5" ht="30.75" thickBot="1" x14ac:dyDescent="0.3">
      <c r="A66" s="36" t="s">
        <v>143</v>
      </c>
      <c r="B66" s="55"/>
      <c r="C66" s="50">
        <v>152092500</v>
      </c>
      <c r="D66" s="45">
        <v>325000000</v>
      </c>
      <c r="E66" s="51">
        <v>144029741</v>
      </c>
    </row>
    <row r="67" spans="1:5" x14ac:dyDescent="0.25">
      <c r="A67" s="31" t="s">
        <v>9</v>
      </c>
      <c r="B67" s="31" t="s">
        <v>117</v>
      </c>
      <c r="C67" s="48">
        <v>0</v>
      </c>
      <c r="D67" s="44">
        <v>0</v>
      </c>
      <c r="E67" s="49">
        <v>0</v>
      </c>
    </row>
    <row r="68" spans="1:5" x14ac:dyDescent="0.25">
      <c r="A68" s="34"/>
      <c r="B68" s="32" t="s">
        <v>115</v>
      </c>
      <c r="C68" s="46">
        <v>0</v>
      </c>
      <c r="D68" s="43">
        <v>500000000</v>
      </c>
      <c r="E68" s="47">
        <v>120000000</v>
      </c>
    </row>
    <row r="69" spans="1:5" s="29" customFormat="1" x14ac:dyDescent="0.25">
      <c r="A69" s="34"/>
      <c r="B69" s="32" t="s">
        <v>114</v>
      </c>
      <c r="C69" s="46">
        <v>0</v>
      </c>
      <c r="D69" s="43">
        <v>0</v>
      </c>
      <c r="E69" s="47">
        <v>0</v>
      </c>
    </row>
    <row r="70" spans="1:5" x14ac:dyDescent="0.25">
      <c r="A70" s="34"/>
      <c r="B70" s="32" t="s">
        <v>116</v>
      </c>
      <c r="C70" s="46">
        <v>0</v>
      </c>
      <c r="D70" s="43">
        <v>0</v>
      </c>
      <c r="E70" s="47">
        <v>0</v>
      </c>
    </row>
    <row r="71" spans="1:5" ht="15.75" thickBot="1" x14ac:dyDescent="0.3">
      <c r="A71" s="35"/>
      <c r="B71" s="33" t="s">
        <v>118</v>
      </c>
      <c r="C71" s="46">
        <v>0</v>
      </c>
      <c r="D71" s="43">
        <v>0</v>
      </c>
      <c r="E71" s="47">
        <v>0</v>
      </c>
    </row>
    <row r="72" spans="1:5" ht="30.75" thickBot="1" x14ac:dyDescent="0.3">
      <c r="A72" s="36" t="s">
        <v>144</v>
      </c>
      <c r="B72" s="55"/>
      <c r="C72" s="50">
        <v>0</v>
      </c>
      <c r="D72" s="45">
        <v>500000000</v>
      </c>
      <c r="E72" s="51">
        <v>120000000</v>
      </c>
    </row>
    <row r="73" spans="1:5" ht="30" x14ac:dyDescent="0.25">
      <c r="A73" s="31" t="s">
        <v>12</v>
      </c>
      <c r="B73" s="31" t="s">
        <v>51</v>
      </c>
      <c r="C73" s="48"/>
      <c r="D73" s="44"/>
      <c r="E73" s="49">
        <v>0</v>
      </c>
    </row>
    <row r="74" spans="1:5" ht="15.75" thickBot="1" x14ac:dyDescent="0.3">
      <c r="A74" s="35"/>
      <c r="B74" s="33" t="s">
        <v>52</v>
      </c>
      <c r="C74" s="46"/>
      <c r="D74" s="43">
        <v>100000000</v>
      </c>
      <c r="E74" s="47">
        <v>0</v>
      </c>
    </row>
    <row r="75" spans="1:5" s="29" customFormat="1" ht="30.75" thickBot="1" x14ac:dyDescent="0.3">
      <c r="A75" s="36" t="s">
        <v>145</v>
      </c>
      <c r="B75" s="55"/>
      <c r="C75" s="50"/>
      <c r="D75" s="45">
        <v>100000000</v>
      </c>
      <c r="E75" s="51">
        <v>0</v>
      </c>
    </row>
    <row r="76" spans="1:5" ht="30" x14ac:dyDescent="0.25">
      <c r="A76" s="31" t="s">
        <v>8</v>
      </c>
      <c r="B76" s="31" t="s">
        <v>94</v>
      </c>
      <c r="C76" s="48">
        <v>0</v>
      </c>
      <c r="D76" s="44">
        <v>2358000000</v>
      </c>
      <c r="E76" s="49">
        <v>748941424</v>
      </c>
    </row>
    <row r="77" spans="1:5" x14ac:dyDescent="0.25">
      <c r="A77" s="34"/>
      <c r="B77" s="32" t="s">
        <v>93</v>
      </c>
      <c r="C77" s="46">
        <v>0</v>
      </c>
      <c r="D77" s="43">
        <v>142000000</v>
      </c>
      <c r="E77" s="47">
        <v>0</v>
      </c>
    </row>
    <row r="78" spans="1:5" s="29" customFormat="1" ht="30" x14ac:dyDescent="0.25">
      <c r="A78" s="34"/>
      <c r="B78" s="32" t="s">
        <v>89</v>
      </c>
      <c r="C78" s="46">
        <v>0</v>
      </c>
      <c r="D78" s="43">
        <v>0</v>
      </c>
      <c r="E78" s="47">
        <v>0</v>
      </c>
    </row>
    <row r="79" spans="1:5" x14ac:dyDescent="0.25">
      <c r="A79" s="34"/>
      <c r="B79" s="32" t="s">
        <v>90</v>
      </c>
      <c r="C79" s="46">
        <v>0</v>
      </c>
      <c r="D79" s="43">
        <v>0</v>
      </c>
      <c r="E79" s="47">
        <v>0</v>
      </c>
    </row>
    <row r="80" spans="1:5" x14ac:dyDescent="0.25">
      <c r="A80" s="34"/>
      <c r="B80" s="32" t="s">
        <v>91</v>
      </c>
      <c r="C80" s="46">
        <v>0</v>
      </c>
      <c r="D80" s="43">
        <v>0</v>
      </c>
      <c r="E80" s="47">
        <v>0</v>
      </c>
    </row>
    <row r="81" spans="1:5" x14ac:dyDescent="0.25">
      <c r="A81" s="34"/>
      <c r="B81" s="32" t="s">
        <v>88</v>
      </c>
      <c r="C81" s="46">
        <v>0</v>
      </c>
      <c r="D81" s="43">
        <v>0</v>
      </c>
      <c r="E81" s="47">
        <v>0</v>
      </c>
    </row>
    <row r="82" spans="1:5" ht="15.75" thickBot="1" x14ac:dyDescent="0.3">
      <c r="A82" s="35"/>
      <c r="B82" s="33" t="s">
        <v>92</v>
      </c>
      <c r="C82" s="46">
        <v>0</v>
      </c>
      <c r="D82" s="43">
        <v>0</v>
      </c>
      <c r="E82" s="47">
        <v>0</v>
      </c>
    </row>
    <row r="83" spans="1:5" ht="30.75" thickBot="1" x14ac:dyDescent="0.3">
      <c r="A83" s="36" t="s">
        <v>146</v>
      </c>
      <c r="B83" s="55"/>
      <c r="C83" s="50">
        <v>0</v>
      </c>
      <c r="D83" s="45">
        <v>2500000000</v>
      </c>
      <c r="E83" s="51">
        <v>748941424</v>
      </c>
    </row>
    <row r="84" spans="1:5" x14ac:dyDescent="0.25">
      <c r="A84" s="31" t="s">
        <v>11</v>
      </c>
      <c r="B84" s="31" t="s">
        <v>78</v>
      </c>
      <c r="C84" s="48">
        <v>420262920</v>
      </c>
      <c r="D84" s="44">
        <v>0</v>
      </c>
      <c r="E84" s="49">
        <v>5557536</v>
      </c>
    </row>
    <row r="85" spans="1:5" x14ac:dyDescent="0.25">
      <c r="A85" s="34"/>
      <c r="B85" s="32" t="s">
        <v>80</v>
      </c>
      <c r="C85" s="46"/>
      <c r="D85" s="43">
        <v>10000000</v>
      </c>
      <c r="E85" s="47">
        <v>0</v>
      </c>
    </row>
    <row r="86" spans="1:5" s="29" customFormat="1" x14ac:dyDescent="0.25">
      <c r="A86" s="34"/>
      <c r="B86" s="32" t="s">
        <v>83</v>
      </c>
      <c r="C86" s="46"/>
      <c r="D86" s="43"/>
      <c r="E86" s="47">
        <v>0</v>
      </c>
    </row>
    <row r="87" spans="1:5" x14ac:dyDescent="0.25">
      <c r="A87" s="34"/>
      <c r="B87" s="32" t="s">
        <v>82</v>
      </c>
      <c r="C87" s="46"/>
      <c r="D87" s="43"/>
      <c r="E87" s="47">
        <v>0</v>
      </c>
    </row>
    <row r="88" spans="1:5" x14ac:dyDescent="0.25">
      <c r="A88" s="34"/>
      <c r="B88" s="32" t="s">
        <v>85</v>
      </c>
      <c r="C88" s="46"/>
      <c r="D88" s="43">
        <v>0</v>
      </c>
      <c r="E88" s="47">
        <v>0</v>
      </c>
    </row>
    <row r="89" spans="1:5" ht="15.75" thickBot="1" x14ac:dyDescent="0.3">
      <c r="A89" s="34"/>
      <c r="B89" s="33" t="s">
        <v>84</v>
      </c>
      <c r="C89" s="46"/>
      <c r="D89" s="43">
        <v>1000000000</v>
      </c>
      <c r="E89" s="47">
        <v>184312921.78</v>
      </c>
    </row>
    <row r="90" spans="1:5" ht="15.75" thickBot="1" x14ac:dyDescent="0.3">
      <c r="A90" s="35"/>
      <c r="B90" s="42" t="s">
        <v>177</v>
      </c>
      <c r="C90" s="46"/>
      <c r="D90" s="43"/>
      <c r="E90" s="47">
        <v>0</v>
      </c>
    </row>
    <row r="91" spans="1:5" ht="15.75" thickBot="1" x14ac:dyDescent="0.3">
      <c r="A91" s="36" t="s">
        <v>147</v>
      </c>
      <c r="B91" s="55"/>
      <c r="C91" s="50">
        <v>420262920</v>
      </c>
      <c r="D91" s="45">
        <v>1010000000</v>
      </c>
      <c r="E91" s="51">
        <v>189870457.78</v>
      </c>
    </row>
    <row r="92" spans="1:5" ht="15.75" thickBot="1" x14ac:dyDescent="0.3">
      <c r="A92" s="36" t="s">
        <v>134</v>
      </c>
      <c r="B92" s="55"/>
      <c r="C92" s="52">
        <v>664335450</v>
      </c>
      <c r="D92" s="53">
        <v>9814317235</v>
      </c>
      <c r="E92" s="54">
        <v>3084103152.7800002</v>
      </c>
    </row>
    <row r="93" spans="1:5" x14ac:dyDescent="0.25">
      <c r="A93"/>
      <c r="B93"/>
      <c r="C93" s="91"/>
      <c r="D93" s="91"/>
      <c r="E93" s="91"/>
    </row>
    <row r="94" spans="1:5" ht="15.75" thickBot="1" x14ac:dyDescent="0.3">
      <c r="A94"/>
      <c r="B94"/>
      <c r="C94" s="91"/>
      <c r="D94" s="91"/>
      <c r="E94" s="91"/>
    </row>
    <row r="95" spans="1:5" s="29" customFormat="1" ht="15.75" thickBot="1" x14ac:dyDescent="0.3">
      <c r="A95"/>
      <c r="B95"/>
      <c r="C95" s="91"/>
      <c r="D95" s="91"/>
      <c r="E95" s="91"/>
    </row>
    <row r="96" spans="1:5" x14ac:dyDescent="0.25">
      <c r="A96"/>
    </row>
    <row r="97" spans="1:1" x14ac:dyDescent="0.25">
      <c r="A97"/>
    </row>
  </sheetData>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3:E57"/>
  <sheetViews>
    <sheetView showGridLines="0" zoomScale="80" zoomScaleNormal="80" workbookViewId="0">
      <selection activeCell="D13" sqref="D13"/>
    </sheetView>
  </sheetViews>
  <sheetFormatPr baseColWidth="10" defaultRowHeight="15" x14ac:dyDescent="0.25"/>
  <cols>
    <col min="1" max="1" width="39.28515625" style="27" customWidth="1"/>
    <col min="2" max="2" width="55.28515625" style="108" bestFit="1" customWidth="1"/>
    <col min="3" max="4" width="19.5703125" style="92" bestFit="1" customWidth="1"/>
    <col min="5" max="5" width="19.42578125" style="92" bestFit="1" customWidth="1"/>
  </cols>
  <sheetData>
    <row r="3" spans="1:5" x14ac:dyDescent="0.25">
      <c r="A3" s="25"/>
      <c r="B3" s="26"/>
      <c r="C3" s="70" t="s">
        <v>148</v>
      </c>
      <c r="D3" s="71"/>
      <c r="E3" s="72"/>
    </row>
    <row r="4" spans="1:5" ht="30.75" thickBot="1" x14ac:dyDescent="0.3">
      <c r="A4" s="69" t="s">
        <v>0</v>
      </c>
      <c r="B4" s="38" t="s">
        <v>1</v>
      </c>
      <c r="C4" s="93" t="s">
        <v>151</v>
      </c>
      <c r="D4" s="94" t="s">
        <v>150</v>
      </c>
      <c r="E4" s="95" t="s">
        <v>149</v>
      </c>
    </row>
    <row r="5" spans="1:5" x14ac:dyDescent="0.25">
      <c r="A5" s="31" t="s">
        <v>76</v>
      </c>
      <c r="B5" s="96" t="s">
        <v>53</v>
      </c>
      <c r="C5" s="73"/>
      <c r="D5" s="74"/>
      <c r="E5" s="75">
        <v>0</v>
      </c>
    </row>
    <row r="6" spans="1:5" ht="15.75" thickBot="1" x14ac:dyDescent="0.3">
      <c r="A6" s="35"/>
      <c r="B6" s="97" t="s">
        <v>10</v>
      </c>
      <c r="C6" s="117">
        <v>52552500</v>
      </c>
      <c r="D6" s="118">
        <v>27500000</v>
      </c>
      <c r="E6" s="119">
        <v>16009316</v>
      </c>
    </row>
    <row r="7" spans="1:5" ht="30.75" thickBot="1" x14ac:dyDescent="0.3">
      <c r="A7" s="113" t="s">
        <v>153</v>
      </c>
      <c r="B7" s="98"/>
      <c r="C7" s="82">
        <v>52552500</v>
      </c>
      <c r="D7" s="83">
        <v>27500000</v>
      </c>
      <c r="E7" s="84">
        <v>16009316</v>
      </c>
    </row>
    <row r="8" spans="1:5" x14ac:dyDescent="0.25">
      <c r="A8" s="31" t="s">
        <v>49</v>
      </c>
      <c r="B8" s="99" t="s">
        <v>53</v>
      </c>
      <c r="C8" s="120">
        <v>16337860</v>
      </c>
      <c r="D8" s="121">
        <v>0</v>
      </c>
      <c r="E8" s="122">
        <v>305399</v>
      </c>
    </row>
    <row r="9" spans="1:5" x14ac:dyDescent="0.25">
      <c r="A9" s="34"/>
      <c r="B9" s="100" t="s">
        <v>14</v>
      </c>
      <c r="C9" s="76">
        <v>5304500</v>
      </c>
      <c r="D9" s="77">
        <v>195000000</v>
      </c>
      <c r="E9" s="78">
        <v>195623360</v>
      </c>
    </row>
    <row r="10" spans="1:5" x14ac:dyDescent="0.25">
      <c r="A10" s="34"/>
      <c r="B10" s="100" t="s">
        <v>6</v>
      </c>
      <c r="C10" s="76"/>
      <c r="D10" s="77"/>
      <c r="E10" s="78">
        <v>0</v>
      </c>
    </row>
    <row r="11" spans="1:5" x14ac:dyDescent="0.25">
      <c r="A11" s="34"/>
      <c r="B11" s="100" t="s">
        <v>48</v>
      </c>
      <c r="C11" s="76">
        <v>0</v>
      </c>
      <c r="D11" s="77">
        <v>0</v>
      </c>
      <c r="E11" s="78">
        <v>0</v>
      </c>
    </row>
    <row r="12" spans="1:5" ht="15.75" thickBot="1" x14ac:dyDescent="0.3">
      <c r="A12" s="35"/>
      <c r="B12" s="101" t="s">
        <v>9</v>
      </c>
      <c r="C12" s="117">
        <v>0</v>
      </c>
      <c r="D12" s="118">
        <v>500000000</v>
      </c>
      <c r="E12" s="119">
        <v>120000000</v>
      </c>
    </row>
    <row r="13" spans="1:5" s="29" customFormat="1" ht="15.75" thickBot="1" x14ac:dyDescent="0.3">
      <c r="A13" s="113" t="s">
        <v>154</v>
      </c>
      <c r="B13" s="102"/>
      <c r="C13" s="88">
        <v>21642360</v>
      </c>
      <c r="D13" s="89">
        <v>695000000</v>
      </c>
      <c r="E13" s="90">
        <v>315928759</v>
      </c>
    </row>
    <row r="14" spans="1:5" ht="45" x14ac:dyDescent="0.25">
      <c r="A14" s="31" t="s">
        <v>173</v>
      </c>
      <c r="B14" s="103" t="s">
        <v>53</v>
      </c>
      <c r="C14" s="120">
        <v>33418350</v>
      </c>
      <c r="D14" s="121">
        <v>0</v>
      </c>
      <c r="E14" s="122">
        <v>15099457</v>
      </c>
    </row>
    <row r="15" spans="1:5" ht="15.75" thickBot="1" x14ac:dyDescent="0.3">
      <c r="A15" s="35"/>
      <c r="B15" s="97" t="s">
        <v>15</v>
      </c>
      <c r="C15" s="117"/>
      <c r="D15" s="118"/>
      <c r="E15" s="119">
        <v>0</v>
      </c>
    </row>
    <row r="16" spans="1:5" s="29" customFormat="1" ht="45.75" thickBot="1" x14ac:dyDescent="0.3">
      <c r="A16" s="114" t="s">
        <v>178</v>
      </c>
      <c r="B16" s="104"/>
      <c r="C16" s="79">
        <v>33418350</v>
      </c>
      <c r="D16" s="80">
        <v>0</v>
      </c>
      <c r="E16" s="81">
        <v>15099457</v>
      </c>
    </row>
    <row r="17" spans="1:5" ht="45" x14ac:dyDescent="0.25">
      <c r="A17" s="31" t="s">
        <v>25</v>
      </c>
      <c r="B17" s="99" t="s">
        <v>14</v>
      </c>
      <c r="C17" s="120">
        <v>0</v>
      </c>
      <c r="D17" s="121">
        <v>80000000</v>
      </c>
      <c r="E17" s="122">
        <v>80000000</v>
      </c>
    </row>
    <row r="18" spans="1:5" ht="15.75" thickBot="1" x14ac:dyDescent="0.3">
      <c r="A18" s="35"/>
      <c r="B18" s="101" t="s">
        <v>6</v>
      </c>
      <c r="C18" s="117"/>
      <c r="D18" s="118"/>
      <c r="E18" s="119">
        <v>0</v>
      </c>
    </row>
    <row r="19" spans="1:5" s="29" customFormat="1" ht="45.75" thickBot="1" x14ac:dyDescent="0.3">
      <c r="A19" s="113" t="s">
        <v>155</v>
      </c>
      <c r="B19" s="105"/>
      <c r="C19" s="79">
        <v>0</v>
      </c>
      <c r="D19" s="80">
        <v>80000000</v>
      </c>
      <c r="E19" s="81">
        <v>80000000</v>
      </c>
    </row>
    <row r="20" spans="1:5" ht="15.75" thickBot="1" x14ac:dyDescent="0.3">
      <c r="A20" s="31" t="s">
        <v>81</v>
      </c>
      <c r="B20" s="105" t="s">
        <v>53</v>
      </c>
      <c r="C20" s="120"/>
      <c r="D20" s="121"/>
      <c r="E20" s="122">
        <v>0</v>
      </c>
    </row>
    <row r="21" spans="1:5" ht="15.75" thickBot="1" x14ac:dyDescent="0.3">
      <c r="A21" s="34"/>
      <c r="B21" s="106" t="s">
        <v>3</v>
      </c>
      <c r="C21" s="76"/>
      <c r="D21" s="77"/>
      <c r="E21" s="78">
        <v>0</v>
      </c>
    </row>
    <row r="22" spans="1:5" ht="15.75" thickBot="1" x14ac:dyDescent="0.3">
      <c r="A22" s="35"/>
      <c r="B22" s="105" t="s">
        <v>11</v>
      </c>
      <c r="C22" s="117"/>
      <c r="D22" s="118">
        <v>1000000000</v>
      </c>
      <c r="E22" s="119">
        <v>184312921.78</v>
      </c>
    </row>
    <row r="23" spans="1:5" s="29" customFormat="1" ht="15.75" thickBot="1" x14ac:dyDescent="0.3">
      <c r="A23" s="113" t="s">
        <v>156</v>
      </c>
      <c r="B23" s="105"/>
      <c r="C23" s="79"/>
      <c r="D23" s="80">
        <v>1000000000</v>
      </c>
      <c r="E23" s="81">
        <v>184312921.78</v>
      </c>
    </row>
    <row r="24" spans="1:5" ht="30" x14ac:dyDescent="0.25">
      <c r="A24" s="31" t="s">
        <v>119</v>
      </c>
      <c r="B24" s="109" t="s">
        <v>6</v>
      </c>
      <c r="C24" s="116">
        <v>0</v>
      </c>
      <c r="D24" s="116">
        <v>0</v>
      </c>
      <c r="E24" s="116">
        <v>0</v>
      </c>
    </row>
    <row r="25" spans="1:5" s="29" customFormat="1" x14ac:dyDescent="0.25">
      <c r="A25" s="34"/>
      <c r="B25" s="110" t="s">
        <v>3</v>
      </c>
      <c r="C25" s="116"/>
      <c r="D25" s="116"/>
      <c r="E25" s="116">
        <v>0</v>
      </c>
    </row>
    <row r="26" spans="1:5" ht="15.75" thickBot="1" x14ac:dyDescent="0.3">
      <c r="A26" s="35"/>
      <c r="B26" s="110" t="s">
        <v>9</v>
      </c>
      <c r="C26" s="116">
        <v>0</v>
      </c>
      <c r="D26" s="116">
        <v>0</v>
      </c>
      <c r="E26" s="116">
        <v>0</v>
      </c>
    </row>
    <row r="27" spans="1:5" s="29" customFormat="1" ht="30.75" thickBot="1" x14ac:dyDescent="0.3">
      <c r="A27" s="113" t="s">
        <v>157</v>
      </c>
      <c r="B27" s="105"/>
      <c r="C27" s="79">
        <v>0</v>
      </c>
      <c r="D27" s="80">
        <v>0</v>
      </c>
      <c r="E27" s="81">
        <v>0</v>
      </c>
    </row>
    <row r="28" spans="1:5" ht="30.75" thickBot="1" x14ac:dyDescent="0.3">
      <c r="A28" s="30" t="s">
        <v>176</v>
      </c>
      <c r="B28" s="107" t="s">
        <v>6</v>
      </c>
      <c r="C28" s="123"/>
      <c r="D28" s="124"/>
      <c r="E28" s="125">
        <v>0</v>
      </c>
    </row>
    <row r="29" spans="1:5" s="29" customFormat="1" ht="30.75" thickBot="1" x14ac:dyDescent="0.3">
      <c r="A29" s="114" t="s">
        <v>179</v>
      </c>
      <c r="B29" s="104"/>
      <c r="C29" s="79"/>
      <c r="D29" s="80"/>
      <c r="E29" s="81">
        <v>0</v>
      </c>
    </row>
    <row r="30" spans="1:5" ht="15.75" thickBot="1" x14ac:dyDescent="0.3">
      <c r="A30" s="30" t="s">
        <v>79</v>
      </c>
      <c r="B30" s="105" t="s">
        <v>11</v>
      </c>
      <c r="C30" s="123">
        <v>420262920</v>
      </c>
      <c r="D30" s="124">
        <v>10000000</v>
      </c>
      <c r="E30" s="125">
        <v>5557536</v>
      </c>
    </row>
    <row r="31" spans="1:5" s="29" customFormat="1" ht="30.75" thickBot="1" x14ac:dyDescent="0.3">
      <c r="A31" s="113" t="s">
        <v>158</v>
      </c>
      <c r="B31" s="105"/>
      <c r="C31" s="79">
        <v>420262920</v>
      </c>
      <c r="D31" s="80">
        <v>10000000</v>
      </c>
      <c r="E31" s="81">
        <v>5557536</v>
      </c>
    </row>
    <row r="32" spans="1:5" ht="30.75" thickBot="1" x14ac:dyDescent="0.3">
      <c r="A32" s="31" t="s">
        <v>172</v>
      </c>
      <c r="B32" s="103" t="s">
        <v>6</v>
      </c>
      <c r="C32" s="120"/>
      <c r="D32" s="121"/>
      <c r="E32" s="122">
        <v>0</v>
      </c>
    </row>
    <row r="33" spans="1:5" ht="15.75" thickBot="1" x14ac:dyDescent="0.3">
      <c r="A33" s="35"/>
      <c r="B33" s="105" t="s">
        <v>8</v>
      </c>
      <c r="C33" s="117">
        <v>0</v>
      </c>
      <c r="D33" s="118">
        <v>2500000000</v>
      </c>
      <c r="E33" s="119">
        <v>748941424</v>
      </c>
    </row>
    <row r="34" spans="1:5" ht="30.75" thickBot="1" x14ac:dyDescent="0.3">
      <c r="A34" s="113" t="s">
        <v>180</v>
      </c>
      <c r="B34" s="105"/>
      <c r="C34" s="79">
        <v>0</v>
      </c>
      <c r="D34" s="80">
        <v>2500000000</v>
      </c>
      <c r="E34" s="81">
        <v>748941424</v>
      </c>
    </row>
    <row r="35" spans="1:5" s="29" customFormat="1" ht="60.75" thickBot="1" x14ac:dyDescent="0.3">
      <c r="A35" s="30" t="s">
        <v>109</v>
      </c>
      <c r="B35" s="105" t="s">
        <v>10</v>
      </c>
      <c r="C35" s="123">
        <v>99540000</v>
      </c>
      <c r="D35" s="124">
        <v>297500000</v>
      </c>
      <c r="E35" s="125">
        <v>128020425</v>
      </c>
    </row>
    <row r="36" spans="1:5" ht="60.75" thickBot="1" x14ac:dyDescent="0.3">
      <c r="A36" s="113" t="s">
        <v>159</v>
      </c>
      <c r="B36" s="105"/>
      <c r="C36" s="79">
        <v>99540000</v>
      </c>
      <c r="D36" s="80">
        <v>297500000</v>
      </c>
      <c r="E36" s="81">
        <v>128020425</v>
      </c>
    </row>
    <row r="37" spans="1:5" s="29" customFormat="1" x14ac:dyDescent="0.25">
      <c r="A37" s="31" t="s">
        <v>37</v>
      </c>
      <c r="B37" s="99" t="s">
        <v>13</v>
      </c>
      <c r="C37" s="120">
        <v>5092320</v>
      </c>
      <c r="D37" s="121"/>
      <c r="E37" s="122">
        <v>3475024</v>
      </c>
    </row>
    <row r="38" spans="1:5" x14ac:dyDescent="0.25">
      <c r="A38" s="34"/>
      <c r="B38" s="100" t="s">
        <v>14</v>
      </c>
      <c r="C38" s="76">
        <v>0</v>
      </c>
      <c r="D38" s="77">
        <v>0</v>
      </c>
      <c r="E38" s="78">
        <v>0</v>
      </c>
    </row>
    <row r="39" spans="1:5" s="29" customFormat="1" ht="15.75" thickBot="1" x14ac:dyDescent="0.3">
      <c r="A39" s="35"/>
      <c r="B39" s="101" t="s">
        <v>24</v>
      </c>
      <c r="C39" s="117"/>
      <c r="D39" s="118">
        <v>313383500</v>
      </c>
      <c r="E39" s="119">
        <v>70171525</v>
      </c>
    </row>
    <row r="40" spans="1:5" ht="15.75" thickBot="1" x14ac:dyDescent="0.3">
      <c r="A40" s="113" t="s">
        <v>160</v>
      </c>
      <c r="B40" s="105"/>
      <c r="C40" s="79">
        <v>5092320</v>
      </c>
      <c r="D40" s="80">
        <v>313383500</v>
      </c>
      <c r="E40" s="81">
        <v>73646549</v>
      </c>
    </row>
    <row r="41" spans="1:5" s="29" customFormat="1" ht="30.75" thickBot="1" x14ac:dyDescent="0.3">
      <c r="A41" s="30" t="s">
        <v>168</v>
      </c>
      <c r="B41" s="105" t="s">
        <v>12</v>
      </c>
      <c r="C41" s="123"/>
      <c r="D41" s="124">
        <v>100000000</v>
      </c>
      <c r="E41" s="125">
        <v>0</v>
      </c>
    </row>
    <row r="42" spans="1:5" ht="30.75" thickBot="1" x14ac:dyDescent="0.3">
      <c r="A42" s="113" t="s">
        <v>169</v>
      </c>
      <c r="B42" s="105"/>
      <c r="C42" s="79"/>
      <c r="D42" s="80">
        <v>100000000</v>
      </c>
      <c r="E42" s="81">
        <v>0</v>
      </c>
    </row>
    <row r="43" spans="1:5" ht="15.75" thickBot="1" x14ac:dyDescent="0.3">
      <c r="A43" s="30" t="s">
        <v>73</v>
      </c>
      <c r="B43" s="105" t="s">
        <v>24</v>
      </c>
      <c r="C43" s="123"/>
      <c r="D43" s="124"/>
      <c r="E43" s="125">
        <v>0</v>
      </c>
    </row>
    <row r="44" spans="1:5" ht="30.75" thickBot="1" x14ac:dyDescent="0.3">
      <c r="A44" s="113" t="s">
        <v>161</v>
      </c>
      <c r="B44" s="105"/>
      <c r="C44" s="79"/>
      <c r="D44" s="80"/>
      <c r="E44" s="81">
        <v>0</v>
      </c>
    </row>
    <row r="45" spans="1:5" ht="60.75" thickBot="1" x14ac:dyDescent="0.3">
      <c r="A45" s="30" t="s">
        <v>56</v>
      </c>
      <c r="B45" s="105" t="s">
        <v>53</v>
      </c>
      <c r="C45" s="123">
        <v>9548100</v>
      </c>
      <c r="D45" s="124">
        <v>991405349</v>
      </c>
      <c r="E45" s="125">
        <v>272032255</v>
      </c>
    </row>
    <row r="46" spans="1:5" ht="60.75" thickBot="1" x14ac:dyDescent="0.3">
      <c r="A46" s="113" t="s">
        <v>162</v>
      </c>
      <c r="B46" s="105"/>
      <c r="C46" s="79">
        <v>9548100</v>
      </c>
      <c r="D46" s="80">
        <v>991405349</v>
      </c>
      <c r="E46" s="81">
        <v>272032255</v>
      </c>
    </row>
    <row r="47" spans="1:5" ht="30.75" thickBot="1" x14ac:dyDescent="0.3">
      <c r="A47" s="112" t="s">
        <v>58</v>
      </c>
      <c r="B47" s="105" t="s">
        <v>53</v>
      </c>
      <c r="C47" s="123"/>
      <c r="D47" s="124">
        <v>300000000</v>
      </c>
      <c r="E47" s="125">
        <v>0</v>
      </c>
    </row>
    <row r="48" spans="1:5" ht="45.75" thickBot="1" x14ac:dyDescent="0.3">
      <c r="A48" s="113" t="s">
        <v>163</v>
      </c>
      <c r="B48" s="105"/>
      <c r="C48" s="79"/>
      <c r="D48" s="80">
        <v>300000000</v>
      </c>
      <c r="E48" s="81">
        <v>0</v>
      </c>
    </row>
    <row r="49" spans="1:5" ht="45.75" thickBot="1" x14ac:dyDescent="0.3">
      <c r="A49" s="30" t="s">
        <v>63</v>
      </c>
      <c r="B49" s="105" t="s">
        <v>53</v>
      </c>
      <c r="C49" s="123">
        <v>22278900</v>
      </c>
      <c r="D49" s="124">
        <v>3369528386</v>
      </c>
      <c r="E49" s="125">
        <v>1114554510</v>
      </c>
    </row>
    <row r="50" spans="1:5" ht="45.75" thickBot="1" x14ac:dyDescent="0.3">
      <c r="A50" s="113" t="s">
        <v>164</v>
      </c>
      <c r="B50" s="105"/>
      <c r="C50" s="79">
        <v>22278900</v>
      </c>
      <c r="D50" s="80">
        <v>3369528386</v>
      </c>
      <c r="E50" s="81">
        <v>1114554510</v>
      </c>
    </row>
    <row r="51" spans="1:5" s="29" customFormat="1" ht="15.75" thickBot="1" x14ac:dyDescent="0.3">
      <c r="A51" s="30" t="s">
        <v>35</v>
      </c>
      <c r="B51" s="105" t="s">
        <v>14</v>
      </c>
      <c r="C51" s="123">
        <v>0</v>
      </c>
      <c r="D51" s="124">
        <v>0</v>
      </c>
      <c r="E51" s="125">
        <v>0</v>
      </c>
    </row>
    <row r="52" spans="1:5" ht="30.75" thickBot="1" x14ac:dyDescent="0.3">
      <c r="A52" s="113" t="s">
        <v>165</v>
      </c>
      <c r="B52" s="105"/>
      <c r="C52" s="79">
        <v>0</v>
      </c>
      <c r="D52" s="80">
        <v>0</v>
      </c>
      <c r="E52" s="81">
        <v>0</v>
      </c>
    </row>
    <row r="53" spans="1:5" ht="15.75" thickBot="1" x14ac:dyDescent="0.3">
      <c r="A53" s="30" t="s">
        <v>36</v>
      </c>
      <c r="B53" s="105" t="s">
        <v>14</v>
      </c>
      <c r="C53" s="123">
        <v>0</v>
      </c>
      <c r="D53" s="124">
        <v>130000000</v>
      </c>
      <c r="E53" s="125">
        <v>130000000</v>
      </c>
    </row>
    <row r="54" spans="1:5" ht="15.75" thickBot="1" x14ac:dyDescent="0.3">
      <c r="A54" s="113" t="s">
        <v>166</v>
      </c>
      <c r="B54" s="105"/>
      <c r="C54" s="79">
        <v>0</v>
      </c>
      <c r="D54" s="80">
        <v>130000000</v>
      </c>
      <c r="E54" s="81">
        <v>130000000</v>
      </c>
    </row>
    <row r="55" spans="1:5" ht="30.75" thickBot="1" x14ac:dyDescent="0.3">
      <c r="A55" s="30" t="s">
        <v>87</v>
      </c>
      <c r="B55" s="105" t="s">
        <v>8</v>
      </c>
      <c r="C55" s="123">
        <v>0</v>
      </c>
      <c r="D55" s="124">
        <v>0</v>
      </c>
      <c r="E55" s="125">
        <v>0</v>
      </c>
    </row>
    <row r="56" spans="1:5" ht="30.75" thickBot="1" x14ac:dyDescent="0.3">
      <c r="A56" s="113" t="s">
        <v>167</v>
      </c>
      <c r="B56" s="105"/>
      <c r="C56" s="126">
        <v>0</v>
      </c>
      <c r="D56" s="127">
        <v>0</v>
      </c>
      <c r="E56" s="128">
        <v>0</v>
      </c>
    </row>
    <row r="57" spans="1:5" ht="15.75" thickBot="1" x14ac:dyDescent="0.3">
      <c r="A57" s="113" t="s">
        <v>134</v>
      </c>
      <c r="B57" s="102"/>
      <c r="C57" s="85">
        <v>664335450</v>
      </c>
      <c r="D57" s="86">
        <v>9814317235</v>
      </c>
      <c r="E57" s="87">
        <v>3084103152.7799997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62"/>
  <sheetViews>
    <sheetView showGridLines="0" tabSelected="1" topLeftCell="A139" zoomScale="80" zoomScaleNormal="80" workbookViewId="0">
      <selection activeCell="A250" sqref="A250:XFD250"/>
    </sheetView>
  </sheetViews>
  <sheetFormatPr baseColWidth="10" defaultRowHeight="11.25" x14ac:dyDescent="0.2"/>
  <cols>
    <col min="1" max="1" width="22.7109375" style="9" customWidth="1"/>
    <col min="2" max="2" width="22.140625" style="233" customWidth="1"/>
    <col min="3" max="3" width="41.42578125" style="234" customWidth="1"/>
    <col min="4" max="4" width="40" style="9" customWidth="1"/>
    <col min="5" max="5" width="23.5703125" style="235" customWidth="1"/>
    <col min="6" max="6" width="18.5703125" style="17" customWidth="1"/>
    <col min="7" max="7" width="27.5703125" style="233" customWidth="1"/>
    <col min="8" max="8" width="40" style="233" customWidth="1"/>
    <col min="9" max="9" width="15" style="9" bestFit="1" customWidth="1"/>
    <col min="10" max="10" width="12.7109375" style="9" bestFit="1" customWidth="1"/>
    <col min="11" max="16384" width="11.42578125" style="9"/>
  </cols>
  <sheetData>
    <row r="1" spans="1:51" s="240" customFormat="1" ht="56.25" customHeight="1" thickBot="1" x14ac:dyDescent="0.3">
      <c r="A1" s="314" t="s">
        <v>622</v>
      </c>
      <c r="B1" s="315"/>
      <c r="C1" s="315"/>
      <c r="D1" s="315"/>
      <c r="E1" s="315"/>
      <c r="F1" s="315"/>
      <c r="G1" s="316"/>
      <c r="H1" s="316"/>
      <c r="I1" s="239"/>
      <c r="J1" s="239"/>
      <c r="K1" s="239"/>
      <c r="L1" s="239"/>
      <c r="M1" s="239"/>
      <c r="N1" s="239"/>
    </row>
    <row r="2" spans="1:51" ht="23.25" thickBot="1" x14ac:dyDescent="0.25">
      <c r="A2" s="244" t="s">
        <v>1</v>
      </c>
      <c r="B2" s="244" t="s">
        <v>0</v>
      </c>
      <c r="C2" s="244" t="s">
        <v>298</v>
      </c>
      <c r="D2" s="244" t="s">
        <v>624</v>
      </c>
      <c r="E2" s="244" t="s">
        <v>300</v>
      </c>
      <c r="F2" s="244" t="s">
        <v>623</v>
      </c>
      <c r="G2" s="271" t="s">
        <v>299</v>
      </c>
      <c r="H2" s="271" t="s">
        <v>323</v>
      </c>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c r="AW2" s="185"/>
      <c r="AX2" s="185"/>
      <c r="AY2" s="185"/>
    </row>
    <row r="3" spans="1:51" s="190" customFormat="1" ht="33.75" x14ac:dyDescent="0.2">
      <c r="A3" s="160" t="s">
        <v>11</v>
      </c>
      <c r="B3" s="186" t="s">
        <v>313</v>
      </c>
      <c r="C3" s="304" t="s">
        <v>314</v>
      </c>
      <c r="D3" s="144" t="s">
        <v>631</v>
      </c>
      <c r="E3" s="187">
        <v>1</v>
      </c>
      <c r="F3" s="188">
        <v>0</v>
      </c>
      <c r="G3" s="144" t="s">
        <v>301</v>
      </c>
      <c r="H3" s="144" t="s">
        <v>301</v>
      </c>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189"/>
      <c r="AK3" s="189"/>
      <c r="AL3" s="189"/>
      <c r="AM3" s="189"/>
      <c r="AN3" s="189"/>
      <c r="AO3" s="189"/>
      <c r="AP3" s="189"/>
      <c r="AQ3" s="189"/>
      <c r="AR3" s="189"/>
      <c r="AS3" s="189"/>
      <c r="AT3" s="189"/>
      <c r="AU3" s="189"/>
      <c r="AV3" s="189"/>
      <c r="AW3" s="189"/>
      <c r="AX3" s="189"/>
      <c r="AY3" s="189"/>
    </row>
    <row r="4" spans="1:51" s="190" customFormat="1" ht="22.5" x14ac:dyDescent="0.2">
      <c r="A4" s="160" t="s">
        <v>11</v>
      </c>
      <c r="B4" s="186" t="s">
        <v>313</v>
      </c>
      <c r="C4" s="304" t="s">
        <v>315</v>
      </c>
      <c r="D4" s="144" t="s">
        <v>632</v>
      </c>
      <c r="E4" s="187">
        <v>1</v>
      </c>
      <c r="F4" s="188">
        <v>0</v>
      </c>
      <c r="G4" s="144" t="s">
        <v>301</v>
      </c>
      <c r="H4" s="144" t="s">
        <v>301</v>
      </c>
      <c r="I4" s="189"/>
      <c r="J4" s="189"/>
      <c r="K4" s="189"/>
      <c r="L4" s="189"/>
      <c r="M4" s="189"/>
      <c r="N4" s="189"/>
      <c r="O4" s="189"/>
      <c r="P4" s="189"/>
      <c r="Q4" s="189"/>
      <c r="R4" s="189"/>
      <c r="S4" s="189"/>
      <c r="T4" s="189"/>
      <c r="U4" s="189"/>
      <c r="V4" s="189"/>
      <c r="W4" s="189"/>
      <c r="X4" s="189"/>
      <c r="Y4" s="189"/>
      <c r="Z4" s="189"/>
      <c r="AA4" s="189"/>
      <c r="AB4" s="189"/>
      <c r="AC4" s="189"/>
      <c r="AD4" s="189"/>
      <c r="AE4" s="189"/>
      <c r="AF4" s="189"/>
      <c r="AG4" s="189"/>
      <c r="AH4" s="189"/>
      <c r="AI4" s="189"/>
      <c r="AJ4" s="189"/>
      <c r="AK4" s="189"/>
      <c r="AL4" s="189"/>
      <c r="AM4" s="189"/>
      <c r="AN4" s="189"/>
      <c r="AO4" s="189"/>
      <c r="AP4" s="189"/>
      <c r="AQ4" s="189"/>
      <c r="AR4" s="189"/>
      <c r="AS4" s="189"/>
      <c r="AT4" s="189"/>
      <c r="AU4" s="189"/>
      <c r="AV4" s="189"/>
      <c r="AW4" s="189"/>
      <c r="AX4" s="189"/>
      <c r="AY4" s="189"/>
    </row>
    <row r="5" spans="1:51" s="190" customFormat="1" ht="22.5" x14ac:dyDescent="0.2">
      <c r="A5" s="160" t="s">
        <v>11</v>
      </c>
      <c r="B5" s="186" t="s">
        <v>313</v>
      </c>
      <c r="C5" s="304" t="s">
        <v>316</v>
      </c>
      <c r="D5" s="144" t="s">
        <v>633</v>
      </c>
      <c r="E5" s="187">
        <v>1</v>
      </c>
      <c r="F5" s="188">
        <v>0</v>
      </c>
      <c r="G5" s="144" t="s">
        <v>301</v>
      </c>
      <c r="H5" s="144" t="s">
        <v>301</v>
      </c>
      <c r="I5" s="189"/>
      <c r="J5" s="189"/>
      <c r="K5" s="189"/>
      <c r="L5" s="189"/>
      <c r="M5" s="189"/>
      <c r="N5" s="189"/>
      <c r="O5" s="189"/>
      <c r="P5" s="189"/>
      <c r="Q5" s="189"/>
      <c r="R5" s="189"/>
      <c r="S5" s="189"/>
      <c r="T5" s="189"/>
      <c r="U5" s="189"/>
      <c r="V5" s="189"/>
      <c r="W5" s="189"/>
      <c r="X5" s="189"/>
      <c r="Y5" s="189"/>
      <c r="Z5" s="189"/>
      <c r="AA5" s="189"/>
      <c r="AB5" s="189"/>
      <c r="AC5" s="189"/>
      <c r="AD5" s="189"/>
      <c r="AE5" s="189"/>
      <c r="AF5" s="189"/>
      <c r="AG5" s="189"/>
      <c r="AH5" s="189"/>
      <c r="AI5" s="189"/>
      <c r="AJ5" s="189"/>
      <c r="AK5" s="189"/>
      <c r="AL5" s="189"/>
      <c r="AM5" s="189"/>
      <c r="AN5" s="189"/>
      <c r="AO5" s="189"/>
      <c r="AP5" s="189"/>
      <c r="AQ5" s="189"/>
      <c r="AR5" s="189"/>
      <c r="AS5" s="189"/>
      <c r="AT5" s="189"/>
      <c r="AU5" s="189"/>
      <c r="AV5" s="189"/>
      <c r="AW5" s="189"/>
      <c r="AX5" s="189"/>
      <c r="AY5" s="189"/>
    </row>
    <row r="6" spans="1:51" s="190" customFormat="1" ht="22.5" x14ac:dyDescent="0.2">
      <c r="A6" s="160" t="s">
        <v>11</v>
      </c>
      <c r="B6" s="186" t="s">
        <v>313</v>
      </c>
      <c r="C6" s="304" t="s">
        <v>317</v>
      </c>
      <c r="D6" s="144" t="s">
        <v>634</v>
      </c>
      <c r="E6" s="187">
        <v>1</v>
      </c>
      <c r="F6" s="188">
        <v>0</v>
      </c>
      <c r="G6" s="144" t="s">
        <v>301</v>
      </c>
      <c r="H6" s="144" t="s">
        <v>301</v>
      </c>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89"/>
      <c r="AY6" s="189"/>
    </row>
    <row r="7" spans="1:51" s="190" customFormat="1" ht="22.5" x14ac:dyDescent="0.2">
      <c r="A7" s="160" t="s">
        <v>11</v>
      </c>
      <c r="B7" s="186" t="s">
        <v>313</v>
      </c>
      <c r="C7" s="181" t="s">
        <v>771</v>
      </c>
      <c r="D7" s="144" t="s">
        <v>774</v>
      </c>
      <c r="E7" s="187">
        <v>1</v>
      </c>
      <c r="F7" s="188">
        <v>0</v>
      </c>
      <c r="G7" s="144" t="s">
        <v>301</v>
      </c>
      <c r="H7" s="144" t="s">
        <v>301</v>
      </c>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89"/>
      <c r="AH7" s="189"/>
      <c r="AI7" s="189"/>
      <c r="AJ7" s="189"/>
      <c r="AK7" s="189"/>
      <c r="AL7" s="189"/>
      <c r="AM7" s="189"/>
      <c r="AN7" s="189"/>
      <c r="AO7" s="189"/>
      <c r="AP7" s="189"/>
      <c r="AQ7" s="189"/>
      <c r="AR7" s="189"/>
      <c r="AS7" s="189"/>
      <c r="AT7" s="189"/>
      <c r="AU7" s="189"/>
      <c r="AV7" s="189"/>
      <c r="AW7" s="189"/>
      <c r="AX7" s="189"/>
      <c r="AY7" s="189"/>
    </row>
    <row r="8" spans="1:51" s="190" customFormat="1" ht="22.5" x14ac:dyDescent="0.2">
      <c r="A8" s="160" t="s">
        <v>11</v>
      </c>
      <c r="B8" s="186" t="s">
        <v>313</v>
      </c>
      <c r="C8" s="181" t="s">
        <v>772</v>
      </c>
      <c r="D8" s="144" t="s">
        <v>775</v>
      </c>
      <c r="E8" s="187">
        <v>1</v>
      </c>
      <c r="F8" s="188">
        <v>0</v>
      </c>
      <c r="G8" s="144" t="s">
        <v>301</v>
      </c>
      <c r="H8" s="144" t="s">
        <v>301</v>
      </c>
      <c r="I8" s="189"/>
      <c r="J8" s="189"/>
      <c r="K8" s="189"/>
      <c r="L8" s="189"/>
      <c r="M8" s="189"/>
      <c r="N8" s="189"/>
      <c r="O8" s="189"/>
      <c r="P8" s="189"/>
      <c r="Q8" s="189"/>
      <c r="R8" s="189"/>
      <c r="S8" s="189"/>
      <c r="T8" s="189"/>
      <c r="U8" s="189"/>
      <c r="V8" s="189"/>
      <c r="W8" s="189"/>
      <c r="X8" s="189"/>
      <c r="Y8" s="189"/>
      <c r="Z8" s="189"/>
      <c r="AA8" s="189"/>
      <c r="AB8" s="189"/>
      <c r="AC8" s="189"/>
      <c r="AD8" s="189"/>
      <c r="AE8" s="189"/>
      <c r="AF8" s="189"/>
      <c r="AG8" s="189"/>
      <c r="AH8" s="189"/>
      <c r="AI8" s="189"/>
      <c r="AJ8" s="189"/>
      <c r="AK8" s="189"/>
      <c r="AL8" s="189"/>
      <c r="AM8" s="189"/>
      <c r="AN8" s="189"/>
      <c r="AO8" s="189"/>
      <c r="AP8" s="189"/>
      <c r="AQ8" s="189"/>
      <c r="AR8" s="189"/>
      <c r="AS8" s="189"/>
      <c r="AT8" s="189"/>
      <c r="AU8" s="189"/>
      <c r="AV8" s="189"/>
      <c r="AW8" s="189"/>
      <c r="AX8" s="189"/>
      <c r="AY8" s="189"/>
    </row>
    <row r="9" spans="1:51" s="190" customFormat="1" ht="22.5" x14ac:dyDescent="0.2">
      <c r="A9" s="160" t="s">
        <v>11</v>
      </c>
      <c r="B9" s="186" t="s">
        <v>313</v>
      </c>
      <c r="C9" s="277" t="s">
        <v>773</v>
      </c>
      <c r="D9" s="144" t="s">
        <v>776</v>
      </c>
      <c r="E9" s="187">
        <v>1</v>
      </c>
      <c r="F9" s="188">
        <v>0</v>
      </c>
      <c r="G9" s="144" t="s">
        <v>301</v>
      </c>
      <c r="H9" s="144" t="s">
        <v>301</v>
      </c>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189"/>
      <c r="AQ9" s="189"/>
      <c r="AR9" s="189"/>
      <c r="AS9" s="189"/>
      <c r="AT9" s="189"/>
      <c r="AU9" s="189"/>
      <c r="AV9" s="189"/>
      <c r="AW9" s="189"/>
      <c r="AX9" s="189"/>
      <c r="AY9" s="189"/>
    </row>
    <row r="10" spans="1:51" s="190" customFormat="1" ht="22.5" x14ac:dyDescent="0.2">
      <c r="A10" s="160" t="s">
        <v>11</v>
      </c>
      <c r="B10" s="186" t="s">
        <v>313</v>
      </c>
      <c r="C10" s="181" t="s">
        <v>777</v>
      </c>
      <c r="D10" s="144" t="s">
        <v>778</v>
      </c>
      <c r="E10" s="187">
        <v>1</v>
      </c>
      <c r="F10" s="188">
        <v>0</v>
      </c>
      <c r="G10" s="144" t="s">
        <v>301</v>
      </c>
      <c r="H10" s="144" t="s">
        <v>301</v>
      </c>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c r="AM10" s="189"/>
      <c r="AN10" s="189"/>
      <c r="AO10" s="189"/>
      <c r="AP10" s="189"/>
      <c r="AQ10" s="189"/>
      <c r="AR10" s="189"/>
      <c r="AS10" s="189"/>
      <c r="AT10" s="189"/>
      <c r="AU10" s="189"/>
      <c r="AV10" s="189"/>
      <c r="AW10" s="189"/>
      <c r="AX10" s="189"/>
      <c r="AY10" s="189"/>
    </row>
    <row r="11" spans="1:51" s="190" customFormat="1" ht="22.5" x14ac:dyDescent="0.2">
      <c r="A11" s="160" t="s">
        <v>11</v>
      </c>
      <c r="B11" s="144" t="s">
        <v>318</v>
      </c>
      <c r="C11" s="304" t="s">
        <v>319</v>
      </c>
      <c r="D11" s="144" t="s">
        <v>635</v>
      </c>
      <c r="E11" s="187">
        <v>1</v>
      </c>
      <c r="F11" s="188">
        <v>0</v>
      </c>
      <c r="G11" s="144" t="s">
        <v>301</v>
      </c>
      <c r="H11" s="144" t="s">
        <v>301</v>
      </c>
      <c r="I11" s="189"/>
      <c r="J11" s="189"/>
      <c r="K11" s="189"/>
      <c r="L11" s="189"/>
      <c r="M11" s="189"/>
      <c r="N11" s="189"/>
      <c r="O11" s="189"/>
      <c r="P11" s="189"/>
      <c r="Q11" s="189"/>
      <c r="R11" s="189"/>
      <c r="S11" s="189"/>
      <c r="T11" s="189"/>
      <c r="U11" s="189"/>
      <c r="V11" s="189"/>
      <c r="W11" s="189"/>
      <c r="X11" s="189"/>
      <c r="Y11" s="189"/>
      <c r="Z11" s="189"/>
      <c r="AA11" s="189"/>
      <c r="AB11" s="189"/>
      <c r="AC11" s="189"/>
      <c r="AD11" s="189"/>
      <c r="AE11" s="189"/>
      <c r="AF11" s="189"/>
      <c r="AG11" s="189"/>
      <c r="AH11" s="189"/>
      <c r="AI11" s="189"/>
      <c r="AJ11" s="189"/>
      <c r="AK11" s="189"/>
      <c r="AL11" s="189"/>
      <c r="AM11" s="189"/>
      <c r="AN11" s="189"/>
      <c r="AO11" s="189"/>
      <c r="AP11" s="189"/>
      <c r="AQ11" s="189"/>
      <c r="AR11" s="189"/>
      <c r="AS11" s="189"/>
      <c r="AT11" s="189"/>
      <c r="AU11" s="189"/>
      <c r="AV11" s="189"/>
      <c r="AW11" s="189"/>
      <c r="AX11" s="189"/>
      <c r="AY11" s="189"/>
    </row>
    <row r="12" spans="1:51" s="190" customFormat="1" ht="78.75" x14ac:dyDescent="0.2">
      <c r="A12" s="160" t="s">
        <v>11</v>
      </c>
      <c r="B12" s="144" t="s">
        <v>755</v>
      </c>
      <c r="C12" s="304" t="s">
        <v>802</v>
      </c>
      <c r="D12" s="144" t="s">
        <v>636</v>
      </c>
      <c r="E12" s="253">
        <v>100000</v>
      </c>
      <c r="F12" s="188">
        <v>0</v>
      </c>
      <c r="G12" s="144" t="s">
        <v>301</v>
      </c>
      <c r="H12" s="144" t="s">
        <v>301</v>
      </c>
      <c r="I12" s="189"/>
      <c r="J12" s="189"/>
      <c r="K12" s="189"/>
      <c r="L12" s="189"/>
      <c r="M12" s="189"/>
      <c r="N12" s="189"/>
      <c r="O12" s="189"/>
      <c r="P12" s="189"/>
      <c r="Q12" s="189"/>
      <c r="R12" s="189"/>
      <c r="S12" s="189"/>
      <c r="T12" s="189"/>
      <c r="U12" s="189"/>
      <c r="V12" s="189"/>
      <c r="W12" s="189"/>
      <c r="X12" s="189"/>
      <c r="Y12" s="189"/>
      <c r="Z12" s="189"/>
      <c r="AA12" s="189"/>
      <c r="AB12" s="189"/>
      <c r="AC12" s="189"/>
      <c r="AD12" s="189"/>
      <c r="AE12" s="189"/>
      <c r="AF12" s="189"/>
      <c r="AG12" s="189"/>
      <c r="AH12" s="189"/>
      <c r="AI12" s="189"/>
      <c r="AJ12" s="189"/>
      <c r="AK12" s="189"/>
      <c r="AL12" s="189"/>
      <c r="AM12" s="189"/>
      <c r="AN12" s="189"/>
      <c r="AO12" s="189"/>
      <c r="AP12" s="189"/>
      <c r="AQ12" s="189"/>
      <c r="AR12" s="189"/>
      <c r="AS12" s="189"/>
      <c r="AT12" s="189"/>
      <c r="AU12" s="189"/>
      <c r="AV12" s="189"/>
      <c r="AW12" s="189"/>
      <c r="AX12" s="189"/>
      <c r="AY12" s="189"/>
    </row>
    <row r="13" spans="1:51" s="190" customFormat="1" ht="78.75" x14ac:dyDescent="0.2">
      <c r="A13" s="160" t="s">
        <v>11</v>
      </c>
      <c r="B13" s="144" t="s">
        <v>755</v>
      </c>
      <c r="C13" s="304" t="s">
        <v>320</v>
      </c>
      <c r="D13" s="144" t="s">
        <v>637</v>
      </c>
      <c r="E13" s="254">
        <v>100</v>
      </c>
      <c r="F13" s="188">
        <v>0</v>
      </c>
      <c r="G13" s="144" t="s">
        <v>301</v>
      </c>
      <c r="H13" s="144" t="s">
        <v>301</v>
      </c>
      <c r="I13" s="189"/>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89"/>
      <c r="AJ13" s="189"/>
      <c r="AK13" s="189"/>
      <c r="AL13" s="189"/>
      <c r="AM13" s="189"/>
      <c r="AN13" s="189"/>
      <c r="AO13" s="189"/>
      <c r="AP13" s="189"/>
      <c r="AQ13" s="189"/>
      <c r="AR13" s="189"/>
      <c r="AS13" s="189"/>
      <c r="AT13" s="189"/>
      <c r="AU13" s="189"/>
      <c r="AV13" s="189"/>
      <c r="AW13" s="189"/>
      <c r="AX13" s="189"/>
      <c r="AY13" s="189"/>
    </row>
    <row r="14" spans="1:51" s="190" customFormat="1" ht="22.5" x14ac:dyDescent="0.2">
      <c r="A14" s="160" t="s">
        <v>11</v>
      </c>
      <c r="B14" s="144" t="s">
        <v>193</v>
      </c>
      <c r="C14" s="181" t="s">
        <v>639</v>
      </c>
      <c r="D14" s="144" t="s">
        <v>322</v>
      </c>
      <c r="E14" s="191">
        <v>114108501478</v>
      </c>
      <c r="F14" s="188">
        <v>0</v>
      </c>
      <c r="G14" s="144" t="s">
        <v>301</v>
      </c>
      <c r="H14" s="144" t="s">
        <v>301</v>
      </c>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189"/>
      <c r="AM14" s="189"/>
      <c r="AN14" s="189"/>
      <c r="AO14" s="189"/>
      <c r="AP14" s="189"/>
      <c r="AQ14" s="189"/>
      <c r="AR14" s="189"/>
      <c r="AS14" s="189"/>
      <c r="AT14" s="189"/>
      <c r="AU14" s="189"/>
      <c r="AV14" s="189"/>
      <c r="AW14" s="189"/>
      <c r="AX14" s="189"/>
      <c r="AY14" s="189"/>
    </row>
    <row r="15" spans="1:51" s="190" customFormat="1" ht="22.5" x14ac:dyDescent="0.2">
      <c r="A15" s="160" t="s">
        <v>11</v>
      </c>
      <c r="B15" s="144" t="s">
        <v>193</v>
      </c>
      <c r="C15" s="181" t="s">
        <v>321</v>
      </c>
      <c r="D15" s="144" t="s">
        <v>798</v>
      </c>
      <c r="E15" s="191">
        <v>120002754885</v>
      </c>
      <c r="F15" s="188">
        <v>0</v>
      </c>
      <c r="G15" s="144" t="s">
        <v>301</v>
      </c>
      <c r="H15" s="144" t="s">
        <v>301</v>
      </c>
      <c r="I15" s="189"/>
      <c r="J15" s="189"/>
      <c r="K15" s="189"/>
      <c r="L15" s="189"/>
      <c r="M15" s="189"/>
      <c r="N15" s="189"/>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189"/>
      <c r="AL15" s="189"/>
      <c r="AM15" s="189"/>
      <c r="AN15" s="189"/>
      <c r="AO15" s="189"/>
      <c r="AP15" s="189"/>
      <c r="AQ15" s="189"/>
      <c r="AR15" s="189"/>
      <c r="AS15" s="189"/>
      <c r="AT15" s="189"/>
      <c r="AU15" s="189"/>
      <c r="AV15" s="189"/>
      <c r="AW15" s="189"/>
      <c r="AX15" s="189"/>
      <c r="AY15" s="189"/>
    </row>
    <row r="16" spans="1:51" s="190" customFormat="1" ht="33.75" x14ac:dyDescent="0.2">
      <c r="A16" s="160" t="s">
        <v>11</v>
      </c>
      <c r="B16" s="144" t="s">
        <v>193</v>
      </c>
      <c r="C16" s="277" t="s">
        <v>770</v>
      </c>
      <c r="D16" s="144" t="s">
        <v>799</v>
      </c>
      <c r="E16" s="201">
        <v>1</v>
      </c>
      <c r="F16" s="188">
        <v>0</v>
      </c>
      <c r="G16" s="144" t="s">
        <v>301</v>
      </c>
      <c r="H16" s="144" t="s">
        <v>301</v>
      </c>
      <c r="I16" s="189"/>
      <c r="J16" s="189"/>
      <c r="K16" s="189"/>
      <c r="L16" s="189"/>
      <c r="M16" s="189"/>
      <c r="N16" s="189"/>
      <c r="O16" s="189"/>
      <c r="P16" s="189"/>
      <c r="Q16" s="189"/>
      <c r="R16" s="189"/>
      <c r="S16" s="189"/>
      <c r="T16" s="189"/>
      <c r="U16" s="189"/>
      <c r="V16" s="189"/>
      <c r="W16" s="189"/>
      <c r="X16" s="189"/>
      <c r="Y16" s="189"/>
      <c r="Z16" s="189"/>
      <c r="AA16" s="189"/>
      <c r="AB16" s="189"/>
      <c r="AC16" s="189"/>
      <c r="AD16" s="189"/>
      <c r="AE16" s="189"/>
      <c r="AF16" s="189"/>
      <c r="AG16" s="189"/>
      <c r="AH16" s="189"/>
      <c r="AI16" s="189"/>
      <c r="AJ16" s="189"/>
      <c r="AK16" s="189"/>
      <c r="AL16" s="189"/>
      <c r="AM16" s="189"/>
      <c r="AN16" s="189"/>
      <c r="AO16" s="189"/>
      <c r="AP16" s="189"/>
      <c r="AQ16" s="189"/>
      <c r="AR16" s="189"/>
      <c r="AS16" s="189"/>
      <c r="AT16" s="189"/>
      <c r="AU16" s="189"/>
      <c r="AV16" s="189"/>
      <c r="AW16" s="189"/>
      <c r="AX16" s="189"/>
      <c r="AY16" s="189"/>
    </row>
    <row r="17" spans="1:51" s="190" customFormat="1" ht="23.25" thickBot="1" x14ac:dyDescent="0.25">
      <c r="A17" s="160" t="s">
        <v>11</v>
      </c>
      <c r="B17" s="144" t="s">
        <v>193</v>
      </c>
      <c r="C17" s="304" t="s">
        <v>311</v>
      </c>
      <c r="D17" s="305" t="s">
        <v>800</v>
      </c>
      <c r="E17" s="191">
        <v>4934519715.1639996</v>
      </c>
      <c r="F17" s="188">
        <v>0</v>
      </c>
      <c r="G17" s="144" t="s">
        <v>301</v>
      </c>
      <c r="H17" s="144" t="s">
        <v>301</v>
      </c>
      <c r="I17" s="189"/>
      <c r="J17" s="189"/>
      <c r="K17" s="189"/>
      <c r="L17" s="189"/>
      <c r="M17" s="189"/>
      <c r="N17" s="189"/>
      <c r="O17" s="189"/>
      <c r="P17" s="189"/>
      <c r="Q17" s="189"/>
      <c r="R17" s="189"/>
      <c r="S17" s="189"/>
      <c r="T17" s="189"/>
      <c r="U17" s="189"/>
      <c r="V17" s="189"/>
      <c r="W17" s="189"/>
      <c r="X17" s="189"/>
      <c r="Y17" s="189"/>
      <c r="Z17" s="189"/>
      <c r="AA17" s="189"/>
      <c r="AB17" s="189"/>
      <c r="AC17" s="189"/>
      <c r="AD17" s="189"/>
      <c r="AE17" s="189"/>
      <c r="AF17" s="189"/>
      <c r="AG17" s="189"/>
      <c r="AH17" s="189"/>
      <c r="AI17" s="189"/>
      <c r="AJ17" s="189"/>
      <c r="AK17" s="189"/>
      <c r="AL17" s="189"/>
      <c r="AM17" s="189"/>
      <c r="AN17" s="189"/>
      <c r="AO17" s="189"/>
      <c r="AP17" s="189"/>
      <c r="AQ17" s="189"/>
      <c r="AR17" s="189"/>
      <c r="AS17" s="189"/>
      <c r="AT17" s="189"/>
      <c r="AU17" s="189"/>
      <c r="AV17" s="189"/>
      <c r="AW17" s="189"/>
      <c r="AX17" s="189"/>
      <c r="AY17" s="189"/>
    </row>
    <row r="18" spans="1:51" s="196" customFormat="1" ht="12" thickBot="1" x14ac:dyDescent="0.3">
      <c r="A18" s="192"/>
      <c r="B18" s="192"/>
      <c r="C18" s="274"/>
      <c r="D18" s="192"/>
      <c r="E18" s="192"/>
      <c r="F18" s="193">
        <f>SUM(F3:F17)</f>
        <v>0</v>
      </c>
      <c r="G18" s="194"/>
      <c r="H18" s="194"/>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5"/>
      <c r="AN18" s="195"/>
      <c r="AO18" s="195"/>
      <c r="AP18" s="195"/>
      <c r="AQ18" s="195"/>
      <c r="AR18" s="195"/>
      <c r="AS18" s="195"/>
      <c r="AT18" s="195"/>
      <c r="AU18" s="195"/>
      <c r="AV18" s="195"/>
      <c r="AW18" s="195"/>
      <c r="AX18" s="195"/>
      <c r="AY18" s="195"/>
    </row>
    <row r="19" spans="1:51" ht="33.75" x14ac:dyDescent="0.2">
      <c r="A19" s="255" t="s">
        <v>53</v>
      </c>
      <c r="B19" s="144" t="s">
        <v>324</v>
      </c>
      <c r="C19" s="306" t="s">
        <v>325</v>
      </c>
      <c r="D19" s="162" t="s">
        <v>326</v>
      </c>
      <c r="E19" s="163">
        <v>115</v>
      </c>
      <c r="F19" s="179">
        <v>189271611.28</v>
      </c>
      <c r="G19" s="272" t="s">
        <v>596</v>
      </c>
      <c r="H19" s="272" t="s">
        <v>327</v>
      </c>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row>
    <row r="20" spans="1:51" ht="33.75" x14ac:dyDescent="0.2">
      <c r="A20" s="255" t="s">
        <v>53</v>
      </c>
      <c r="B20" s="144" t="s">
        <v>324</v>
      </c>
      <c r="C20" s="306" t="s">
        <v>328</v>
      </c>
      <c r="D20" s="143" t="s">
        <v>329</v>
      </c>
      <c r="E20" s="163">
        <v>52</v>
      </c>
      <c r="F20" s="179">
        <v>146061443</v>
      </c>
      <c r="G20" s="272" t="s">
        <v>596</v>
      </c>
      <c r="H20" s="272" t="s">
        <v>787</v>
      </c>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row>
    <row r="21" spans="1:51" ht="56.25" x14ac:dyDescent="0.2">
      <c r="A21" s="255" t="s">
        <v>53</v>
      </c>
      <c r="B21" s="186" t="s">
        <v>190</v>
      </c>
      <c r="C21" s="272" t="s">
        <v>330</v>
      </c>
      <c r="D21" s="158" t="s">
        <v>331</v>
      </c>
      <c r="E21" s="163">
        <v>49</v>
      </c>
      <c r="F21" s="179">
        <v>92948191</v>
      </c>
      <c r="G21" s="272" t="s">
        <v>129</v>
      </c>
      <c r="H21" s="272" t="s">
        <v>788</v>
      </c>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row>
    <row r="22" spans="1:51" ht="45" x14ac:dyDescent="0.2">
      <c r="A22" s="255" t="s">
        <v>53</v>
      </c>
      <c r="B22" s="186" t="s">
        <v>190</v>
      </c>
      <c r="C22" s="272" t="s">
        <v>332</v>
      </c>
      <c r="D22" s="158" t="s">
        <v>333</v>
      </c>
      <c r="E22" s="163">
        <v>54</v>
      </c>
      <c r="F22" s="179">
        <v>97955179</v>
      </c>
      <c r="G22" s="272" t="s">
        <v>129</v>
      </c>
      <c r="H22" s="272" t="s">
        <v>789</v>
      </c>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5"/>
      <c r="AI22" s="185"/>
      <c r="AJ22" s="185"/>
      <c r="AK22" s="185"/>
      <c r="AL22" s="185"/>
      <c r="AM22" s="185"/>
      <c r="AN22" s="185"/>
      <c r="AO22" s="185"/>
      <c r="AP22" s="185"/>
      <c r="AQ22" s="185"/>
      <c r="AR22" s="185"/>
      <c r="AS22" s="185"/>
      <c r="AT22" s="185"/>
      <c r="AU22" s="185"/>
      <c r="AV22" s="185"/>
      <c r="AW22" s="185"/>
      <c r="AX22" s="185"/>
      <c r="AY22" s="185"/>
    </row>
    <row r="23" spans="1:51" ht="45" x14ac:dyDescent="0.2">
      <c r="A23" s="255" t="s">
        <v>53</v>
      </c>
      <c r="B23" s="186" t="s">
        <v>190</v>
      </c>
      <c r="C23" s="178" t="s">
        <v>334</v>
      </c>
      <c r="D23" s="143" t="s">
        <v>335</v>
      </c>
      <c r="E23" s="163">
        <v>35</v>
      </c>
      <c r="F23" s="179">
        <v>34523614</v>
      </c>
      <c r="G23" s="272" t="s">
        <v>129</v>
      </c>
      <c r="H23" s="272" t="s">
        <v>336</v>
      </c>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85"/>
      <c r="AN23" s="185"/>
      <c r="AO23" s="185"/>
      <c r="AP23" s="185"/>
      <c r="AQ23" s="185"/>
      <c r="AR23" s="185"/>
      <c r="AS23" s="185"/>
      <c r="AT23" s="185"/>
      <c r="AU23" s="185"/>
      <c r="AV23" s="185"/>
      <c r="AW23" s="185"/>
      <c r="AX23" s="185"/>
      <c r="AY23" s="185"/>
    </row>
    <row r="24" spans="1:51" ht="45" x14ac:dyDescent="0.2">
      <c r="A24" s="255" t="s">
        <v>53</v>
      </c>
      <c r="B24" s="186" t="s">
        <v>190</v>
      </c>
      <c r="C24" s="178" t="s">
        <v>337</v>
      </c>
      <c r="D24" s="158" t="s">
        <v>338</v>
      </c>
      <c r="E24" s="163">
        <v>48</v>
      </c>
      <c r="F24" s="179">
        <v>67415059</v>
      </c>
      <c r="G24" s="272" t="s">
        <v>129</v>
      </c>
      <c r="H24" s="272" t="s">
        <v>790</v>
      </c>
      <c r="I24" s="185"/>
      <c r="J24" s="185"/>
      <c r="K24" s="185"/>
      <c r="L24" s="185"/>
      <c r="M24" s="185"/>
      <c r="N24" s="185"/>
      <c r="O24" s="185"/>
      <c r="P24" s="185"/>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5"/>
      <c r="AN24" s="185"/>
      <c r="AO24" s="185"/>
      <c r="AP24" s="185"/>
      <c r="AQ24" s="185"/>
      <c r="AR24" s="185"/>
      <c r="AS24" s="185"/>
      <c r="AT24" s="185"/>
      <c r="AU24" s="185"/>
      <c r="AV24" s="185"/>
      <c r="AW24" s="185"/>
      <c r="AX24" s="185"/>
      <c r="AY24" s="185"/>
    </row>
    <row r="25" spans="1:51" ht="67.5" x14ac:dyDescent="0.2">
      <c r="A25" s="255" t="s">
        <v>53</v>
      </c>
      <c r="B25" s="144" t="s">
        <v>190</v>
      </c>
      <c r="C25" s="178" t="s">
        <v>617</v>
      </c>
      <c r="D25" s="158" t="s">
        <v>339</v>
      </c>
      <c r="E25" s="163">
        <v>2</v>
      </c>
      <c r="F25" s="179">
        <v>3172954</v>
      </c>
      <c r="G25" s="272" t="s">
        <v>129</v>
      </c>
      <c r="H25" s="272" t="s">
        <v>791</v>
      </c>
      <c r="I25" s="185"/>
      <c r="J25" s="185"/>
      <c r="K25" s="185"/>
      <c r="L25" s="185"/>
      <c r="M25" s="185"/>
      <c r="N25" s="185"/>
      <c r="O25" s="185"/>
      <c r="P25" s="185"/>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185"/>
      <c r="AS25" s="185"/>
      <c r="AT25" s="185"/>
      <c r="AU25" s="185"/>
      <c r="AV25" s="185"/>
      <c r="AW25" s="185"/>
      <c r="AX25" s="185"/>
      <c r="AY25" s="185"/>
    </row>
    <row r="26" spans="1:51" ht="45" x14ac:dyDescent="0.2">
      <c r="A26" s="255" t="s">
        <v>53</v>
      </c>
      <c r="B26" s="144" t="s">
        <v>190</v>
      </c>
      <c r="C26" s="307" t="s">
        <v>340</v>
      </c>
      <c r="D26" s="143" t="s">
        <v>751</v>
      </c>
      <c r="E26" s="163">
        <v>6200</v>
      </c>
      <c r="F26" s="179">
        <v>0</v>
      </c>
      <c r="G26" s="144" t="s">
        <v>301</v>
      </c>
      <c r="H26" s="144" t="s">
        <v>301</v>
      </c>
      <c r="I26" s="185"/>
      <c r="J26" s="185"/>
      <c r="K26" s="185"/>
      <c r="L26" s="185"/>
      <c r="M26" s="185"/>
      <c r="N26" s="185"/>
      <c r="O26" s="185"/>
      <c r="P26" s="185"/>
      <c r="Q26" s="185"/>
      <c r="R26" s="185"/>
      <c r="S26" s="185"/>
      <c r="T26" s="185"/>
      <c r="U26" s="185"/>
      <c r="V26" s="185"/>
      <c r="W26" s="185"/>
      <c r="X26" s="185"/>
      <c r="Y26" s="185"/>
      <c r="Z26" s="185"/>
      <c r="AA26" s="185"/>
      <c r="AB26" s="185"/>
      <c r="AC26" s="185"/>
      <c r="AD26" s="185"/>
      <c r="AE26" s="185"/>
      <c r="AF26" s="185"/>
      <c r="AG26" s="185"/>
      <c r="AH26" s="185"/>
      <c r="AI26" s="185"/>
      <c r="AJ26" s="185"/>
      <c r="AK26" s="185"/>
      <c r="AL26" s="185"/>
      <c r="AM26" s="185"/>
      <c r="AN26" s="185"/>
      <c r="AO26" s="185"/>
      <c r="AP26" s="185"/>
      <c r="AQ26" s="185"/>
      <c r="AR26" s="185"/>
      <c r="AS26" s="185"/>
      <c r="AT26" s="185"/>
      <c r="AU26" s="185"/>
      <c r="AV26" s="185"/>
      <c r="AW26" s="185"/>
      <c r="AX26" s="185"/>
      <c r="AY26" s="185"/>
    </row>
    <row r="27" spans="1:51" ht="45" x14ac:dyDescent="0.2">
      <c r="A27" s="255" t="s">
        <v>53</v>
      </c>
      <c r="B27" s="144" t="s">
        <v>190</v>
      </c>
      <c r="C27" s="307" t="s">
        <v>341</v>
      </c>
      <c r="D27" s="143" t="s">
        <v>752</v>
      </c>
      <c r="E27" s="163">
        <v>12500</v>
      </c>
      <c r="F27" s="179">
        <v>0</v>
      </c>
      <c r="G27" s="144" t="s">
        <v>301</v>
      </c>
      <c r="H27" s="144" t="s">
        <v>301</v>
      </c>
      <c r="I27" s="185"/>
      <c r="J27" s="185"/>
      <c r="K27" s="185"/>
      <c r="L27" s="185"/>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185"/>
      <c r="AK27" s="185"/>
      <c r="AL27" s="185"/>
      <c r="AM27" s="185"/>
      <c r="AN27" s="185"/>
      <c r="AO27" s="185"/>
      <c r="AP27" s="185"/>
      <c r="AQ27" s="185"/>
      <c r="AR27" s="185"/>
      <c r="AS27" s="185"/>
      <c r="AT27" s="185"/>
      <c r="AU27" s="185"/>
      <c r="AV27" s="185"/>
      <c r="AW27" s="185"/>
      <c r="AX27" s="185"/>
      <c r="AY27" s="185"/>
    </row>
    <row r="28" spans="1:51" ht="45" x14ac:dyDescent="0.2">
      <c r="A28" s="255" t="s">
        <v>53</v>
      </c>
      <c r="B28" s="144" t="s">
        <v>190</v>
      </c>
      <c r="C28" s="307" t="s">
        <v>342</v>
      </c>
      <c r="D28" s="143" t="s">
        <v>753</v>
      </c>
      <c r="E28" s="163">
        <v>18</v>
      </c>
      <c r="F28" s="179">
        <v>0</v>
      </c>
      <c r="G28" s="144" t="s">
        <v>301</v>
      </c>
      <c r="H28" s="144" t="s">
        <v>301</v>
      </c>
      <c r="I28" s="185"/>
      <c r="J28" s="185"/>
      <c r="K28" s="185"/>
      <c r="L28" s="185"/>
      <c r="M28" s="185"/>
      <c r="N28" s="185"/>
      <c r="O28" s="185"/>
      <c r="P28" s="185"/>
      <c r="Q28" s="185"/>
      <c r="R28" s="185"/>
      <c r="S28" s="185"/>
      <c r="T28" s="185"/>
      <c r="U28" s="185"/>
      <c r="V28" s="185"/>
      <c r="W28" s="185"/>
      <c r="X28" s="185"/>
      <c r="Y28" s="185"/>
      <c r="Z28" s="185"/>
      <c r="AA28" s="185"/>
      <c r="AB28" s="185"/>
      <c r="AC28" s="185"/>
      <c r="AD28" s="185"/>
      <c r="AE28" s="185"/>
      <c r="AF28" s="185"/>
      <c r="AG28" s="185"/>
      <c r="AH28" s="185"/>
      <c r="AI28" s="185"/>
      <c r="AJ28" s="185"/>
      <c r="AK28" s="185"/>
      <c r="AL28" s="185"/>
      <c r="AM28" s="185"/>
      <c r="AN28" s="185"/>
      <c r="AO28" s="185"/>
      <c r="AP28" s="185"/>
      <c r="AQ28" s="185"/>
      <c r="AR28" s="185"/>
      <c r="AS28" s="185"/>
      <c r="AT28" s="185"/>
      <c r="AU28" s="185"/>
      <c r="AV28" s="185"/>
      <c r="AW28" s="185"/>
      <c r="AX28" s="185"/>
      <c r="AY28" s="185"/>
    </row>
    <row r="29" spans="1:51" ht="45" x14ac:dyDescent="0.2">
      <c r="A29" s="255" t="s">
        <v>53</v>
      </c>
      <c r="B29" s="144" t="s">
        <v>190</v>
      </c>
      <c r="C29" s="144" t="s">
        <v>343</v>
      </c>
      <c r="D29" s="158" t="s">
        <v>754</v>
      </c>
      <c r="E29" s="163">
        <v>11</v>
      </c>
      <c r="F29" s="179">
        <v>0</v>
      </c>
      <c r="G29" s="144" t="s">
        <v>301</v>
      </c>
      <c r="H29" s="144" t="s">
        <v>301</v>
      </c>
      <c r="I29" s="185"/>
      <c r="J29" s="185"/>
      <c r="K29" s="185"/>
      <c r="L29" s="185"/>
      <c r="M29" s="185"/>
      <c r="N29" s="185"/>
      <c r="O29" s="185"/>
      <c r="P29" s="185"/>
      <c r="Q29" s="185"/>
      <c r="R29" s="185"/>
      <c r="S29" s="185"/>
      <c r="T29" s="185"/>
      <c r="U29" s="185"/>
      <c r="V29" s="185"/>
      <c r="W29" s="185"/>
      <c r="X29" s="185"/>
      <c r="Y29" s="185"/>
      <c r="Z29" s="185"/>
      <c r="AA29" s="185"/>
      <c r="AB29" s="185"/>
      <c r="AC29" s="185"/>
      <c r="AD29" s="185"/>
      <c r="AE29" s="185"/>
      <c r="AF29" s="185"/>
      <c r="AG29" s="185"/>
      <c r="AH29" s="185"/>
      <c r="AI29" s="185"/>
      <c r="AJ29" s="185"/>
      <c r="AK29" s="185"/>
      <c r="AL29" s="185"/>
      <c r="AM29" s="185"/>
      <c r="AN29" s="185"/>
      <c r="AO29" s="185"/>
      <c r="AP29" s="185"/>
      <c r="AQ29" s="185"/>
      <c r="AR29" s="185"/>
      <c r="AS29" s="185"/>
      <c r="AT29" s="185"/>
      <c r="AU29" s="185"/>
      <c r="AV29" s="185"/>
      <c r="AW29" s="185"/>
      <c r="AX29" s="185"/>
      <c r="AY29" s="185"/>
    </row>
    <row r="30" spans="1:51" ht="78.75" customHeight="1" x14ac:dyDescent="0.2">
      <c r="A30" s="255" t="s">
        <v>53</v>
      </c>
      <c r="B30" s="144" t="s">
        <v>190</v>
      </c>
      <c r="C30" s="178" t="s">
        <v>344</v>
      </c>
      <c r="D30" s="158" t="s">
        <v>345</v>
      </c>
      <c r="E30" s="163">
        <v>21</v>
      </c>
      <c r="F30" s="179">
        <v>181480044</v>
      </c>
      <c r="G30" s="178" t="s">
        <v>128</v>
      </c>
      <c r="H30" s="178" t="s">
        <v>346</v>
      </c>
      <c r="I30" s="185"/>
      <c r="J30" s="185"/>
      <c r="K30" s="185"/>
      <c r="L30" s="185"/>
      <c r="M30" s="185"/>
      <c r="N30" s="185"/>
      <c r="O30" s="185"/>
      <c r="P30" s="185"/>
      <c r="Q30" s="185"/>
      <c r="R30" s="185"/>
      <c r="S30" s="185"/>
      <c r="T30" s="185"/>
      <c r="U30" s="185"/>
      <c r="V30" s="185"/>
      <c r="W30" s="185"/>
      <c r="X30" s="185"/>
      <c r="Y30" s="185"/>
      <c r="Z30" s="185"/>
      <c r="AA30" s="185"/>
      <c r="AB30" s="185"/>
      <c r="AC30" s="185"/>
      <c r="AD30" s="185"/>
      <c r="AE30" s="185"/>
      <c r="AF30" s="185"/>
      <c r="AG30" s="185"/>
      <c r="AH30" s="185"/>
      <c r="AI30" s="185"/>
      <c r="AJ30" s="185"/>
      <c r="AK30" s="185"/>
      <c r="AL30" s="185"/>
      <c r="AM30" s="185"/>
      <c r="AN30" s="185"/>
      <c r="AO30" s="185"/>
      <c r="AP30" s="185"/>
      <c r="AQ30" s="185"/>
      <c r="AR30" s="185"/>
      <c r="AS30" s="185"/>
      <c r="AT30" s="185"/>
      <c r="AU30" s="185"/>
      <c r="AV30" s="185"/>
      <c r="AW30" s="185"/>
      <c r="AX30" s="185"/>
      <c r="AY30" s="185"/>
    </row>
    <row r="31" spans="1:51" ht="56.25" x14ac:dyDescent="0.2">
      <c r="A31" s="255" t="s">
        <v>53</v>
      </c>
      <c r="B31" s="144" t="s">
        <v>190</v>
      </c>
      <c r="C31" s="178" t="s">
        <v>347</v>
      </c>
      <c r="D31" s="158" t="s">
        <v>348</v>
      </c>
      <c r="E31" s="163">
        <v>19</v>
      </c>
      <c r="F31" s="179">
        <f>+[6]Actividad!$C$92+[6]Actividad!$S$92</f>
        <v>97180576</v>
      </c>
      <c r="G31" s="272" t="s">
        <v>129</v>
      </c>
      <c r="H31" s="178" t="s">
        <v>460</v>
      </c>
      <c r="I31" s="185"/>
      <c r="J31" s="185"/>
      <c r="K31" s="185"/>
      <c r="L31" s="185"/>
      <c r="M31" s="185"/>
      <c r="N31" s="185"/>
      <c r="O31" s="185"/>
      <c r="P31" s="185"/>
      <c r="Q31" s="185"/>
      <c r="R31" s="185"/>
      <c r="S31" s="185"/>
      <c r="T31" s="185"/>
      <c r="U31" s="185"/>
      <c r="V31" s="185"/>
      <c r="W31" s="185"/>
      <c r="X31" s="185"/>
      <c r="Y31" s="185"/>
      <c r="Z31" s="185"/>
      <c r="AA31" s="185"/>
      <c r="AB31" s="185"/>
      <c r="AC31" s="185"/>
      <c r="AD31" s="185"/>
      <c r="AE31" s="185"/>
      <c r="AF31" s="185"/>
      <c r="AG31" s="185"/>
      <c r="AH31" s="185"/>
      <c r="AI31" s="185"/>
      <c r="AJ31" s="185"/>
      <c r="AK31" s="185"/>
      <c r="AL31" s="185"/>
      <c r="AM31" s="185"/>
      <c r="AN31" s="185"/>
      <c r="AO31" s="185"/>
      <c r="AP31" s="185"/>
      <c r="AQ31" s="185"/>
      <c r="AR31" s="185"/>
      <c r="AS31" s="185"/>
      <c r="AT31" s="185"/>
      <c r="AU31" s="185"/>
      <c r="AV31" s="185"/>
      <c r="AW31" s="185"/>
      <c r="AX31" s="185"/>
      <c r="AY31" s="185"/>
    </row>
    <row r="32" spans="1:51" ht="45" x14ac:dyDescent="0.2">
      <c r="A32" s="255" t="s">
        <v>53</v>
      </c>
      <c r="B32" s="144" t="s">
        <v>190</v>
      </c>
      <c r="C32" s="144" t="s">
        <v>349</v>
      </c>
      <c r="D32" s="143" t="s">
        <v>350</v>
      </c>
      <c r="E32" s="163">
        <v>45</v>
      </c>
      <c r="F32" s="179">
        <v>0</v>
      </c>
      <c r="G32" s="144" t="s">
        <v>301</v>
      </c>
      <c r="H32" s="144" t="s">
        <v>301</v>
      </c>
      <c r="I32" s="185"/>
      <c r="J32" s="185"/>
      <c r="K32" s="185"/>
      <c r="L32" s="185"/>
      <c r="M32" s="185"/>
      <c r="N32" s="185"/>
      <c r="O32" s="185"/>
      <c r="P32" s="185"/>
      <c r="Q32" s="185"/>
      <c r="R32" s="185"/>
      <c r="S32" s="185"/>
      <c r="T32" s="185"/>
      <c r="U32" s="185"/>
      <c r="V32" s="185"/>
      <c r="W32" s="185"/>
      <c r="X32" s="185"/>
      <c r="Y32" s="185"/>
      <c r="Z32" s="185"/>
      <c r="AA32" s="185"/>
      <c r="AB32" s="185"/>
      <c r="AC32" s="185"/>
      <c r="AD32" s="185"/>
      <c r="AE32" s="185"/>
      <c r="AF32" s="185"/>
      <c r="AG32" s="185"/>
      <c r="AH32" s="185"/>
      <c r="AI32" s="185"/>
      <c r="AJ32" s="185"/>
      <c r="AK32" s="185"/>
      <c r="AL32" s="185"/>
      <c r="AM32" s="185"/>
      <c r="AN32" s="185"/>
      <c r="AO32" s="185"/>
      <c r="AP32" s="185"/>
      <c r="AQ32" s="185"/>
      <c r="AR32" s="185"/>
      <c r="AS32" s="185"/>
      <c r="AT32" s="185"/>
      <c r="AU32" s="185"/>
      <c r="AV32" s="185"/>
      <c r="AW32" s="185"/>
      <c r="AX32" s="185"/>
      <c r="AY32" s="185"/>
    </row>
    <row r="33" spans="1:51" ht="45" x14ac:dyDescent="0.2">
      <c r="A33" s="255" t="s">
        <v>53</v>
      </c>
      <c r="B33" s="144" t="s">
        <v>190</v>
      </c>
      <c r="C33" s="178" t="s">
        <v>351</v>
      </c>
      <c r="D33" s="158" t="s">
        <v>647</v>
      </c>
      <c r="E33" s="163">
        <v>70</v>
      </c>
      <c r="F33" s="179">
        <v>100915179</v>
      </c>
      <c r="G33" s="272" t="s">
        <v>129</v>
      </c>
      <c r="H33" s="178" t="s">
        <v>352</v>
      </c>
      <c r="I33" s="185"/>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5"/>
      <c r="AY33" s="185"/>
    </row>
    <row r="34" spans="1:51" ht="45" x14ac:dyDescent="0.2">
      <c r="A34" s="255" t="s">
        <v>53</v>
      </c>
      <c r="B34" s="144" t="s">
        <v>190</v>
      </c>
      <c r="C34" s="178" t="s">
        <v>353</v>
      </c>
      <c r="D34" s="169" t="s">
        <v>646</v>
      </c>
      <c r="E34" s="163">
        <v>2</v>
      </c>
      <c r="F34" s="179">
        <v>17382387</v>
      </c>
      <c r="G34" s="178" t="s">
        <v>128</v>
      </c>
      <c r="H34" s="178" t="s">
        <v>354</v>
      </c>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row>
    <row r="35" spans="1:51" ht="45" x14ac:dyDescent="0.2">
      <c r="A35" s="255" t="s">
        <v>53</v>
      </c>
      <c r="B35" s="144" t="s">
        <v>190</v>
      </c>
      <c r="C35" s="178" t="s">
        <v>355</v>
      </c>
      <c r="D35" s="158" t="s">
        <v>645</v>
      </c>
      <c r="E35" s="163">
        <v>4</v>
      </c>
      <c r="F35" s="179">
        <v>0</v>
      </c>
      <c r="G35" s="144" t="s">
        <v>301</v>
      </c>
      <c r="H35" s="144" t="s">
        <v>301</v>
      </c>
      <c r="I35" s="185"/>
      <c r="J35" s="185"/>
      <c r="K35" s="185"/>
      <c r="L35" s="185"/>
      <c r="M35" s="185"/>
      <c r="N35" s="185"/>
      <c r="O35" s="185"/>
      <c r="P35" s="185"/>
      <c r="Q35" s="185"/>
      <c r="R35" s="185"/>
      <c r="S35" s="185"/>
      <c r="T35" s="185"/>
      <c r="U35" s="185"/>
      <c r="V35" s="185"/>
      <c r="W35" s="185"/>
      <c r="X35" s="185"/>
      <c r="Y35" s="185"/>
      <c r="Z35" s="185"/>
      <c r="AA35" s="185"/>
      <c r="AB35" s="185"/>
      <c r="AC35" s="185"/>
      <c r="AD35" s="185"/>
      <c r="AE35" s="185"/>
      <c r="AF35" s="185"/>
      <c r="AG35" s="185"/>
      <c r="AH35" s="185"/>
      <c r="AI35" s="185"/>
      <c r="AJ35" s="185"/>
      <c r="AK35" s="185"/>
      <c r="AL35" s="185"/>
      <c r="AM35" s="185"/>
      <c r="AN35" s="185"/>
      <c r="AO35" s="185"/>
      <c r="AP35" s="185"/>
      <c r="AQ35" s="185"/>
      <c r="AR35" s="185"/>
      <c r="AS35" s="185"/>
      <c r="AT35" s="185"/>
      <c r="AU35" s="185"/>
      <c r="AV35" s="185"/>
      <c r="AW35" s="185"/>
      <c r="AX35" s="185"/>
      <c r="AY35" s="185"/>
    </row>
    <row r="36" spans="1:51" ht="45" x14ac:dyDescent="0.2">
      <c r="A36" s="255" t="s">
        <v>53</v>
      </c>
      <c r="B36" s="256" t="s">
        <v>190</v>
      </c>
      <c r="C36" s="144" t="s">
        <v>356</v>
      </c>
      <c r="D36" s="158" t="s">
        <v>644</v>
      </c>
      <c r="E36" s="163">
        <v>1</v>
      </c>
      <c r="F36" s="179">
        <v>56016506</v>
      </c>
      <c r="G36" s="272" t="s">
        <v>129</v>
      </c>
      <c r="H36" s="178" t="s">
        <v>792</v>
      </c>
      <c r="I36" s="185"/>
      <c r="J36" s="185"/>
      <c r="K36" s="185"/>
      <c r="L36" s="185"/>
      <c r="M36" s="185"/>
      <c r="N36" s="185"/>
      <c r="O36" s="185"/>
      <c r="P36" s="185"/>
      <c r="Q36" s="185"/>
      <c r="R36" s="185"/>
      <c r="S36" s="185"/>
      <c r="T36" s="185"/>
      <c r="U36" s="185"/>
      <c r="V36" s="185"/>
      <c r="W36" s="185"/>
      <c r="X36" s="185"/>
      <c r="Y36" s="185"/>
      <c r="Z36" s="185"/>
      <c r="AA36" s="185"/>
      <c r="AB36" s="185"/>
      <c r="AC36" s="185"/>
      <c r="AD36" s="185"/>
      <c r="AE36" s="185"/>
      <c r="AF36" s="185"/>
      <c r="AG36" s="185"/>
      <c r="AH36" s="185"/>
      <c r="AI36" s="185"/>
      <c r="AJ36" s="185"/>
      <c r="AK36" s="185"/>
      <c r="AL36" s="185"/>
      <c r="AM36" s="185"/>
      <c r="AN36" s="185"/>
      <c r="AO36" s="185"/>
      <c r="AP36" s="185"/>
      <c r="AQ36" s="185"/>
      <c r="AR36" s="185"/>
      <c r="AS36" s="185"/>
      <c r="AT36" s="185"/>
      <c r="AU36" s="185"/>
      <c r="AV36" s="185"/>
      <c r="AW36" s="185"/>
      <c r="AX36" s="185"/>
      <c r="AY36" s="185"/>
    </row>
    <row r="37" spans="1:51" ht="45" x14ac:dyDescent="0.2">
      <c r="A37" s="255" t="s">
        <v>53</v>
      </c>
      <c r="B37" s="256" t="s">
        <v>190</v>
      </c>
      <c r="C37" s="181" t="s">
        <v>407</v>
      </c>
      <c r="D37" s="143" t="s">
        <v>643</v>
      </c>
      <c r="E37" s="163">
        <v>8</v>
      </c>
      <c r="F37" s="179">
        <v>0</v>
      </c>
      <c r="G37" s="144" t="s">
        <v>301</v>
      </c>
      <c r="H37" s="144" t="s">
        <v>301</v>
      </c>
      <c r="I37" s="185"/>
      <c r="J37" s="185"/>
      <c r="K37" s="185"/>
      <c r="L37" s="185"/>
      <c r="M37" s="185"/>
      <c r="N37" s="185"/>
      <c r="O37" s="185"/>
      <c r="P37" s="185"/>
      <c r="Q37" s="185"/>
      <c r="R37" s="185"/>
      <c r="S37" s="185"/>
      <c r="T37" s="185"/>
      <c r="U37" s="185"/>
      <c r="V37" s="185"/>
      <c r="W37" s="185"/>
      <c r="X37" s="185"/>
      <c r="Y37" s="185"/>
      <c r="Z37" s="185"/>
      <c r="AA37" s="185"/>
      <c r="AB37" s="185"/>
      <c r="AC37" s="185"/>
      <c r="AD37" s="185"/>
      <c r="AE37" s="185"/>
      <c r="AF37" s="185"/>
      <c r="AG37" s="185"/>
      <c r="AH37" s="185"/>
      <c r="AI37" s="185"/>
      <c r="AJ37" s="185"/>
      <c r="AK37" s="185"/>
      <c r="AL37" s="185"/>
      <c r="AM37" s="185"/>
      <c r="AN37" s="185"/>
      <c r="AO37" s="185"/>
      <c r="AP37" s="185"/>
      <c r="AQ37" s="185"/>
      <c r="AR37" s="185"/>
      <c r="AS37" s="185"/>
      <c r="AT37" s="185"/>
      <c r="AU37" s="185"/>
      <c r="AV37" s="185"/>
      <c r="AW37" s="185"/>
      <c r="AX37" s="185"/>
      <c r="AY37" s="185"/>
    </row>
    <row r="38" spans="1:51" ht="69.75" customHeight="1" x14ac:dyDescent="0.2">
      <c r="A38" s="255" t="s">
        <v>53</v>
      </c>
      <c r="B38" s="144" t="s">
        <v>642</v>
      </c>
      <c r="C38" s="275" t="s">
        <v>357</v>
      </c>
      <c r="D38" s="158" t="s">
        <v>358</v>
      </c>
      <c r="E38" s="163">
        <v>10</v>
      </c>
      <c r="F38" s="179">
        <v>0</v>
      </c>
      <c r="G38" s="144" t="s">
        <v>301</v>
      </c>
      <c r="H38" s="144" t="s">
        <v>301</v>
      </c>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c r="AM38" s="185"/>
      <c r="AN38" s="185"/>
      <c r="AO38" s="185"/>
      <c r="AP38" s="185"/>
      <c r="AQ38" s="185"/>
      <c r="AR38" s="185"/>
      <c r="AS38" s="185"/>
      <c r="AT38" s="185"/>
      <c r="AU38" s="185"/>
      <c r="AV38" s="185"/>
      <c r="AW38" s="185"/>
      <c r="AX38" s="185"/>
      <c r="AY38" s="185"/>
    </row>
    <row r="39" spans="1:51" ht="56.25" customHeight="1" x14ac:dyDescent="0.2">
      <c r="A39" s="255" t="s">
        <v>53</v>
      </c>
      <c r="B39" s="144" t="s">
        <v>186</v>
      </c>
      <c r="C39" s="275" t="s">
        <v>359</v>
      </c>
      <c r="D39" s="158" t="s">
        <v>640</v>
      </c>
      <c r="E39" s="163">
        <v>1</v>
      </c>
      <c r="F39" s="179">
        <v>0</v>
      </c>
      <c r="G39" s="144" t="s">
        <v>301</v>
      </c>
      <c r="H39" s="144" t="s">
        <v>301</v>
      </c>
      <c r="I39" s="185"/>
      <c r="J39" s="185"/>
      <c r="K39" s="185"/>
      <c r="L39" s="185"/>
      <c r="M39" s="185"/>
      <c r="N39" s="185"/>
      <c r="O39" s="185"/>
      <c r="P39" s="185"/>
      <c r="Q39" s="185"/>
      <c r="R39" s="185"/>
      <c r="S39" s="185"/>
      <c r="T39" s="185"/>
      <c r="U39" s="185"/>
      <c r="V39" s="185"/>
      <c r="W39" s="185"/>
      <c r="X39" s="185"/>
      <c r="Y39" s="185"/>
      <c r="Z39" s="185"/>
      <c r="AA39" s="185"/>
      <c r="AB39" s="185"/>
      <c r="AC39" s="185"/>
      <c r="AD39" s="185"/>
      <c r="AE39" s="185"/>
      <c r="AF39" s="185"/>
      <c r="AG39" s="185"/>
      <c r="AH39" s="185"/>
      <c r="AI39" s="185"/>
      <c r="AJ39" s="185"/>
      <c r="AK39" s="185"/>
      <c r="AL39" s="185"/>
      <c r="AM39" s="185"/>
      <c r="AN39" s="185"/>
      <c r="AO39" s="185"/>
      <c r="AP39" s="185"/>
      <c r="AQ39" s="185"/>
      <c r="AR39" s="185"/>
      <c r="AS39" s="185"/>
      <c r="AT39" s="185"/>
      <c r="AU39" s="185"/>
      <c r="AV39" s="185"/>
      <c r="AW39" s="185"/>
      <c r="AX39" s="185"/>
      <c r="AY39" s="185"/>
    </row>
    <row r="40" spans="1:51" ht="77.25" customHeight="1" x14ac:dyDescent="0.2">
      <c r="A40" s="255" t="s">
        <v>53</v>
      </c>
      <c r="B40" s="144" t="s">
        <v>187</v>
      </c>
      <c r="C40" s="275" t="s">
        <v>360</v>
      </c>
      <c r="D40" s="158" t="s">
        <v>640</v>
      </c>
      <c r="E40" s="163">
        <v>12</v>
      </c>
      <c r="F40" s="179">
        <v>0</v>
      </c>
      <c r="G40" s="144" t="s">
        <v>301</v>
      </c>
      <c r="H40" s="144" t="s">
        <v>301</v>
      </c>
      <c r="I40" s="185"/>
      <c r="J40" s="185"/>
      <c r="K40" s="185"/>
      <c r="L40" s="185"/>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P40" s="185"/>
      <c r="AQ40" s="185"/>
      <c r="AR40" s="185"/>
      <c r="AS40" s="185"/>
      <c r="AT40" s="185"/>
      <c r="AU40" s="185"/>
      <c r="AV40" s="185"/>
      <c r="AW40" s="185"/>
      <c r="AX40" s="185"/>
      <c r="AY40" s="185"/>
    </row>
    <row r="41" spans="1:51" ht="56.25" x14ac:dyDescent="0.2">
      <c r="A41" s="255" t="s">
        <v>53</v>
      </c>
      <c r="B41" s="144" t="s">
        <v>191</v>
      </c>
      <c r="C41" s="276" t="s">
        <v>641</v>
      </c>
      <c r="D41" s="158" t="s">
        <v>361</v>
      </c>
      <c r="E41" s="163">
        <v>8</v>
      </c>
      <c r="F41" s="179">
        <v>137931218</v>
      </c>
      <c r="G41" s="272" t="s">
        <v>129</v>
      </c>
      <c r="H41" s="144" t="s">
        <v>793</v>
      </c>
      <c r="I41" s="185"/>
      <c r="J41" s="185"/>
      <c r="K41" s="185"/>
      <c r="L41" s="185"/>
      <c r="M41" s="185"/>
      <c r="N41" s="185"/>
      <c r="O41" s="185"/>
      <c r="P41" s="185"/>
      <c r="Q41" s="185"/>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P41" s="185"/>
      <c r="AQ41" s="185"/>
      <c r="AR41" s="185"/>
      <c r="AS41" s="185"/>
      <c r="AT41" s="185"/>
      <c r="AU41" s="185"/>
      <c r="AV41" s="185"/>
      <c r="AW41" s="185"/>
      <c r="AX41" s="185"/>
      <c r="AY41" s="185"/>
    </row>
    <row r="42" spans="1:51" ht="45" x14ac:dyDescent="0.2">
      <c r="A42" s="255" t="s">
        <v>53</v>
      </c>
      <c r="B42" s="144" t="s">
        <v>191</v>
      </c>
      <c r="C42" s="276" t="s">
        <v>364</v>
      </c>
      <c r="D42" s="158" t="s">
        <v>363</v>
      </c>
      <c r="E42" s="163">
        <v>10</v>
      </c>
      <c r="F42" s="179">
        <v>242579838</v>
      </c>
      <c r="G42" s="272" t="s">
        <v>129</v>
      </c>
      <c r="H42" s="144" t="s">
        <v>794</v>
      </c>
      <c r="I42" s="185"/>
      <c r="J42" s="185"/>
      <c r="K42" s="185"/>
      <c r="L42" s="185"/>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AP42" s="185"/>
      <c r="AQ42" s="185"/>
      <c r="AR42" s="185"/>
      <c r="AS42" s="185"/>
      <c r="AT42" s="185"/>
      <c r="AU42" s="185"/>
      <c r="AV42" s="185"/>
      <c r="AW42" s="185"/>
      <c r="AX42" s="185"/>
      <c r="AY42" s="185"/>
    </row>
    <row r="43" spans="1:51" ht="56.25" x14ac:dyDescent="0.2">
      <c r="A43" s="255" t="s">
        <v>53</v>
      </c>
      <c r="B43" s="144" t="s">
        <v>191</v>
      </c>
      <c r="C43" s="276" t="s">
        <v>362</v>
      </c>
      <c r="D43" s="158" t="s">
        <v>365</v>
      </c>
      <c r="E43" s="163">
        <v>11</v>
      </c>
      <c r="F43" s="179">
        <v>28548168</v>
      </c>
      <c r="G43" s="272" t="s">
        <v>129</v>
      </c>
      <c r="H43" s="273" t="s">
        <v>366</v>
      </c>
      <c r="I43" s="185"/>
      <c r="J43" s="185"/>
      <c r="K43" s="185"/>
      <c r="L43" s="185"/>
      <c r="M43" s="185"/>
      <c r="N43" s="185"/>
      <c r="O43" s="185"/>
      <c r="P43" s="185"/>
      <c r="Q43" s="185"/>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AP43" s="185"/>
      <c r="AQ43" s="185"/>
      <c r="AR43" s="185"/>
      <c r="AS43" s="185"/>
      <c r="AT43" s="185"/>
      <c r="AU43" s="185"/>
      <c r="AV43" s="185"/>
      <c r="AW43" s="185"/>
      <c r="AX43" s="185"/>
      <c r="AY43" s="185"/>
    </row>
    <row r="44" spans="1:51" ht="23.25" thickBot="1" x14ac:dyDescent="0.25">
      <c r="A44" s="255" t="s">
        <v>53</v>
      </c>
      <c r="B44" s="144" t="s">
        <v>193</v>
      </c>
      <c r="C44" s="275" t="s">
        <v>311</v>
      </c>
      <c r="D44" s="162" t="s">
        <v>638</v>
      </c>
      <c r="E44" s="208">
        <v>4584487133.6245499</v>
      </c>
      <c r="F44" s="179">
        <v>0</v>
      </c>
      <c r="G44" s="144" t="s">
        <v>301</v>
      </c>
      <c r="H44" s="144" t="s">
        <v>301</v>
      </c>
      <c r="I44" s="185"/>
      <c r="J44" s="185"/>
      <c r="K44" s="185"/>
      <c r="L44" s="185"/>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85"/>
      <c r="AM44" s="185"/>
      <c r="AN44" s="185"/>
      <c r="AO44" s="185"/>
      <c r="AP44" s="185"/>
      <c r="AQ44" s="185"/>
      <c r="AR44" s="185"/>
      <c r="AS44" s="185"/>
      <c r="AT44" s="185"/>
      <c r="AU44" s="185"/>
      <c r="AV44" s="185"/>
      <c r="AW44" s="185"/>
      <c r="AX44" s="185"/>
      <c r="AY44" s="185"/>
    </row>
    <row r="45" spans="1:51" x14ac:dyDescent="0.2">
      <c r="A45" s="198"/>
      <c r="B45" s="198"/>
      <c r="C45" s="278"/>
      <c r="D45" s="198"/>
      <c r="E45" s="198"/>
      <c r="F45" s="303">
        <f>SUM(F19:F44)</f>
        <v>1493381967.28</v>
      </c>
      <c r="G45" s="199"/>
      <c r="H45" s="199"/>
      <c r="I45" s="185"/>
      <c r="J45" s="297"/>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185"/>
      <c r="AJ45" s="185"/>
      <c r="AK45" s="185"/>
      <c r="AL45" s="185"/>
      <c r="AM45" s="185"/>
      <c r="AN45" s="185"/>
      <c r="AO45" s="185"/>
      <c r="AP45" s="185"/>
      <c r="AQ45" s="185"/>
      <c r="AR45" s="185"/>
      <c r="AS45" s="185"/>
      <c r="AT45" s="185"/>
      <c r="AU45" s="185"/>
      <c r="AV45" s="185"/>
      <c r="AW45" s="185"/>
      <c r="AX45" s="185"/>
      <c r="AY45" s="185"/>
    </row>
    <row r="46" spans="1:51" ht="33.75" x14ac:dyDescent="0.2">
      <c r="A46" s="160" t="s">
        <v>293</v>
      </c>
      <c r="B46" s="186" t="s">
        <v>181</v>
      </c>
      <c r="C46" s="308" t="s">
        <v>369</v>
      </c>
      <c r="D46" s="257" t="s">
        <v>370</v>
      </c>
      <c r="E46" s="183">
        <v>10</v>
      </c>
      <c r="F46" s="188">
        <v>8741590.2400000002</v>
      </c>
      <c r="G46" s="166" t="s">
        <v>596</v>
      </c>
      <c r="H46" s="144" t="s">
        <v>371</v>
      </c>
      <c r="I46" s="185"/>
      <c r="J46" s="185"/>
      <c r="K46" s="185"/>
      <c r="L46" s="185"/>
      <c r="M46" s="185"/>
      <c r="N46" s="185"/>
      <c r="O46" s="185"/>
      <c r="P46" s="185"/>
      <c r="Q46" s="185"/>
      <c r="R46" s="185"/>
      <c r="S46" s="185"/>
      <c r="T46" s="185"/>
      <c r="U46" s="185"/>
      <c r="V46" s="185"/>
      <c r="W46" s="185"/>
      <c r="X46" s="185"/>
      <c r="Y46" s="185"/>
      <c r="Z46" s="185"/>
      <c r="AA46" s="185"/>
      <c r="AB46" s="185"/>
      <c r="AC46" s="185"/>
      <c r="AD46" s="185"/>
      <c r="AE46" s="185"/>
      <c r="AF46" s="185"/>
      <c r="AG46" s="185"/>
      <c r="AH46" s="185"/>
      <c r="AI46" s="185"/>
      <c r="AJ46" s="185"/>
      <c r="AK46" s="185"/>
      <c r="AL46" s="185"/>
      <c r="AM46" s="185"/>
      <c r="AN46" s="185"/>
      <c r="AO46" s="185"/>
      <c r="AP46" s="185"/>
      <c r="AQ46" s="185"/>
      <c r="AR46" s="185"/>
      <c r="AS46" s="185"/>
      <c r="AT46" s="185"/>
      <c r="AU46" s="185"/>
      <c r="AV46" s="185"/>
      <c r="AW46" s="185"/>
      <c r="AX46" s="185"/>
      <c r="AY46" s="185"/>
    </row>
    <row r="47" spans="1:51" ht="33.75" x14ac:dyDescent="0.2">
      <c r="A47" s="160" t="s">
        <v>293</v>
      </c>
      <c r="B47" s="186" t="s">
        <v>181</v>
      </c>
      <c r="C47" s="308" t="s">
        <v>328</v>
      </c>
      <c r="D47" s="257" t="s">
        <v>372</v>
      </c>
      <c r="E47" s="183">
        <v>8</v>
      </c>
      <c r="F47" s="188">
        <v>15933975.600000001</v>
      </c>
      <c r="G47" s="166" t="s">
        <v>596</v>
      </c>
      <c r="H47" s="144" t="s">
        <v>787</v>
      </c>
      <c r="I47" s="185"/>
      <c r="J47" s="185"/>
      <c r="K47" s="185"/>
      <c r="L47" s="185"/>
      <c r="M47" s="185"/>
      <c r="N47" s="185"/>
      <c r="O47" s="185"/>
      <c r="P47" s="185"/>
      <c r="Q47" s="185"/>
      <c r="R47" s="185"/>
      <c r="S47" s="185"/>
      <c r="T47" s="185"/>
      <c r="U47" s="185"/>
      <c r="V47" s="185"/>
      <c r="W47" s="185"/>
      <c r="X47" s="185"/>
      <c r="Y47" s="185"/>
      <c r="Z47" s="185"/>
      <c r="AA47" s="185"/>
      <c r="AB47" s="185"/>
      <c r="AC47" s="185"/>
      <c r="AD47" s="185"/>
      <c r="AE47" s="185"/>
      <c r="AF47" s="185"/>
      <c r="AG47" s="185"/>
      <c r="AH47" s="185"/>
      <c r="AI47" s="185"/>
      <c r="AJ47" s="185"/>
      <c r="AK47" s="185"/>
      <c r="AL47" s="185"/>
      <c r="AM47" s="185"/>
      <c r="AN47" s="185"/>
      <c r="AO47" s="185"/>
      <c r="AP47" s="185"/>
      <c r="AQ47" s="185"/>
      <c r="AR47" s="185"/>
      <c r="AS47" s="185"/>
      <c r="AT47" s="185"/>
      <c r="AU47" s="185"/>
      <c r="AV47" s="185"/>
      <c r="AW47" s="185"/>
      <c r="AX47" s="185"/>
      <c r="AY47" s="185"/>
    </row>
    <row r="48" spans="1:51" ht="45" x14ac:dyDescent="0.2">
      <c r="A48" s="160" t="s">
        <v>293</v>
      </c>
      <c r="B48" s="186" t="s">
        <v>181</v>
      </c>
      <c r="C48" s="165" t="s">
        <v>374</v>
      </c>
      <c r="D48" s="144" t="s">
        <v>648</v>
      </c>
      <c r="E48" s="252">
        <v>2097495299.55</v>
      </c>
      <c r="F48" s="188">
        <v>0</v>
      </c>
      <c r="G48" s="144" t="s">
        <v>301</v>
      </c>
      <c r="H48" s="144" t="s">
        <v>301</v>
      </c>
      <c r="I48" s="185"/>
      <c r="J48" s="185"/>
      <c r="K48" s="185"/>
      <c r="L48" s="185"/>
      <c r="M48" s="185"/>
      <c r="N48" s="185"/>
      <c r="O48" s="185"/>
      <c r="P48" s="185"/>
      <c r="Q48" s="185"/>
      <c r="R48" s="185"/>
      <c r="S48" s="185"/>
      <c r="T48" s="185"/>
      <c r="U48" s="185"/>
      <c r="V48" s="185"/>
      <c r="W48" s="185"/>
      <c r="X48" s="185"/>
      <c r="Y48" s="185"/>
      <c r="Z48" s="185"/>
      <c r="AA48" s="185"/>
      <c r="AB48" s="185"/>
      <c r="AC48" s="185"/>
      <c r="AD48" s="185"/>
      <c r="AE48" s="185"/>
      <c r="AF48" s="185"/>
      <c r="AG48" s="185"/>
      <c r="AH48" s="185"/>
      <c r="AI48" s="185"/>
      <c r="AJ48" s="185"/>
      <c r="AK48" s="185"/>
      <c r="AL48" s="185"/>
      <c r="AM48" s="185"/>
      <c r="AN48" s="185"/>
      <c r="AO48" s="185"/>
      <c r="AP48" s="185"/>
      <c r="AQ48" s="185"/>
      <c r="AR48" s="185"/>
      <c r="AS48" s="185"/>
      <c r="AT48" s="185"/>
      <c r="AU48" s="185"/>
      <c r="AV48" s="185"/>
      <c r="AW48" s="185"/>
      <c r="AX48" s="185"/>
      <c r="AY48" s="185"/>
    </row>
    <row r="49" spans="1:51" ht="56.25" x14ac:dyDescent="0.2">
      <c r="A49" s="160" t="s">
        <v>293</v>
      </c>
      <c r="B49" s="144" t="s">
        <v>375</v>
      </c>
      <c r="C49" s="144" t="s">
        <v>376</v>
      </c>
      <c r="D49" s="144" t="s">
        <v>656</v>
      </c>
      <c r="E49" s="201">
        <v>1</v>
      </c>
      <c r="F49" s="188">
        <v>0</v>
      </c>
      <c r="G49" s="144" t="s">
        <v>301</v>
      </c>
      <c r="H49" s="144" t="s">
        <v>301</v>
      </c>
      <c r="I49" s="185"/>
      <c r="J49" s="185"/>
      <c r="K49" s="185"/>
      <c r="L49" s="185"/>
      <c r="M49" s="185"/>
      <c r="N49" s="185"/>
      <c r="O49" s="185"/>
      <c r="P49" s="185"/>
      <c r="Q49" s="185"/>
      <c r="R49" s="185"/>
      <c r="S49" s="185"/>
      <c r="T49" s="185"/>
      <c r="U49" s="185"/>
      <c r="V49" s="185"/>
      <c r="W49" s="185"/>
      <c r="X49" s="185"/>
      <c r="Y49" s="185"/>
      <c r="Z49" s="185"/>
      <c r="AA49" s="185"/>
      <c r="AB49" s="185"/>
      <c r="AC49" s="185"/>
      <c r="AD49" s="185"/>
      <c r="AE49" s="185"/>
      <c r="AF49" s="185"/>
      <c r="AG49" s="185"/>
      <c r="AH49" s="185"/>
      <c r="AI49" s="185"/>
      <c r="AJ49" s="185"/>
      <c r="AK49" s="185"/>
      <c r="AL49" s="185"/>
      <c r="AM49" s="185"/>
      <c r="AN49" s="185"/>
      <c r="AO49" s="185"/>
      <c r="AP49" s="185"/>
      <c r="AQ49" s="185"/>
      <c r="AR49" s="185"/>
      <c r="AS49" s="185"/>
      <c r="AT49" s="185"/>
      <c r="AU49" s="185"/>
      <c r="AV49" s="185"/>
      <c r="AW49" s="185"/>
      <c r="AX49" s="185"/>
      <c r="AY49" s="185"/>
    </row>
    <row r="50" spans="1:51" ht="33.75" x14ac:dyDescent="0.2">
      <c r="A50" s="160" t="s">
        <v>293</v>
      </c>
      <c r="B50" s="144" t="s">
        <v>375</v>
      </c>
      <c r="C50" s="144" t="s">
        <v>377</v>
      </c>
      <c r="D50" s="144" t="s">
        <v>378</v>
      </c>
      <c r="E50" s="201">
        <v>1</v>
      </c>
      <c r="F50" s="188">
        <v>0</v>
      </c>
      <c r="G50" s="144" t="s">
        <v>301</v>
      </c>
      <c r="H50" s="144" t="s">
        <v>301</v>
      </c>
      <c r="I50" s="185"/>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5"/>
      <c r="AL50" s="185"/>
      <c r="AM50" s="185"/>
      <c r="AN50" s="185"/>
      <c r="AO50" s="185"/>
      <c r="AP50" s="185"/>
      <c r="AQ50" s="185"/>
      <c r="AR50" s="185"/>
      <c r="AS50" s="185"/>
      <c r="AT50" s="185"/>
      <c r="AU50" s="185"/>
      <c r="AV50" s="185"/>
      <c r="AW50" s="185"/>
      <c r="AX50" s="185"/>
      <c r="AY50" s="185"/>
    </row>
    <row r="51" spans="1:51" ht="45" x14ac:dyDescent="0.2">
      <c r="A51" s="160" t="s">
        <v>293</v>
      </c>
      <c r="B51" s="144" t="s">
        <v>375</v>
      </c>
      <c r="C51" s="144" t="s">
        <v>379</v>
      </c>
      <c r="D51" s="144" t="s">
        <v>380</v>
      </c>
      <c r="E51" s="183">
        <v>9</v>
      </c>
      <c r="F51" s="188">
        <v>21245300.800000001</v>
      </c>
      <c r="G51" s="166" t="s">
        <v>129</v>
      </c>
      <c r="H51" s="144" t="s">
        <v>381</v>
      </c>
      <c r="I51" s="185"/>
      <c r="J51" s="185"/>
      <c r="K51" s="185"/>
      <c r="L51" s="185"/>
      <c r="M51" s="185"/>
      <c r="N51" s="185"/>
      <c r="O51" s="185"/>
      <c r="P51" s="185"/>
      <c r="Q51" s="185"/>
      <c r="R51" s="185"/>
      <c r="S51" s="185"/>
      <c r="T51" s="185"/>
      <c r="U51" s="185"/>
      <c r="V51" s="185"/>
      <c r="W51" s="185"/>
      <c r="X51" s="185"/>
      <c r="Y51" s="185"/>
      <c r="Z51" s="185"/>
      <c r="AA51" s="185"/>
      <c r="AB51" s="185"/>
      <c r="AC51" s="185"/>
      <c r="AD51" s="185"/>
      <c r="AE51" s="185"/>
      <c r="AF51" s="185"/>
      <c r="AG51" s="185"/>
      <c r="AH51" s="185"/>
      <c r="AI51" s="185"/>
      <c r="AJ51" s="185"/>
      <c r="AK51" s="185"/>
      <c r="AL51" s="185"/>
      <c r="AM51" s="185"/>
      <c r="AN51" s="185"/>
      <c r="AO51" s="185"/>
      <c r="AP51" s="185"/>
      <c r="AQ51" s="185"/>
      <c r="AR51" s="185"/>
      <c r="AS51" s="185"/>
      <c r="AT51" s="185"/>
      <c r="AU51" s="185"/>
      <c r="AV51" s="185"/>
      <c r="AW51" s="185"/>
      <c r="AX51" s="185"/>
      <c r="AY51" s="185"/>
    </row>
    <row r="52" spans="1:51" ht="22.5" x14ac:dyDescent="0.2">
      <c r="A52" s="160" t="s">
        <v>293</v>
      </c>
      <c r="B52" s="144" t="s">
        <v>375</v>
      </c>
      <c r="C52" s="144" t="s">
        <v>382</v>
      </c>
      <c r="D52" s="144" t="s">
        <v>649</v>
      </c>
      <c r="E52" s="183">
        <v>40</v>
      </c>
      <c r="F52" s="188">
        <v>0</v>
      </c>
      <c r="G52" s="144" t="s">
        <v>301</v>
      </c>
      <c r="H52" s="144" t="s">
        <v>301</v>
      </c>
      <c r="I52" s="185"/>
      <c r="J52" s="185"/>
      <c r="K52" s="185"/>
      <c r="L52" s="185"/>
      <c r="M52" s="185"/>
      <c r="N52" s="185"/>
      <c r="O52" s="185"/>
      <c r="P52" s="185"/>
      <c r="Q52" s="185"/>
      <c r="R52" s="185"/>
      <c r="S52" s="185"/>
      <c r="T52" s="185"/>
      <c r="U52" s="185"/>
      <c r="V52" s="185"/>
      <c r="W52" s="185"/>
      <c r="X52" s="185"/>
      <c r="Y52" s="185"/>
      <c r="Z52" s="185"/>
      <c r="AA52" s="185"/>
      <c r="AB52" s="185"/>
      <c r="AC52" s="185"/>
      <c r="AD52" s="185"/>
      <c r="AE52" s="185"/>
      <c r="AF52" s="185"/>
      <c r="AG52" s="185"/>
      <c r="AH52" s="185"/>
      <c r="AI52" s="185"/>
      <c r="AJ52" s="185"/>
      <c r="AK52" s="185"/>
      <c r="AL52" s="185"/>
      <c r="AM52" s="185"/>
      <c r="AN52" s="185"/>
      <c r="AO52" s="185"/>
      <c r="AP52" s="185"/>
      <c r="AQ52" s="185"/>
      <c r="AR52" s="185"/>
      <c r="AS52" s="185"/>
      <c r="AT52" s="185"/>
      <c r="AU52" s="185"/>
      <c r="AV52" s="185"/>
      <c r="AW52" s="185"/>
      <c r="AX52" s="185"/>
      <c r="AY52" s="185"/>
    </row>
    <row r="53" spans="1:51" ht="33.75" x14ac:dyDescent="0.2">
      <c r="A53" s="160" t="s">
        <v>293</v>
      </c>
      <c r="B53" s="144" t="s">
        <v>375</v>
      </c>
      <c r="C53" s="144" t="s">
        <v>383</v>
      </c>
      <c r="D53" s="144" t="s">
        <v>384</v>
      </c>
      <c r="E53" s="201">
        <v>0.95</v>
      </c>
      <c r="F53" s="188">
        <v>0</v>
      </c>
      <c r="G53" s="144" t="s">
        <v>301</v>
      </c>
      <c r="H53" s="144" t="s">
        <v>301</v>
      </c>
      <c r="I53" s="185"/>
      <c r="J53" s="185"/>
      <c r="K53" s="185"/>
      <c r="L53" s="185"/>
      <c r="M53" s="185"/>
      <c r="N53" s="185"/>
      <c r="O53" s="185"/>
      <c r="P53" s="185"/>
      <c r="Q53" s="185"/>
      <c r="R53" s="185"/>
      <c r="S53" s="185"/>
      <c r="T53" s="185"/>
      <c r="U53" s="185"/>
      <c r="V53" s="185"/>
      <c r="W53" s="185"/>
      <c r="X53" s="185"/>
      <c r="Y53" s="185"/>
      <c r="Z53" s="185"/>
      <c r="AA53" s="185"/>
      <c r="AB53" s="185"/>
      <c r="AC53" s="185"/>
      <c r="AD53" s="185"/>
      <c r="AE53" s="185"/>
      <c r="AF53" s="185"/>
      <c r="AG53" s="185"/>
      <c r="AH53" s="185"/>
      <c r="AI53" s="185"/>
      <c r="AJ53" s="185"/>
      <c r="AK53" s="185"/>
      <c r="AL53" s="185"/>
      <c r="AM53" s="185"/>
      <c r="AN53" s="185"/>
      <c r="AO53" s="185"/>
      <c r="AP53" s="185"/>
      <c r="AQ53" s="185"/>
      <c r="AR53" s="185"/>
      <c r="AS53" s="185"/>
      <c r="AT53" s="185"/>
      <c r="AU53" s="185"/>
      <c r="AV53" s="185"/>
      <c r="AW53" s="185"/>
      <c r="AX53" s="185"/>
      <c r="AY53" s="185"/>
    </row>
    <row r="54" spans="1:51" ht="22.5" x14ac:dyDescent="0.2">
      <c r="A54" s="160" t="s">
        <v>293</v>
      </c>
      <c r="B54" s="144" t="s">
        <v>375</v>
      </c>
      <c r="C54" s="144" t="s">
        <v>385</v>
      </c>
      <c r="D54" s="144" t="s">
        <v>650</v>
      </c>
      <c r="E54" s="183">
        <v>7</v>
      </c>
      <c r="F54" s="188">
        <v>0</v>
      </c>
      <c r="G54" s="144" t="s">
        <v>301</v>
      </c>
      <c r="H54" s="144" t="s">
        <v>301</v>
      </c>
      <c r="I54" s="185"/>
      <c r="J54" s="185"/>
      <c r="K54" s="185"/>
      <c r="L54" s="185"/>
      <c r="M54" s="185"/>
      <c r="N54" s="185"/>
      <c r="O54" s="185"/>
      <c r="P54" s="185"/>
      <c r="Q54" s="185"/>
      <c r="R54" s="185"/>
      <c r="S54" s="185"/>
      <c r="T54" s="185"/>
      <c r="U54" s="185"/>
      <c r="V54" s="185"/>
      <c r="W54" s="185"/>
      <c r="X54" s="185"/>
      <c r="Y54" s="185"/>
      <c r="Z54" s="185"/>
      <c r="AA54" s="185"/>
      <c r="AB54" s="185"/>
      <c r="AC54" s="185"/>
      <c r="AD54" s="185"/>
      <c r="AE54" s="185"/>
      <c r="AF54" s="185"/>
      <c r="AG54" s="185"/>
      <c r="AH54" s="185"/>
      <c r="AI54" s="185"/>
      <c r="AJ54" s="185"/>
      <c r="AK54" s="185"/>
      <c r="AL54" s="185"/>
      <c r="AM54" s="185"/>
      <c r="AN54" s="185"/>
      <c r="AO54" s="185"/>
      <c r="AP54" s="185"/>
      <c r="AQ54" s="185"/>
      <c r="AR54" s="185"/>
      <c r="AS54" s="185"/>
      <c r="AT54" s="185"/>
      <c r="AU54" s="185"/>
      <c r="AV54" s="185"/>
      <c r="AW54" s="185"/>
      <c r="AX54" s="185"/>
      <c r="AY54" s="185"/>
    </row>
    <row r="55" spans="1:51" ht="45" x14ac:dyDescent="0.2">
      <c r="A55" s="160" t="s">
        <v>293</v>
      </c>
      <c r="B55" s="144" t="s">
        <v>375</v>
      </c>
      <c r="C55" s="144" t="s">
        <v>386</v>
      </c>
      <c r="D55" s="144" t="s">
        <v>651</v>
      </c>
      <c r="E55" s="183">
        <v>90</v>
      </c>
      <c r="F55" s="188">
        <v>72546697.520000011</v>
      </c>
      <c r="G55" s="166" t="s">
        <v>129</v>
      </c>
      <c r="H55" s="144" t="s">
        <v>768</v>
      </c>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185"/>
      <c r="AS55" s="185"/>
      <c r="AT55" s="185"/>
      <c r="AU55" s="185"/>
      <c r="AV55" s="185"/>
      <c r="AW55" s="185"/>
      <c r="AX55" s="185"/>
      <c r="AY55" s="185"/>
    </row>
    <row r="56" spans="1:51" ht="45" x14ac:dyDescent="0.2">
      <c r="A56" s="160" t="s">
        <v>293</v>
      </c>
      <c r="B56" s="144" t="s">
        <v>375</v>
      </c>
      <c r="C56" s="265" t="s">
        <v>386</v>
      </c>
      <c r="D56" s="162" t="s">
        <v>652</v>
      </c>
      <c r="E56" s="183">
        <v>3</v>
      </c>
      <c r="F56" s="179">
        <v>4688891.46</v>
      </c>
      <c r="G56" s="166" t="s">
        <v>129</v>
      </c>
      <c r="H56" s="144" t="s">
        <v>768</v>
      </c>
      <c r="I56" s="185"/>
      <c r="J56" s="185"/>
      <c r="K56" s="185"/>
      <c r="L56" s="185"/>
      <c r="M56" s="185"/>
      <c r="N56" s="185"/>
      <c r="O56" s="185"/>
      <c r="P56" s="185"/>
      <c r="Q56" s="185"/>
      <c r="R56" s="185"/>
      <c r="S56" s="185"/>
      <c r="T56" s="185"/>
      <c r="U56" s="185"/>
      <c r="V56" s="185"/>
      <c r="W56" s="185"/>
      <c r="X56" s="185"/>
      <c r="Y56" s="185"/>
      <c r="Z56" s="185"/>
      <c r="AA56" s="185"/>
      <c r="AB56" s="185"/>
      <c r="AC56" s="185"/>
      <c r="AD56" s="185"/>
      <c r="AE56" s="185"/>
      <c r="AF56" s="185"/>
      <c r="AG56" s="185"/>
      <c r="AH56" s="185"/>
      <c r="AI56" s="185"/>
      <c r="AJ56" s="185"/>
      <c r="AK56" s="185"/>
      <c r="AL56" s="185"/>
      <c r="AM56" s="185"/>
      <c r="AN56" s="185"/>
      <c r="AO56" s="185"/>
      <c r="AP56" s="185"/>
      <c r="AQ56" s="185"/>
      <c r="AR56" s="185"/>
      <c r="AS56" s="185"/>
      <c r="AT56" s="185"/>
      <c r="AU56" s="185"/>
      <c r="AV56" s="185"/>
      <c r="AW56" s="185"/>
      <c r="AX56" s="185"/>
      <c r="AY56" s="185"/>
    </row>
    <row r="57" spans="1:51" ht="56.25" x14ac:dyDescent="0.2">
      <c r="A57" s="160" t="s">
        <v>293</v>
      </c>
      <c r="B57" s="144" t="s">
        <v>375</v>
      </c>
      <c r="C57" s="144" t="s">
        <v>386</v>
      </c>
      <c r="D57" s="144" t="s">
        <v>653</v>
      </c>
      <c r="E57" s="183">
        <v>67</v>
      </c>
      <c r="F57" s="179">
        <v>74662890.200000003</v>
      </c>
      <c r="G57" s="166" t="s">
        <v>129</v>
      </c>
      <c r="H57" s="144" t="s">
        <v>768</v>
      </c>
      <c r="I57" s="185"/>
      <c r="J57" s="185"/>
      <c r="K57" s="185"/>
      <c r="L57" s="185"/>
      <c r="M57" s="185"/>
      <c r="N57" s="185"/>
      <c r="O57" s="185"/>
      <c r="P57" s="185"/>
      <c r="Q57" s="185"/>
      <c r="R57" s="185"/>
      <c r="S57" s="185"/>
      <c r="T57" s="185"/>
      <c r="U57" s="185"/>
      <c r="V57" s="185"/>
      <c r="W57" s="185"/>
      <c r="X57" s="185"/>
      <c r="Y57" s="185"/>
      <c r="Z57" s="185"/>
      <c r="AA57" s="185"/>
      <c r="AB57" s="185"/>
      <c r="AC57" s="185"/>
      <c r="AD57" s="185"/>
      <c r="AE57" s="185"/>
      <c r="AF57" s="185"/>
      <c r="AG57" s="185"/>
      <c r="AH57" s="185"/>
      <c r="AI57" s="185"/>
      <c r="AJ57" s="185"/>
      <c r="AK57" s="185"/>
      <c r="AL57" s="185"/>
      <c r="AM57" s="185"/>
      <c r="AN57" s="185"/>
      <c r="AO57" s="185"/>
      <c r="AP57" s="185"/>
      <c r="AQ57" s="185"/>
      <c r="AR57" s="185"/>
      <c r="AS57" s="185"/>
      <c r="AT57" s="185"/>
      <c r="AU57" s="185"/>
      <c r="AV57" s="185"/>
      <c r="AW57" s="185"/>
      <c r="AX57" s="185"/>
      <c r="AY57" s="185"/>
    </row>
    <row r="58" spans="1:51" ht="67.5" x14ac:dyDescent="0.2">
      <c r="A58" s="160" t="s">
        <v>293</v>
      </c>
      <c r="B58" s="144" t="s">
        <v>375</v>
      </c>
      <c r="C58" s="144" t="s">
        <v>387</v>
      </c>
      <c r="D58" s="144" t="s">
        <v>654</v>
      </c>
      <c r="E58" s="183">
        <v>1</v>
      </c>
      <c r="F58" s="188">
        <v>2185397.56</v>
      </c>
      <c r="G58" s="166" t="s">
        <v>129</v>
      </c>
      <c r="H58" s="144" t="s">
        <v>768</v>
      </c>
      <c r="I58" s="185"/>
      <c r="J58" s="185"/>
      <c r="K58" s="185"/>
      <c r="L58" s="185"/>
      <c r="M58" s="185"/>
      <c r="N58" s="185"/>
      <c r="O58" s="185"/>
      <c r="P58" s="185"/>
      <c r="Q58" s="185"/>
      <c r="R58" s="185"/>
      <c r="S58" s="185"/>
      <c r="T58" s="185"/>
      <c r="U58" s="185"/>
      <c r="V58" s="185"/>
      <c r="W58" s="185"/>
      <c r="X58" s="185"/>
      <c r="Y58" s="185"/>
      <c r="Z58" s="185"/>
      <c r="AA58" s="185"/>
      <c r="AB58" s="185"/>
      <c r="AC58" s="185"/>
      <c r="AD58" s="185"/>
      <c r="AE58" s="185"/>
      <c r="AF58" s="185"/>
      <c r="AG58" s="185"/>
      <c r="AH58" s="185"/>
      <c r="AI58" s="185"/>
      <c r="AJ58" s="185"/>
      <c r="AK58" s="185"/>
      <c r="AL58" s="185"/>
      <c r="AM58" s="185"/>
      <c r="AN58" s="185"/>
      <c r="AO58" s="185"/>
      <c r="AP58" s="185"/>
      <c r="AQ58" s="185"/>
      <c r="AR58" s="185"/>
      <c r="AS58" s="185"/>
      <c r="AT58" s="185"/>
      <c r="AU58" s="185"/>
      <c r="AV58" s="185"/>
      <c r="AW58" s="185"/>
      <c r="AX58" s="185"/>
      <c r="AY58" s="185"/>
    </row>
    <row r="59" spans="1:51" ht="78.75" x14ac:dyDescent="0.2">
      <c r="A59" s="160" t="s">
        <v>293</v>
      </c>
      <c r="B59" s="144" t="s">
        <v>375</v>
      </c>
      <c r="C59" s="144" t="s">
        <v>388</v>
      </c>
      <c r="D59" s="144" t="s">
        <v>389</v>
      </c>
      <c r="E59" s="183">
        <v>150</v>
      </c>
      <c r="F59" s="188">
        <v>137299419.44</v>
      </c>
      <c r="G59" s="166" t="s">
        <v>129</v>
      </c>
      <c r="H59" s="144" t="s">
        <v>795</v>
      </c>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185"/>
      <c r="AM59" s="185"/>
      <c r="AN59" s="185"/>
      <c r="AO59" s="185"/>
      <c r="AP59" s="185"/>
      <c r="AQ59" s="185"/>
      <c r="AR59" s="185"/>
      <c r="AS59" s="185"/>
      <c r="AT59" s="185"/>
      <c r="AU59" s="185"/>
      <c r="AV59" s="185"/>
      <c r="AW59" s="185"/>
      <c r="AX59" s="185"/>
      <c r="AY59" s="185"/>
    </row>
    <row r="60" spans="1:51" ht="45" x14ac:dyDescent="0.2">
      <c r="A60" s="160" t="s">
        <v>293</v>
      </c>
      <c r="B60" s="144" t="s">
        <v>375</v>
      </c>
      <c r="C60" s="144" t="s">
        <v>390</v>
      </c>
      <c r="D60" s="144" t="s">
        <v>391</v>
      </c>
      <c r="E60" s="183">
        <v>44</v>
      </c>
      <c r="F60" s="188">
        <v>35104770.719999999</v>
      </c>
      <c r="G60" s="166" t="s">
        <v>129</v>
      </c>
      <c r="H60" s="144" t="s">
        <v>796</v>
      </c>
      <c r="I60" s="185"/>
      <c r="J60" s="185"/>
      <c r="K60" s="185"/>
      <c r="L60" s="185"/>
      <c r="M60" s="185"/>
      <c r="N60" s="185"/>
      <c r="O60" s="185"/>
      <c r="P60" s="185"/>
      <c r="Q60" s="185"/>
      <c r="R60" s="185"/>
      <c r="S60" s="185"/>
      <c r="T60" s="185"/>
      <c r="U60" s="185"/>
      <c r="V60" s="185"/>
      <c r="W60" s="185"/>
      <c r="X60" s="185"/>
      <c r="Y60" s="185"/>
      <c r="Z60" s="185"/>
      <c r="AA60" s="185"/>
      <c r="AB60" s="185"/>
      <c r="AC60" s="185"/>
      <c r="AD60" s="185"/>
      <c r="AE60" s="185"/>
      <c r="AF60" s="185"/>
      <c r="AG60" s="185"/>
      <c r="AH60" s="185"/>
      <c r="AI60" s="185"/>
      <c r="AJ60" s="185"/>
      <c r="AK60" s="185"/>
      <c r="AL60" s="185"/>
      <c r="AM60" s="185"/>
      <c r="AN60" s="185"/>
      <c r="AO60" s="185"/>
      <c r="AP60" s="185"/>
      <c r="AQ60" s="185"/>
      <c r="AR60" s="185"/>
      <c r="AS60" s="185"/>
      <c r="AT60" s="185"/>
      <c r="AU60" s="185"/>
      <c r="AV60" s="185"/>
      <c r="AW60" s="185"/>
      <c r="AX60" s="185"/>
      <c r="AY60" s="185"/>
    </row>
    <row r="61" spans="1:51" ht="45" x14ac:dyDescent="0.2">
      <c r="A61" s="160" t="s">
        <v>293</v>
      </c>
      <c r="B61" s="144" t="s">
        <v>375</v>
      </c>
      <c r="C61" s="144" t="s">
        <v>407</v>
      </c>
      <c r="D61" s="162" t="s">
        <v>655</v>
      </c>
      <c r="E61" s="183">
        <v>4</v>
      </c>
      <c r="F61" s="188"/>
      <c r="G61" s="175" t="s">
        <v>301</v>
      </c>
      <c r="H61" s="144" t="s">
        <v>301</v>
      </c>
      <c r="I61" s="185"/>
      <c r="J61" s="185"/>
      <c r="K61" s="185"/>
      <c r="L61" s="185"/>
      <c r="M61" s="185"/>
      <c r="N61" s="185"/>
      <c r="O61" s="185"/>
      <c r="P61" s="185"/>
      <c r="Q61" s="185"/>
      <c r="R61" s="185"/>
      <c r="S61" s="185"/>
      <c r="T61" s="185"/>
      <c r="U61" s="185"/>
      <c r="V61" s="185"/>
      <c r="W61" s="185"/>
      <c r="X61" s="185"/>
      <c r="Y61" s="185"/>
      <c r="Z61" s="185"/>
      <c r="AA61" s="185"/>
      <c r="AB61" s="185"/>
      <c r="AC61" s="185"/>
      <c r="AD61" s="185"/>
      <c r="AE61" s="185"/>
      <c r="AF61" s="185"/>
      <c r="AG61" s="185"/>
      <c r="AH61" s="185"/>
      <c r="AI61" s="185"/>
      <c r="AJ61" s="185"/>
      <c r="AK61" s="185"/>
      <c r="AL61" s="185"/>
      <c r="AM61" s="185"/>
      <c r="AN61" s="185"/>
      <c r="AO61" s="185"/>
      <c r="AP61" s="185"/>
      <c r="AQ61" s="185"/>
      <c r="AR61" s="185"/>
      <c r="AS61" s="185"/>
      <c r="AT61" s="185"/>
      <c r="AU61" s="185"/>
      <c r="AV61" s="185"/>
      <c r="AW61" s="185"/>
      <c r="AX61" s="185"/>
      <c r="AY61" s="185"/>
    </row>
    <row r="62" spans="1:51" ht="48.75" customHeight="1" x14ac:dyDescent="0.2">
      <c r="A62" s="160" t="s">
        <v>293</v>
      </c>
      <c r="B62" s="144" t="s">
        <v>392</v>
      </c>
      <c r="C62" s="144" t="s">
        <v>393</v>
      </c>
      <c r="D62" s="258" t="s">
        <v>657</v>
      </c>
      <c r="E62" s="183">
        <v>7</v>
      </c>
      <c r="F62" s="188">
        <v>11473337.190000001</v>
      </c>
      <c r="G62" s="175" t="s">
        <v>128</v>
      </c>
      <c r="H62" s="144" t="s">
        <v>394</v>
      </c>
      <c r="I62" s="185"/>
      <c r="J62" s="185"/>
      <c r="K62" s="185"/>
      <c r="L62" s="185"/>
      <c r="M62" s="185"/>
      <c r="N62" s="185"/>
      <c r="O62" s="185"/>
      <c r="P62" s="185"/>
      <c r="Q62" s="185"/>
      <c r="R62" s="185"/>
      <c r="S62" s="185"/>
      <c r="T62" s="185"/>
      <c r="U62" s="185"/>
      <c r="V62" s="185"/>
      <c r="W62" s="185"/>
      <c r="X62" s="185"/>
      <c r="Y62" s="185"/>
      <c r="Z62" s="185"/>
      <c r="AA62" s="185"/>
      <c r="AB62" s="185"/>
      <c r="AC62" s="185"/>
      <c r="AD62" s="185"/>
      <c r="AE62" s="185"/>
      <c r="AF62" s="185"/>
      <c r="AG62" s="185"/>
      <c r="AH62" s="185"/>
      <c r="AI62" s="185"/>
      <c r="AJ62" s="185"/>
      <c r="AK62" s="185"/>
      <c r="AL62" s="185"/>
      <c r="AM62" s="185"/>
      <c r="AN62" s="185"/>
      <c r="AO62" s="185"/>
      <c r="AP62" s="185"/>
      <c r="AQ62" s="185"/>
      <c r="AR62" s="185"/>
      <c r="AS62" s="185"/>
      <c r="AT62" s="185"/>
      <c r="AU62" s="185"/>
      <c r="AV62" s="185"/>
      <c r="AW62" s="185"/>
      <c r="AX62" s="185"/>
      <c r="AY62" s="185"/>
    </row>
    <row r="63" spans="1:51" ht="23.25" thickBot="1" x14ac:dyDescent="0.25">
      <c r="A63" s="160" t="s">
        <v>293</v>
      </c>
      <c r="B63" s="144" t="s">
        <v>193</v>
      </c>
      <c r="C63" s="144" t="s">
        <v>311</v>
      </c>
      <c r="D63" s="162" t="s">
        <v>638</v>
      </c>
      <c r="E63" s="191">
        <v>140782657.19350001</v>
      </c>
      <c r="F63" s="197">
        <v>0</v>
      </c>
      <c r="G63" s="144" t="s">
        <v>301</v>
      </c>
      <c r="H63" s="144" t="s">
        <v>301</v>
      </c>
      <c r="I63" s="185"/>
      <c r="J63" s="185"/>
      <c r="K63" s="185"/>
      <c r="L63" s="185"/>
      <c r="M63" s="185"/>
      <c r="N63" s="185"/>
      <c r="O63" s="185"/>
      <c r="P63" s="185"/>
      <c r="Q63" s="185"/>
      <c r="R63" s="185"/>
      <c r="S63" s="185"/>
      <c r="T63" s="185"/>
      <c r="U63" s="185"/>
      <c r="V63" s="185"/>
      <c r="W63" s="185"/>
      <c r="X63" s="185"/>
      <c r="Y63" s="185"/>
      <c r="Z63" s="185"/>
      <c r="AA63" s="185"/>
      <c r="AB63" s="185"/>
      <c r="AC63" s="185"/>
      <c r="AD63" s="185"/>
      <c r="AE63" s="185"/>
      <c r="AF63" s="185"/>
      <c r="AG63" s="185"/>
      <c r="AH63" s="185"/>
      <c r="AI63" s="185"/>
      <c r="AJ63" s="185"/>
      <c r="AK63" s="185"/>
      <c r="AL63" s="185"/>
      <c r="AM63" s="185"/>
      <c r="AN63" s="185"/>
      <c r="AO63" s="185"/>
      <c r="AP63" s="185"/>
      <c r="AQ63" s="185"/>
      <c r="AR63" s="185"/>
      <c r="AS63" s="185"/>
      <c r="AT63" s="185"/>
      <c r="AU63" s="185"/>
      <c r="AV63" s="185"/>
      <c r="AW63" s="185"/>
      <c r="AX63" s="185"/>
      <c r="AY63" s="185"/>
    </row>
    <row r="64" spans="1:51" ht="12" thickBot="1" x14ac:dyDescent="0.25">
      <c r="A64" s="194"/>
      <c r="B64" s="194"/>
      <c r="C64" s="194"/>
      <c r="D64" s="194"/>
      <c r="E64" s="194"/>
      <c r="F64" s="302">
        <f>SUM(F46:F63)</f>
        <v>383882270.72999996</v>
      </c>
      <c r="G64" s="194"/>
      <c r="H64" s="194"/>
      <c r="I64" s="185"/>
      <c r="J64" s="185"/>
      <c r="K64" s="185"/>
      <c r="L64" s="185"/>
      <c r="M64" s="185"/>
      <c r="N64" s="185"/>
      <c r="O64" s="185"/>
      <c r="P64" s="185"/>
      <c r="Q64" s="185"/>
      <c r="R64" s="185"/>
      <c r="S64" s="185"/>
      <c r="T64" s="185"/>
      <c r="U64" s="185"/>
      <c r="V64" s="185"/>
      <c r="W64" s="185"/>
      <c r="X64" s="185"/>
      <c r="Y64" s="185"/>
      <c r="Z64" s="185"/>
      <c r="AA64" s="185"/>
      <c r="AB64" s="185"/>
      <c r="AC64" s="185"/>
      <c r="AD64" s="185"/>
      <c r="AE64" s="185"/>
      <c r="AF64" s="185"/>
      <c r="AG64" s="185"/>
      <c r="AH64" s="185"/>
      <c r="AI64" s="185"/>
      <c r="AJ64" s="185"/>
      <c r="AK64" s="185"/>
      <c r="AL64" s="185"/>
      <c r="AM64" s="185"/>
      <c r="AN64" s="185"/>
      <c r="AO64" s="185"/>
      <c r="AP64" s="185"/>
      <c r="AQ64" s="185"/>
      <c r="AR64" s="185"/>
      <c r="AS64" s="185"/>
      <c r="AT64" s="185"/>
      <c r="AU64" s="185"/>
      <c r="AV64" s="185"/>
      <c r="AW64" s="185"/>
      <c r="AX64" s="185"/>
      <c r="AY64" s="185"/>
    </row>
    <row r="65" spans="1:51" ht="33.75" x14ac:dyDescent="0.2">
      <c r="A65" s="170" t="s">
        <v>15</v>
      </c>
      <c r="B65" s="169" t="s">
        <v>181</v>
      </c>
      <c r="C65" s="144" t="s">
        <v>325</v>
      </c>
      <c r="D65" s="143" t="s">
        <v>395</v>
      </c>
      <c r="E65" s="168">
        <v>110</v>
      </c>
      <c r="F65" s="188">
        <v>50415902.400000006</v>
      </c>
      <c r="G65" s="169" t="s">
        <v>596</v>
      </c>
      <c r="H65" s="144" t="s">
        <v>408</v>
      </c>
      <c r="I65" s="185"/>
      <c r="J65" s="185"/>
      <c r="K65" s="185"/>
      <c r="L65" s="185"/>
      <c r="M65" s="185"/>
      <c r="N65" s="185"/>
      <c r="O65" s="185"/>
      <c r="P65" s="185"/>
      <c r="Q65" s="185"/>
      <c r="R65" s="185"/>
      <c r="S65" s="185"/>
      <c r="T65" s="185"/>
      <c r="U65" s="185"/>
      <c r="V65" s="185"/>
      <c r="W65" s="185"/>
      <c r="X65" s="185"/>
      <c r="Y65" s="185"/>
      <c r="Z65" s="185"/>
      <c r="AA65" s="185"/>
      <c r="AB65" s="185"/>
      <c r="AC65" s="185"/>
      <c r="AD65" s="185"/>
      <c r="AE65" s="185"/>
      <c r="AF65" s="185"/>
      <c r="AG65" s="185"/>
      <c r="AH65" s="185"/>
      <c r="AI65" s="185"/>
      <c r="AJ65" s="185"/>
      <c r="AK65" s="185"/>
      <c r="AL65" s="185"/>
      <c r="AM65" s="185"/>
      <c r="AN65" s="185"/>
      <c r="AO65" s="185"/>
      <c r="AP65" s="185"/>
      <c r="AQ65" s="185"/>
      <c r="AR65" s="185"/>
      <c r="AS65" s="185"/>
      <c r="AT65" s="185"/>
      <c r="AU65" s="185"/>
      <c r="AV65" s="185"/>
      <c r="AW65" s="185"/>
      <c r="AX65" s="185"/>
      <c r="AY65" s="185"/>
    </row>
    <row r="66" spans="1:51" ht="33.75" x14ac:dyDescent="0.2">
      <c r="A66" s="170" t="s">
        <v>15</v>
      </c>
      <c r="B66" s="169" t="s">
        <v>181</v>
      </c>
      <c r="C66" s="144" t="s">
        <v>328</v>
      </c>
      <c r="D66" s="143" t="s">
        <v>396</v>
      </c>
      <c r="E66" s="168">
        <v>10</v>
      </c>
      <c r="F66" s="188">
        <v>7863180.4800000004</v>
      </c>
      <c r="G66" s="169" t="s">
        <v>596</v>
      </c>
      <c r="H66" s="144" t="s">
        <v>409</v>
      </c>
      <c r="I66" s="185"/>
      <c r="J66" s="185"/>
      <c r="K66" s="185"/>
      <c r="L66" s="185"/>
      <c r="M66" s="185"/>
      <c r="N66" s="185"/>
      <c r="O66" s="185"/>
      <c r="P66" s="185"/>
      <c r="Q66" s="185"/>
      <c r="R66" s="185"/>
      <c r="S66" s="185"/>
      <c r="T66" s="185"/>
      <c r="U66" s="185"/>
      <c r="V66" s="185"/>
      <c r="W66" s="185"/>
      <c r="X66" s="185"/>
      <c r="Y66" s="185"/>
      <c r="Z66" s="185"/>
      <c r="AA66" s="185"/>
      <c r="AB66" s="185"/>
      <c r="AC66" s="185"/>
      <c r="AD66" s="185"/>
      <c r="AE66" s="185"/>
      <c r="AF66" s="185"/>
      <c r="AG66" s="185"/>
      <c r="AH66" s="185"/>
      <c r="AI66" s="185"/>
      <c r="AJ66" s="185"/>
      <c r="AK66" s="185"/>
      <c r="AL66" s="185"/>
      <c r="AM66" s="185"/>
      <c r="AN66" s="185"/>
      <c r="AO66" s="185"/>
      <c r="AP66" s="185"/>
      <c r="AQ66" s="185"/>
      <c r="AR66" s="185"/>
      <c r="AS66" s="185"/>
      <c r="AT66" s="185"/>
      <c r="AU66" s="185"/>
      <c r="AV66" s="185"/>
      <c r="AW66" s="185"/>
      <c r="AX66" s="185"/>
      <c r="AY66" s="185"/>
    </row>
    <row r="67" spans="1:51" ht="168.75" x14ac:dyDescent="0.2">
      <c r="A67" s="170" t="s">
        <v>15</v>
      </c>
      <c r="B67" s="169" t="s">
        <v>367</v>
      </c>
      <c r="C67" s="144" t="s">
        <v>658</v>
      </c>
      <c r="D67" s="169" t="s">
        <v>397</v>
      </c>
      <c r="E67" s="168">
        <v>250</v>
      </c>
      <c r="F67" s="188">
        <v>450842048.2498579</v>
      </c>
      <c r="G67" s="144" t="s">
        <v>597</v>
      </c>
      <c r="H67" s="144" t="s">
        <v>627</v>
      </c>
      <c r="I67" s="185"/>
      <c r="J67" s="185"/>
      <c r="K67" s="185"/>
      <c r="L67" s="185"/>
      <c r="M67" s="185"/>
      <c r="N67" s="185"/>
      <c r="O67" s="185"/>
      <c r="P67" s="185"/>
      <c r="Q67" s="185"/>
      <c r="R67" s="185"/>
      <c r="S67" s="185"/>
      <c r="T67" s="185"/>
      <c r="U67" s="185"/>
      <c r="V67" s="185"/>
      <c r="W67" s="185"/>
      <c r="X67" s="185"/>
      <c r="Y67" s="185"/>
      <c r="Z67" s="185"/>
      <c r="AA67" s="185"/>
      <c r="AB67" s="185"/>
      <c r="AC67" s="185"/>
      <c r="AD67" s="185"/>
      <c r="AE67" s="185"/>
      <c r="AF67" s="185"/>
      <c r="AG67" s="185"/>
      <c r="AH67" s="185"/>
      <c r="AI67" s="185"/>
      <c r="AJ67" s="185"/>
      <c r="AK67" s="185"/>
      <c r="AL67" s="185"/>
      <c r="AM67" s="185"/>
      <c r="AN67" s="185"/>
      <c r="AO67" s="185"/>
      <c r="AP67" s="185"/>
      <c r="AQ67" s="185"/>
      <c r="AR67" s="185"/>
      <c r="AS67" s="185"/>
      <c r="AT67" s="185"/>
      <c r="AU67" s="185"/>
      <c r="AV67" s="185"/>
      <c r="AW67" s="185"/>
      <c r="AX67" s="185"/>
      <c r="AY67" s="185"/>
    </row>
    <row r="68" spans="1:51" ht="146.25" x14ac:dyDescent="0.2">
      <c r="A68" s="170" t="s">
        <v>15</v>
      </c>
      <c r="B68" s="169" t="s">
        <v>367</v>
      </c>
      <c r="C68" s="144" t="s">
        <v>659</v>
      </c>
      <c r="D68" s="169" t="s">
        <v>398</v>
      </c>
      <c r="E68" s="168">
        <v>580</v>
      </c>
      <c r="F68" s="188">
        <v>284398715.49967021</v>
      </c>
      <c r="G68" s="144" t="s">
        <v>598</v>
      </c>
      <c r="H68" s="144" t="s">
        <v>625</v>
      </c>
      <c r="I68" s="185"/>
      <c r="J68" s="185"/>
      <c r="K68" s="185"/>
      <c r="L68" s="185"/>
      <c r="M68" s="185"/>
      <c r="N68" s="185"/>
      <c r="O68" s="185"/>
      <c r="P68" s="185"/>
      <c r="Q68" s="185"/>
      <c r="R68" s="185"/>
      <c r="S68" s="185"/>
      <c r="T68" s="185"/>
      <c r="U68" s="185"/>
      <c r="V68" s="185"/>
      <c r="W68" s="185"/>
      <c r="X68" s="185"/>
      <c r="Y68" s="185"/>
      <c r="Z68" s="185"/>
      <c r="AA68" s="185"/>
      <c r="AB68" s="185"/>
      <c r="AC68" s="185"/>
      <c r="AD68" s="185"/>
      <c r="AE68" s="185"/>
      <c r="AF68" s="185"/>
      <c r="AG68" s="185"/>
      <c r="AH68" s="185"/>
      <c r="AI68" s="185"/>
      <c r="AJ68" s="185"/>
      <c r="AK68" s="185"/>
      <c r="AL68" s="185"/>
      <c r="AM68" s="185"/>
      <c r="AN68" s="185"/>
      <c r="AO68" s="185"/>
      <c r="AP68" s="185"/>
      <c r="AQ68" s="185"/>
      <c r="AR68" s="185"/>
      <c r="AS68" s="185"/>
      <c r="AT68" s="185"/>
      <c r="AU68" s="185"/>
      <c r="AV68" s="185"/>
      <c r="AW68" s="185"/>
      <c r="AX68" s="185"/>
      <c r="AY68" s="185"/>
    </row>
    <row r="69" spans="1:51" ht="135" x14ac:dyDescent="0.2">
      <c r="A69" s="170" t="s">
        <v>15</v>
      </c>
      <c r="B69" s="169" t="s">
        <v>367</v>
      </c>
      <c r="C69" s="144" t="s">
        <v>660</v>
      </c>
      <c r="D69" s="169" t="s">
        <v>399</v>
      </c>
      <c r="E69" s="168">
        <v>855</v>
      </c>
      <c r="F69" s="188">
        <v>431362778.32451385</v>
      </c>
      <c r="G69" s="144" t="s">
        <v>598</v>
      </c>
      <c r="H69" s="144" t="s">
        <v>626</v>
      </c>
      <c r="I69" s="185"/>
      <c r="J69" s="185"/>
      <c r="K69" s="185"/>
      <c r="L69" s="185"/>
      <c r="M69" s="185"/>
      <c r="N69" s="185"/>
      <c r="O69" s="185"/>
      <c r="P69" s="185"/>
      <c r="Q69" s="185"/>
      <c r="R69" s="185"/>
      <c r="S69" s="185"/>
      <c r="T69" s="185"/>
      <c r="U69" s="185"/>
      <c r="V69" s="185"/>
      <c r="W69" s="185"/>
      <c r="X69" s="185"/>
      <c r="Y69" s="185"/>
      <c r="Z69" s="185"/>
      <c r="AA69" s="185"/>
      <c r="AB69" s="185"/>
      <c r="AC69" s="185"/>
      <c r="AD69" s="185"/>
      <c r="AE69" s="185"/>
      <c r="AF69" s="185"/>
      <c r="AG69" s="185"/>
      <c r="AH69" s="185"/>
      <c r="AI69" s="185"/>
      <c r="AJ69" s="185"/>
      <c r="AK69" s="185"/>
      <c r="AL69" s="185"/>
      <c r="AM69" s="185"/>
      <c r="AN69" s="185"/>
      <c r="AO69" s="185"/>
      <c r="AP69" s="185"/>
      <c r="AQ69" s="185"/>
      <c r="AR69" s="185"/>
      <c r="AS69" s="185"/>
      <c r="AT69" s="185"/>
      <c r="AU69" s="185"/>
      <c r="AV69" s="185"/>
      <c r="AW69" s="185"/>
      <c r="AX69" s="185"/>
      <c r="AY69" s="185"/>
    </row>
    <row r="70" spans="1:51" ht="157.5" x14ac:dyDescent="0.2">
      <c r="A70" s="170" t="s">
        <v>15</v>
      </c>
      <c r="B70" s="169" t="s">
        <v>367</v>
      </c>
      <c r="C70" s="144" t="s">
        <v>661</v>
      </c>
      <c r="D70" s="169" t="s">
        <v>400</v>
      </c>
      <c r="E70" s="168">
        <v>959</v>
      </c>
      <c r="F70" s="188">
        <v>441994120.66949391</v>
      </c>
      <c r="G70" s="144" t="s">
        <v>598</v>
      </c>
      <c r="H70" s="144" t="s">
        <v>628</v>
      </c>
      <c r="I70" s="185"/>
      <c r="J70" s="185"/>
      <c r="K70" s="185"/>
      <c r="L70" s="185"/>
      <c r="M70" s="185"/>
      <c r="N70" s="185"/>
      <c r="O70" s="185"/>
      <c r="P70" s="185"/>
      <c r="Q70" s="185"/>
      <c r="R70" s="185"/>
      <c r="S70" s="185"/>
      <c r="T70" s="185"/>
      <c r="U70" s="185"/>
      <c r="V70" s="185"/>
      <c r="W70" s="185"/>
      <c r="X70" s="185"/>
      <c r="Y70" s="185"/>
      <c r="Z70" s="185"/>
      <c r="AA70" s="185"/>
      <c r="AB70" s="185"/>
      <c r="AC70" s="185"/>
      <c r="AD70" s="185"/>
      <c r="AE70" s="185"/>
      <c r="AF70" s="185"/>
      <c r="AG70" s="185"/>
      <c r="AH70" s="185"/>
      <c r="AI70" s="185"/>
      <c r="AJ70" s="185"/>
      <c r="AK70" s="185"/>
      <c r="AL70" s="185"/>
      <c r="AM70" s="185"/>
      <c r="AN70" s="185"/>
      <c r="AO70" s="185"/>
      <c r="AP70" s="185"/>
      <c r="AQ70" s="185"/>
      <c r="AR70" s="185"/>
      <c r="AS70" s="185"/>
      <c r="AT70" s="185"/>
      <c r="AU70" s="185"/>
      <c r="AV70" s="185"/>
      <c r="AW70" s="185"/>
      <c r="AX70" s="185"/>
      <c r="AY70" s="185"/>
    </row>
    <row r="71" spans="1:51" ht="78.75" x14ac:dyDescent="0.2">
      <c r="A71" s="170" t="s">
        <v>15</v>
      </c>
      <c r="B71" s="169" t="s">
        <v>367</v>
      </c>
      <c r="C71" s="144" t="s">
        <v>662</v>
      </c>
      <c r="D71" s="169" t="s">
        <v>401</v>
      </c>
      <c r="E71" s="168">
        <v>11017</v>
      </c>
      <c r="F71" s="188">
        <v>4517826155.0333948</v>
      </c>
      <c r="G71" s="144" t="s">
        <v>598</v>
      </c>
      <c r="H71" s="144" t="s">
        <v>410</v>
      </c>
      <c r="I71" s="185"/>
      <c r="J71" s="185"/>
      <c r="K71" s="185"/>
      <c r="L71" s="185"/>
      <c r="M71" s="185"/>
      <c r="N71" s="185"/>
      <c r="O71" s="185"/>
      <c r="P71" s="185"/>
      <c r="Q71" s="185"/>
      <c r="R71" s="185"/>
      <c r="S71" s="185"/>
      <c r="T71" s="185"/>
      <c r="U71" s="185"/>
      <c r="V71" s="185"/>
      <c r="W71" s="185"/>
      <c r="X71" s="185"/>
      <c r="Y71" s="185"/>
      <c r="Z71" s="185"/>
      <c r="AA71" s="185"/>
      <c r="AB71" s="185"/>
      <c r="AC71" s="185"/>
      <c r="AD71" s="185"/>
      <c r="AE71" s="185"/>
      <c r="AF71" s="185"/>
      <c r="AG71" s="185"/>
      <c r="AH71" s="185"/>
      <c r="AI71" s="185"/>
      <c r="AJ71" s="185"/>
      <c r="AK71" s="185"/>
      <c r="AL71" s="185"/>
      <c r="AM71" s="185"/>
      <c r="AN71" s="185"/>
      <c r="AO71" s="185"/>
      <c r="AP71" s="185"/>
      <c r="AQ71" s="185"/>
      <c r="AR71" s="185"/>
      <c r="AS71" s="185"/>
      <c r="AT71" s="185"/>
      <c r="AU71" s="185"/>
      <c r="AV71" s="185"/>
      <c r="AW71" s="185"/>
      <c r="AX71" s="185"/>
      <c r="AY71" s="185"/>
    </row>
    <row r="72" spans="1:51" ht="67.5" x14ac:dyDescent="0.2">
      <c r="A72" s="170" t="s">
        <v>15</v>
      </c>
      <c r="B72" s="169" t="s">
        <v>367</v>
      </c>
      <c r="C72" s="144" t="s">
        <v>663</v>
      </c>
      <c r="D72" s="169" t="s">
        <v>402</v>
      </c>
      <c r="E72" s="168">
        <v>1000</v>
      </c>
      <c r="F72" s="188">
        <v>625119495.13965893</v>
      </c>
      <c r="G72" s="144" t="s">
        <v>598</v>
      </c>
      <c r="H72" s="144" t="s">
        <v>411</v>
      </c>
      <c r="I72" s="185"/>
      <c r="J72" s="185"/>
      <c r="K72" s="185"/>
      <c r="L72" s="185"/>
      <c r="M72" s="185"/>
      <c r="N72" s="185"/>
      <c r="O72" s="185"/>
      <c r="P72" s="185"/>
      <c r="Q72" s="185"/>
      <c r="R72" s="185"/>
      <c r="S72" s="185"/>
      <c r="T72" s="185"/>
      <c r="U72" s="185"/>
      <c r="V72" s="185"/>
      <c r="W72" s="185"/>
      <c r="X72" s="185"/>
      <c r="Y72" s="185"/>
      <c r="Z72" s="185"/>
      <c r="AA72" s="185"/>
      <c r="AB72" s="185"/>
      <c r="AC72" s="185"/>
      <c r="AD72" s="185"/>
      <c r="AE72" s="185"/>
      <c r="AF72" s="185"/>
      <c r="AG72" s="185"/>
      <c r="AH72" s="185"/>
      <c r="AI72" s="185"/>
      <c r="AJ72" s="185"/>
      <c r="AK72" s="185"/>
      <c r="AL72" s="185"/>
      <c r="AM72" s="185"/>
      <c r="AN72" s="185"/>
      <c r="AO72" s="185"/>
      <c r="AP72" s="185"/>
      <c r="AQ72" s="185"/>
      <c r="AR72" s="185"/>
      <c r="AS72" s="185"/>
      <c r="AT72" s="185"/>
      <c r="AU72" s="185"/>
      <c r="AV72" s="185"/>
      <c r="AW72" s="185"/>
      <c r="AX72" s="185"/>
      <c r="AY72" s="185"/>
    </row>
    <row r="73" spans="1:51" ht="78.75" x14ac:dyDescent="0.2">
      <c r="A73" s="170" t="s">
        <v>15</v>
      </c>
      <c r="B73" s="169" t="s">
        <v>367</v>
      </c>
      <c r="C73" s="144" t="s">
        <v>664</v>
      </c>
      <c r="D73" s="169" t="s">
        <v>671</v>
      </c>
      <c r="E73" s="168">
        <v>1310</v>
      </c>
      <c r="F73" s="188" t="s">
        <v>301</v>
      </c>
      <c r="G73" s="188" t="s">
        <v>301</v>
      </c>
      <c r="H73" s="144" t="s">
        <v>410</v>
      </c>
      <c r="I73" s="185"/>
      <c r="J73" s="185"/>
      <c r="K73" s="185"/>
      <c r="L73" s="185"/>
      <c r="M73" s="185"/>
      <c r="N73" s="185"/>
      <c r="O73" s="185"/>
      <c r="P73" s="185"/>
      <c r="Q73" s="185"/>
      <c r="R73" s="185"/>
      <c r="S73" s="185"/>
      <c r="T73" s="185"/>
      <c r="U73" s="185"/>
      <c r="V73" s="185"/>
      <c r="W73" s="185"/>
      <c r="X73" s="185"/>
      <c r="Y73" s="185"/>
      <c r="Z73" s="185"/>
      <c r="AA73" s="185"/>
      <c r="AB73" s="185"/>
      <c r="AC73" s="185"/>
      <c r="AD73" s="185"/>
      <c r="AE73" s="185"/>
      <c r="AF73" s="185"/>
      <c r="AG73" s="185"/>
      <c r="AH73" s="185"/>
      <c r="AI73" s="185"/>
      <c r="AJ73" s="185"/>
      <c r="AK73" s="185"/>
      <c r="AL73" s="185"/>
      <c r="AM73" s="185"/>
      <c r="AN73" s="185"/>
      <c r="AO73" s="185"/>
      <c r="AP73" s="185"/>
      <c r="AQ73" s="185"/>
      <c r="AR73" s="185"/>
      <c r="AS73" s="185"/>
      <c r="AT73" s="185"/>
      <c r="AU73" s="185"/>
      <c r="AV73" s="185"/>
      <c r="AW73" s="185"/>
      <c r="AX73" s="185"/>
      <c r="AY73" s="185"/>
    </row>
    <row r="74" spans="1:51" ht="112.5" x14ac:dyDescent="0.2">
      <c r="A74" s="170" t="s">
        <v>15</v>
      </c>
      <c r="B74" s="169" t="s">
        <v>367</v>
      </c>
      <c r="C74" s="144" t="s">
        <v>665</v>
      </c>
      <c r="D74" s="169" t="s">
        <v>672</v>
      </c>
      <c r="E74" s="168">
        <v>53000</v>
      </c>
      <c r="F74" s="188" t="s">
        <v>301</v>
      </c>
      <c r="G74" s="188" t="s">
        <v>301</v>
      </c>
      <c r="H74" s="144" t="s">
        <v>410</v>
      </c>
      <c r="I74" s="185"/>
      <c r="J74" s="185"/>
      <c r="K74" s="185"/>
      <c r="L74" s="185"/>
      <c r="M74" s="185"/>
      <c r="N74" s="185"/>
      <c r="O74" s="185"/>
      <c r="P74" s="185"/>
      <c r="Q74" s="185"/>
      <c r="R74" s="185"/>
      <c r="S74" s="185"/>
      <c r="T74" s="185"/>
      <c r="U74" s="185"/>
      <c r="V74" s="185"/>
      <c r="W74" s="185"/>
      <c r="X74" s="185"/>
      <c r="Y74" s="185"/>
      <c r="Z74" s="185"/>
      <c r="AA74" s="185"/>
      <c r="AB74" s="185"/>
      <c r="AC74" s="185"/>
      <c r="AD74" s="185"/>
      <c r="AE74" s="185"/>
      <c r="AF74" s="185"/>
      <c r="AG74" s="185"/>
      <c r="AH74" s="185"/>
      <c r="AI74" s="185"/>
      <c r="AJ74" s="185"/>
      <c r="AK74" s="185"/>
      <c r="AL74" s="185"/>
      <c r="AM74" s="185"/>
      <c r="AN74" s="185"/>
      <c r="AO74" s="185"/>
      <c r="AP74" s="185"/>
      <c r="AQ74" s="185"/>
      <c r="AR74" s="185"/>
      <c r="AS74" s="185"/>
      <c r="AT74" s="185"/>
      <c r="AU74" s="185"/>
      <c r="AV74" s="185"/>
      <c r="AW74" s="185"/>
      <c r="AX74" s="185"/>
      <c r="AY74" s="185"/>
    </row>
    <row r="75" spans="1:51" ht="78.75" x14ac:dyDescent="0.2">
      <c r="A75" s="170" t="s">
        <v>15</v>
      </c>
      <c r="B75" s="169" t="s">
        <v>367</v>
      </c>
      <c r="C75" s="144" t="s">
        <v>666</v>
      </c>
      <c r="D75" s="169" t="s">
        <v>673</v>
      </c>
      <c r="E75" s="168">
        <v>1900</v>
      </c>
      <c r="F75" s="179" t="s">
        <v>301</v>
      </c>
      <c r="G75" s="188" t="s">
        <v>301</v>
      </c>
      <c r="H75" s="144" t="s">
        <v>410</v>
      </c>
      <c r="I75" s="185"/>
      <c r="J75" s="185"/>
      <c r="K75" s="185"/>
      <c r="L75" s="185"/>
      <c r="M75" s="185"/>
      <c r="N75" s="185"/>
      <c r="O75" s="185"/>
      <c r="P75" s="185"/>
      <c r="Q75" s="185"/>
      <c r="R75" s="185"/>
      <c r="S75" s="185"/>
      <c r="T75" s="185"/>
      <c r="U75" s="185"/>
      <c r="V75" s="185"/>
      <c r="W75" s="185"/>
      <c r="X75" s="185"/>
      <c r="Y75" s="185"/>
      <c r="Z75" s="185"/>
      <c r="AA75" s="185"/>
      <c r="AB75" s="185"/>
      <c r="AC75" s="185"/>
      <c r="AD75" s="185"/>
      <c r="AE75" s="185"/>
      <c r="AF75" s="185"/>
      <c r="AG75" s="185"/>
      <c r="AH75" s="185"/>
      <c r="AI75" s="185"/>
      <c r="AJ75" s="185"/>
      <c r="AK75" s="185"/>
      <c r="AL75" s="185"/>
      <c r="AM75" s="185"/>
      <c r="AN75" s="185"/>
      <c r="AO75" s="185"/>
      <c r="AP75" s="185"/>
      <c r="AQ75" s="185"/>
      <c r="AR75" s="185"/>
      <c r="AS75" s="185"/>
      <c r="AT75" s="185"/>
      <c r="AU75" s="185"/>
      <c r="AV75" s="185"/>
      <c r="AW75" s="185"/>
      <c r="AX75" s="185"/>
      <c r="AY75" s="185"/>
    </row>
    <row r="76" spans="1:51" ht="78.75" x14ac:dyDescent="0.2">
      <c r="A76" s="170" t="s">
        <v>15</v>
      </c>
      <c r="B76" s="169" t="s">
        <v>367</v>
      </c>
      <c r="C76" s="144" t="s">
        <v>667</v>
      </c>
      <c r="D76" s="169" t="s">
        <v>404</v>
      </c>
      <c r="E76" s="288">
        <v>13</v>
      </c>
      <c r="F76" s="179">
        <v>2266262.8406807929</v>
      </c>
      <c r="G76" s="144" t="s">
        <v>598</v>
      </c>
      <c r="H76" s="144" t="s">
        <v>410</v>
      </c>
      <c r="I76" s="185"/>
      <c r="J76" s="185"/>
      <c r="K76" s="185"/>
      <c r="L76" s="185"/>
      <c r="M76" s="185"/>
      <c r="N76" s="185"/>
      <c r="O76" s="185"/>
      <c r="P76" s="185"/>
      <c r="Q76" s="185"/>
      <c r="R76" s="185"/>
      <c r="S76" s="185"/>
      <c r="T76" s="185"/>
      <c r="U76" s="185"/>
      <c r="V76" s="185"/>
      <c r="W76" s="185"/>
      <c r="X76" s="185"/>
      <c r="Y76" s="185"/>
      <c r="Z76" s="185"/>
      <c r="AA76" s="185"/>
      <c r="AB76" s="185"/>
      <c r="AC76" s="185"/>
      <c r="AD76" s="185"/>
      <c r="AE76" s="185"/>
      <c r="AF76" s="185"/>
      <c r="AG76" s="185"/>
      <c r="AH76" s="185"/>
      <c r="AI76" s="185"/>
      <c r="AJ76" s="185"/>
      <c r="AK76" s="185"/>
      <c r="AL76" s="185"/>
      <c r="AM76" s="185"/>
      <c r="AN76" s="185"/>
      <c r="AO76" s="185"/>
      <c r="AP76" s="185"/>
      <c r="AQ76" s="185"/>
      <c r="AR76" s="185"/>
      <c r="AS76" s="185"/>
      <c r="AT76" s="185"/>
      <c r="AU76" s="185"/>
      <c r="AV76" s="185"/>
      <c r="AW76" s="185"/>
      <c r="AX76" s="185"/>
      <c r="AY76" s="185"/>
    </row>
    <row r="77" spans="1:51" ht="78.75" x14ac:dyDescent="0.2">
      <c r="A77" s="170" t="s">
        <v>15</v>
      </c>
      <c r="B77" s="169" t="s">
        <v>367</v>
      </c>
      <c r="C77" s="144" t="s">
        <v>668</v>
      </c>
      <c r="D77" s="169" t="s">
        <v>403</v>
      </c>
      <c r="E77" s="168">
        <v>30</v>
      </c>
      <c r="F77" s="179">
        <v>15557252.599977257</v>
      </c>
      <c r="G77" s="144" t="s">
        <v>598</v>
      </c>
      <c r="H77" s="144" t="s">
        <v>410</v>
      </c>
      <c r="I77" s="185"/>
      <c r="J77" s="185"/>
      <c r="K77" s="185"/>
      <c r="L77" s="185"/>
      <c r="M77" s="185"/>
      <c r="N77" s="185"/>
      <c r="O77" s="185"/>
      <c r="P77" s="185"/>
      <c r="Q77" s="185"/>
      <c r="R77" s="185"/>
      <c r="S77" s="185"/>
      <c r="T77" s="185"/>
      <c r="U77" s="185"/>
      <c r="V77" s="185"/>
      <c r="W77" s="185"/>
      <c r="X77" s="185"/>
      <c r="Y77" s="185"/>
      <c r="Z77" s="185"/>
      <c r="AA77" s="185"/>
      <c r="AB77" s="185"/>
      <c r="AC77" s="185"/>
      <c r="AD77" s="185"/>
      <c r="AE77" s="185"/>
      <c r="AF77" s="185"/>
      <c r="AG77" s="185"/>
      <c r="AH77" s="185"/>
      <c r="AI77" s="185"/>
      <c r="AJ77" s="185"/>
      <c r="AK77" s="185"/>
      <c r="AL77" s="185"/>
      <c r="AM77" s="185"/>
      <c r="AN77" s="185"/>
      <c r="AO77" s="185"/>
      <c r="AP77" s="185"/>
      <c r="AQ77" s="185"/>
      <c r="AR77" s="185"/>
      <c r="AS77" s="185"/>
      <c r="AT77" s="185"/>
      <c r="AU77" s="185"/>
      <c r="AV77" s="185"/>
      <c r="AW77" s="185"/>
      <c r="AX77" s="185"/>
      <c r="AY77" s="185"/>
    </row>
    <row r="78" spans="1:51" ht="78.75" x14ac:dyDescent="0.2">
      <c r="A78" s="170" t="s">
        <v>15</v>
      </c>
      <c r="B78" s="169" t="s">
        <v>367</v>
      </c>
      <c r="C78" s="144" t="s">
        <v>669</v>
      </c>
      <c r="D78" s="169" t="s">
        <v>405</v>
      </c>
      <c r="E78" s="259">
        <v>170</v>
      </c>
      <c r="F78" s="188">
        <v>38893131.499943145</v>
      </c>
      <c r="G78" s="144" t="s">
        <v>598</v>
      </c>
      <c r="H78" s="144" t="s">
        <v>410</v>
      </c>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5"/>
      <c r="AJ78" s="185"/>
      <c r="AK78" s="185"/>
      <c r="AL78" s="185"/>
      <c r="AM78" s="185"/>
      <c r="AN78" s="185"/>
      <c r="AO78" s="185"/>
      <c r="AP78" s="185"/>
      <c r="AQ78" s="185"/>
      <c r="AR78" s="185"/>
      <c r="AS78" s="185"/>
      <c r="AT78" s="185"/>
      <c r="AU78" s="185"/>
      <c r="AV78" s="185"/>
      <c r="AW78" s="185"/>
      <c r="AX78" s="185"/>
      <c r="AY78" s="185"/>
    </row>
    <row r="79" spans="1:51" ht="78.75" x14ac:dyDescent="0.2">
      <c r="A79" s="170" t="s">
        <v>15</v>
      </c>
      <c r="B79" s="169" t="s">
        <v>367</v>
      </c>
      <c r="C79" s="144" t="s">
        <v>670</v>
      </c>
      <c r="D79" s="169" t="s">
        <v>404</v>
      </c>
      <c r="E79" s="168">
        <v>650</v>
      </c>
      <c r="F79" s="188">
        <v>311145051.99954516</v>
      </c>
      <c r="G79" s="144" t="s">
        <v>598</v>
      </c>
      <c r="H79" s="144" t="s">
        <v>410</v>
      </c>
      <c r="I79" s="185"/>
      <c r="J79" s="185"/>
      <c r="K79" s="185"/>
      <c r="L79" s="185"/>
      <c r="M79" s="185"/>
      <c r="N79" s="185"/>
      <c r="O79" s="185"/>
      <c r="P79" s="185"/>
      <c r="Q79" s="185"/>
      <c r="R79" s="185"/>
      <c r="S79" s="185"/>
      <c r="T79" s="185"/>
      <c r="U79" s="185"/>
      <c r="V79" s="185"/>
      <c r="W79" s="185"/>
      <c r="X79" s="185"/>
      <c r="Y79" s="185"/>
      <c r="Z79" s="185"/>
      <c r="AA79" s="185"/>
      <c r="AB79" s="185"/>
      <c r="AC79" s="185"/>
      <c r="AD79" s="185"/>
      <c r="AE79" s="185"/>
      <c r="AF79" s="185"/>
      <c r="AG79" s="185"/>
      <c r="AH79" s="185"/>
      <c r="AI79" s="185"/>
      <c r="AJ79" s="185"/>
      <c r="AK79" s="185"/>
      <c r="AL79" s="185"/>
      <c r="AM79" s="185"/>
      <c r="AN79" s="185"/>
      <c r="AO79" s="185"/>
      <c r="AP79" s="185"/>
      <c r="AQ79" s="185"/>
      <c r="AR79" s="185"/>
      <c r="AS79" s="185"/>
      <c r="AT79" s="185"/>
      <c r="AU79" s="185"/>
      <c r="AV79" s="185"/>
      <c r="AW79" s="185"/>
      <c r="AX79" s="185"/>
      <c r="AY79" s="185"/>
    </row>
    <row r="80" spans="1:51" ht="168.75" x14ac:dyDescent="0.2">
      <c r="A80" s="170" t="s">
        <v>15</v>
      </c>
      <c r="B80" s="169" t="s">
        <v>406</v>
      </c>
      <c r="C80" s="275" t="s">
        <v>674</v>
      </c>
      <c r="D80" s="207" t="s">
        <v>404</v>
      </c>
      <c r="E80" s="168">
        <v>130</v>
      </c>
      <c r="F80" s="188">
        <v>103650611.66985786</v>
      </c>
      <c r="G80" s="144" t="s">
        <v>598</v>
      </c>
      <c r="H80" s="144" t="s">
        <v>414</v>
      </c>
      <c r="I80" s="185"/>
      <c r="J80" s="185"/>
      <c r="K80" s="185"/>
      <c r="L80" s="185"/>
      <c r="M80" s="185"/>
      <c r="N80" s="185"/>
      <c r="O80" s="185"/>
      <c r="P80" s="185"/>
      <c r="Q80" s="185"/>
      <c r="R80" s="185"/>
      <c r="S80" s="185"/>
      <c r="T80" s="185"/>
      <c r="U80" s="185"/>
      <c r="V80" s="185"/>
      <c r="W80" s="185"/>
      <c r="X80" s="185"/>
      <c r="Y80" s="185"/>
      <c r="Z80" s="185"/>
      <c r="AA80" s="185"/>
      <c r="AB80" s="185"/>
      <c r="AC80" s="185"/>
      <c r="AD80" s="185"/>
      <c r="AE80" s="185"/>
      <c r="AF80" s="185"/>
      <c r="AG80" s="185"/>
      <c r="AH80" s="185"/>
      <c r="AI80" s="185"/>
      <c r="AJ80" s="185"/>
      <c r="AK80" s="185"/>
      <c r="AL80" s="185"/>
      <c r="AM80" s="185"/>
      <c r="AN80" s="185"/>
      <c r="AO80" s="185"/>
      <c r="AP80" s="185"/>
      <c r="AQ80" s="185"/>
      <c r="AR80" s="185"/>
      <c r="AS80" s="185"/>
      <c r="AT80" s="185"/>
      <c r="AU80" s="185"/>
      <c r="AV80" s="185"/>
      <c r="AW80" s="185"/>
      <c r="AX80" s="185"/>
      <c r="AY80" s="185"/>
    </row>
    <row r="81" spans="1:51" ht="67.5" x14ac:dyDescent="0.2">
      <c r="A81" s="170" t="s">
        <v>15</v>
      </c>
      <c r="B81" s="169" t="s">
        <v>406</v>
      </c>
      <c r="C81" s="275" t="s">
        <v>675</v>
      </c>
      <c r="D81" s="207" t="s">
        <v>403</v>
      </c>
      <c r="E81" s="168">
        <v>94</v>
      </c>
      <c r="F81" s="188">
        <v>36559543.609946556</v>
      </c>
      <c r="G81" s="144" t="s">
        <v>598</v>
      </c>
      <c r="H81" s="144" t="s">
        <v>411</v>
      </c>
      <c r="I81" s="185"/>
      <c r="J81" s="185"/>
      <c r="K81" s="185"/>
      <c r="L81" s="185"/>
      <c r="M81" s="185"/>
      <c r="N81" s="185"/>
      <c r="O81" s="185"/>
      <c r="P81" s="185"/>
      <c r="Q81" s="185"/>
      <c r="R81" s="185"/>
      <c r="S81" s="185"/>
      <c r="T81" s="185"/>
      <c r="U81" s="185"/>
      <c r="V81" s="185"/>
      <c r="W81" s="185"/>
      <c r="X81" s="185"/>
      <c r="Y81" s="185"/>
      <c r="Z81" s="185"/>
      <c r="AA81" s="185"/>
      <c r="AB81" s="185"/>
      <c r="AC81" s="185"/>
      <c r="AD81" s="185"/>
      <c r="AE81" s="185"/>
      <c r="AF81" s="185"/>
      <c r="AG81" s="185"/>
      <c r="AH81" s="185"/>
      <c r="AI81" s="185"/>
      <c r="AJ81" s="185"/>
      <c r="AK81" s="185"/>
      <c r="AL81" s="185"/>
      <c r="AM81" s="185"/>
      <c r="AN81" s="185"/>
      <c r="AO81" s="185"/>
      <c r="AP81" s="185"/>
      <c r="AQ81" s="185"/>
      <c r="AR81" s="185"/>
      <c r="AS81" s="185"/>
      <c r="AT81" s="185"/>
      <c r="AU81" s="185"/>
      <c r="AV81" s="185"/>
      <c r="AW81" s="185"/>
      <c r="AX81" s="185"/>
      <c r="AY81" s="185"/>
    </row>
    <row r="82" spans="1:51" ht="56.25" x14ac:dyDescent="0.2">
      <c r="A82" s="170" t="s">
        <v>15</v>
      </c>
      <c r="B82" s="169" t="s">
        <v>406</v>
      </c>
      <c r="C82" s="275" t="s">
        <v>676</v>
      </c>
      <c r="D82" s="207" t="s">
        <v>403</v>
      </c>
      <c r="E82" s="168">
        <v>24</v>
      </c>
      <c r="F82" s="188">
        <v>11097845.459986353</v>
      </c>
      <c r="G82" s="144" t="s">
        <v>598</v>
      </c>
      <c r="H82" s="144" t="s">
        <v>412</v>
      </c>
      <c r="I82" s="185"/>
      <c r="J82" s="185"/>
      <c r="K82" s="185"/>
      <c r="L82" s="185"/>
      <c r="M82" s="185"/>
      <c r="N82" s="185"/>
      <c r="O82" s="185"/>
      <c r="P82" s="185"/>
      <c r="Q82" s="185"/>
      <c r="R82" s="185"/>
      <c r="S82" s="185"/>
      <c r="T82" s="185"/>
      <c r="U82" s="185"/>
      <c r="V82" s="185"/>
      <c r="W82" s="185"/>
      <c r="X82" s="185"/>
      <c r="Y82" s="185"/>
      <c r="Z82" s="185"/>
      <c r="AA82" s="185"/>
      <c r="AB82" s="185"/>
      <c r="AC82" s="185"/>
      <c r="AD82" s="185"/>
      <c r="AE82" s="185"/>
      <c r="AF82" s="185"/>
      <c r="AG82" s="185"/>
      <c r="AH82" s="185"/>
      <c r="AI82" s="185"/>
      <c r="AJ82" s="185"/>
      <c r="AK82" s="185"/>
      <c r="AL82" s="185"/>
      <c r="AM82" s="185"/>
      <c r="AN82" s="185"/>
      <c r="AO82" s="185"/>
      <c r="AP82" s="185"/>
      <c r="AQ82" s="185"/>
      <c r="AR82" s="185"/>
      <c r="AS82" s="185"/>
      <c r="AT82" s="185"/>
      <c r="AU82" s="185"/>
      <c r="AV82" s="185"/>
      <c r="AW82" s="185"/>
      <c r="AX82" s="185"/>
      <c r="AY82" s="185"/>
    </row>
    <row r="83" spans="1:51" ht="90" x14ac:dyDescent="0.2">
      <c r="A83" s="170" t="s">
        <v>15</v>
      </c>
      <c r="B83" s="169" t="s">
        <v>677</v>
      </c>
      <c r="C83" s="275" t="s">
        <v>679</v>
      </c>
      <c r="D83" s="207" t="s">
        <v>681</v>
      </c>
      <c r="E83" s="168">
        <v>679</v>
      </c>
      <c r="F83" s="188">
        <v>1265193567.6931503</v>
      </c>
      <c r="G83" s="144" t="s">
        <v>598</v>
      </c>
      <c r="H83" s="144" t="s">
        <v>413</v>
      </c>
      <c r="I83" s="185"/>
      <c r="J83" s="185"/>
      <c r="K83" s="185"/>
      <c r="L83" s="185"/>
      <c r="M83" s="185"/>
      <c r="N83" s="185"/>
      <c r="O83" s="185"/>
      <c r="P83" s="185"/>
      <c r="Q83" s="185"/>
      <c r="R83" s="185"/>
      <c r="S83" s="185"/>
      <c r="T83" s="185"/>
      <c r="U83" s="185"/>
      <c r="V83" s="185"/>
      <c r="W83" s="185"/>
      <c r="X83" s="185"/>
      <c r="Y83" s="185"/>
      <c r="Z83" s="185"/>
      <c r="AA83" s="185"/>
      <c r="AB83" s="185"/>
      <c r="AC83" s="185"/>
      <c r="AD83" s="185"/>
      <c r="AE83" s="185"/>
      <c r="AF83" s="185"/>
      <c r="AG83" s="185"/>
      <c r="AH83" s="185"/>
      <c r="AI83" s="185"/>
      <c r="AJ83" s="185"/>
      <c r="AK83" s="185"/>
      <c r="AL83" s="185"/>
      <c r="AM83" s="185"/>
      <c r="AN83" s="185"/>
      <c r="AO83" s="185"/>
      <c r="AP83" s="185"/>
      <c r="AQ83" s="185"/>
      <c r="AR83" s="185"/>
      <c r="AS83" s="185"/>
      <c r="AT83" s="185"/>
      <c r="AU83" s="185"/>
      <c r="AV83" s="185"/>
      <c r="AW83" s="185"/>
      <c r="AX83" s="185"/>
      <c r="AY83" s="185"/>
    </row>
    <row r="84" spans="1:51" ht="90" x14ac:dyDescent="0.2">
      <c r="A84" s="170" t="s">
        <v>15</v>
      </c>
      <c r="B84" s="169" t="s">
        <v>678</v>
      </c>
      <c r="C84" s="275" t="s">
        <v>680</v>
      </c>
      <c r="D84" s="207" t="s">
        <v>682</v>
      </c>
      <c r="E84" s="168">
        <v>6597</v>
      </c>
      <c r="F84" s="179">
        <v>2702362101.7653646</v>
      </c>
      <c r="G84" s="144" t="s">
        <v>598</v>
      </c>
      <c r="H84" s="144" t="s">
        <v>413</v>
      </c>
      <c r="I84" s="185"/>
      <c r="J84" s="185"/>
      <c r="K84" s="185"/>
      <c r="L84" s="185"/>
      <c r="M84" s="185"/>
      <c r="N84" s="185"/>
      <c r="O84" s="185"/>
      <c r="P84" s="185"/>
      <c r="Q84" s="185"/>
      <c r="R84" s="185"/>
      <c r="S84" s="185"/>
      <c r="T84" s="185"/>
      <c r="U84" s="185"/>
      <c r="V84" s="185"/>
      <c r="W84" s="185"/>
      <c r="X84" s="185"/>
      <c r="Y84" s="185"/>
      <c r="Z84" s="185"/>
      <c r="AA84" s="185"/>
      <c r="AB84" s="185"/>
      <c r="AC84" s="185"/>
      <c r="AD84" s="185"/>
      <c r="AE84" s="185"/>
      <c r="AF84" s="185"/>
      <c r="AG84" s="185"/>
      <c r="AH84" s="185"/>
      <c r="AI84" s="185"/>
      <c r="AJ84" s="185"/>
      <c r="AK84" s="185"/>
      <c r="AL84" s="185"/>
      <c r="AM84" s="185"/>
      <c r="AN84" s="185"/>
      <c r="AO84" s="185"/>
      <c r="AP84" s="185"/>
      <c r="AQ84" s="185"/>
      <c r="AR84" s="185"/>
      <c r="AS84" s="185"/>
      <c r="AT84" s="185"/>
      <c r="AU84" s="185"/>
      <c r="AV84" s="185"/>
      <c r="AW84" s="185"/>
      <c r="AX84" s="185"/>
      <c r="AY84" s="185"/>
    </row>
    <row r="85" spans="1:51" ht="90" x14ac:dyDescent="0.2">
      <c r="A85" s="170" t="s">
        <v>15</v>
      </c>
      <c r="B85" s="165" t="s">
        <v>193</v>
      </c>
      <c r="C85" s="275" t="s">
        <v>311</v>
      </c>
      <c r="D85" s="162" t="s">
        <v>638</v>
      </c>
      <c r="E85" s="191">
        <v>10486109683</v>
      </c>
      <c r="F85" s="179">
        <v>0</v>
      </c>
      <c r="G85" s="144" t="s">
        <v>598</v>
      </c>
      <c r="H85" s="144" t="s">
        <v>413</v>
      </c>
      <c r="I85" s="185"/>
      <c r="J85" s="185"/>
      <c r="K85" s="185"/>
      <c r="L85" s="185"/>
      <c r="M85" s="185"/>
      <c r="N85" s="185"/>
      <c r="O85" s="185"/>
      <c r="P85" s="185"/>
      <c r="Q85" s="185"/>
      <c r="R85" s="185"/>
      <c r="S85" s="185"/>
      <c r="T85" s="185"/>
      <c r="U85" s="185"/>
      <c r="V85" s="185"/>
      <c r="W85" s="185"/>
      <c r="X85" s="185"/>
      <c r="Y85" s="185"/>
      <c r="Z85" s="185"/>
      <c r="AA85" s="185"/>
      <c r="AB85" s="185"/>
      <c r="AC85" s="185"/>
      <c r="AD85" s="185"/>
      <c r="AE85" s="185"/>
      <c r="AF85" s="185"/>
      <c r="AG85" s="185"/>
      <c r="AH85" s="185"/>
      <c r="AI85" s="185"/>
      <c r="AJ85" s="185"/>
      <c r="AK85" s="185"/>
      <c r="AL85" s="185"/>
      <c r="AM85" s="185"/>
      <c r="AN85" s="185"/>
      <c r="AO85" s="185"/>
      <c r="AP85" s="185"/>
      <c r="AQ85" s="185"/>
      <c r="AR85" s="185"/>
      <c r="AS85" s="185"/>
      <c r="AT85" s="185"/>
      <c r="AU85" s="185"/>
      <c r="AV85" s="185"/>
      <c r="AW85" s="185"/>
      <c r="AX85" s="185"/>
      <c r="AY85" s="185"/>
    </row>
    <row r="86" spans="1:51" ht="33.75" customHeight="1" thickBot="1" x14ac:dyDescent="0.25">
      <c r="A86" s="170" t="s">
        <v>15</v>
      </c>
      <c r="B86" s="165" t="s">
        <v>683</v>
      </c>
      <c r="C86" s="279" t="s">
        <v>684</v>
      </c>
      <c r="D86" s="162" t="s">
        <v>685</v>
      </c>
      <c r="E86" s="245">
        <v>1</v>
      </c>
      <c r="F86" s="188">
        <v>0</v>
      </c>
      <c r="G86" s="188" t="s">
        <v>301</v>
      </c>
      <c r="H86" s="188" t="s">
        <v>301</v>
      </c>
      <c r="I86" s="185"/>
      <c r="J86" s="185"/>
      <c r="K86" s="185"/>
      <c r="L86" s="185"/>
      <c r="M86" s="185"/>
      <c r="N86" s="185"/>
      <c r="O86" s="185"/>
      <c r="P86" s="185"/>
      <c r="Q86" s="185"/>
      <c r="R86" s="185"/>
      <c r="S86" s="185"/>
      <c r="T86" s="185"/>
      <c r="U86" s="185"/>
      <c r="V86" s="185"/>
      <c r="W86" s="185"/>
      <c r="X86" s="185"/>
      <c r="Y86" s="185"/>
      <c r="Z86" s="185"/>
      <c r="AA86" s="185"/>
      <c r="AB86" s="185"/>
      <c r="AC86" s="185"/>
      <c r="AD86" s="185"/>
      <c r="AE86" s="185"/>
      <c r="AF86" s="185"/>
      <c r="AG86" s="185"/>
      <c r="AH86" s="185"/>
      <c r="AI86" s="185"/>
      <c r="AJ86" s="185"/>
      <c r="AK86" s="185"/>
      <c r="AL86" s="185"/>
      <c r="AM86" s="185"/>
      <c r="AN86" s="185"/>
      <c r="AO86" s="185"/>
      <c r="AP86" s="185"/>
      <c r="AQ86" s="185"/>
      <c r="AR86" s="185"/>
      <c r="AS86" s="185"/>
      <c r="AT86" s="185"/>
      <c r="AU86" s="185"/>
      <c r="AV86" s="185"/>
      <c r="AW86" s="185"/>
      <c r="AX86" s="185"/>
      <c r="AY86" s="185"/>
    </row>
    <row r="87" spans="1:51" ht="12" thickBot="1" x14ac:dyDescent="0.25">
      <c r="A87" s="202"/>
      <c r="B87" s="202"/>
      <c r="C87" s="274"/>
      <c r="D87" s="192"/>
      <c r="E87" s="203"/>
      <c r="F87" s="301">
        <f>SUM(F65:F86)</f>
        <v>11296547764.935043</v>
      </c>
      <c r="G87" s="204"/>
      <c r="H87" s="204"/>
      <c r="I87" s="299"/>
      <c r="J87" s="300"/>
      <c r="K87" s="185"/>
      <c r="L87" s="185"/>
      <c r="M87" s="185"/>
      <c r="N87" s="185"/>
      <c r="O87" s="185"/>
      <c r="P87" s="185"/>
      <c r="Q87" s="185"/>
      <c r="R87" s="185"/>
      <c r="S87" s="185"/>
      <c r="T87" s="185"/>
      <c r="U87" s="185"/>
      <c r="V87" s="185"/>
      <c r="W87" s="185"/>
      <c r="X87" s="185"/>
      <c r="Y87" s="185"/>
      <c r="Z87" s="185"/>
      <c r="AA87" s="185"/>
      <c r="AB87" s="185"/>
      <c r="AC87" s="185"/>
      <c r="AD87" s="185"/>
      <c r="AE87" s="185"/>
      <c r="AF87" s="185"/>
      <c r="AG87" s="185"/>
      <c r="AH87" s="185"/>
      <c r="AI87" s="185"/>
      <c r="AJ87" s="185"/>
      <c r="AK87" s="185"/>
      <c r="AL87" s="185"/>
      <c r="AM87" s="185"/>
      <c r="AN87" s="185"/>
      <c r="AO87" s="185"/>
      <c r="AP87" s="185"/>
      <c r="AQ87" s="185"/>
      <c r="AR87" s="185"/>
      <c r="AS87" s="185"/>
      <c r="AT87" s="185"/>
      <c r="AU87" s="185"/>
      <c r="AV87" s="185"/>
      <c r="AW87" s="185"/>
      <c r="AX87" s="185"/>
      <c r="AY87" s="185"/>
    </row>
    <row r="88" spans="1:51" ht="67.5" x14ac:dyDescent="0.2">
      <c r="A88" s="174" t="s">
        <v>6</v>
      </c>
      <c r="B88" s="144" t="s">
        <v>415</v>
      </c>
      <c r="C88" s="144" t="s">
        <v>416</v>
      </c>
      <c r="D88" s="165" t="s">
        <v>686</v>
      </c>
      <c r="E88" s="205">
        <v>1</v>
      </c>
      <c r="F88" s="188"/>
      <c r="G88" s="143" t="s">
        <v>301</v>
      </c>
      <c r="H88" s="143" t="s">
        <v>301</v>
      </c>
      <c r="I88" s="185"/>
      <c r="J88" s="185"/>
      <c r="K88" s="185"/>
      <c r="L88" s="185"/>
      <c r="M88" s="185"/>
      <c r="N88" s="185"/>
      <c r="O88" s="185"/>
      <c r="P88" s="185"/>
      <c r="Q88" s="185"/>
      <c r="R88" s="185"/>
      <c r="S88" s="185"/>
      <c r="T88" s="185"/>
      <c r="U88" s="185"/>
      <c r="V88" s="185"/>
      <c r="W88" s="185"/>
      <c r="X88" s="185"/>
      <c r="Y88" s="185"/>
      <c r="Z88" s="185"/>
      <c r="AA88" s="185"/>
      <c r="AB88" s="185"/>
      <c r="AC88" s="185"/>
      <c r="AD88" s="185"/>
      <c r="AE88" s="185"/>
      <c r="AF88" s="185"/>
      <c r="AG88" s="185"/>
      <c r="AH88" s="185"/>
      <c r="AI88" s="185"/>
      <c r="AJ88" s="185"/>
      <c r="AK88" s="185"/>
      <c r="AL88" s="185"/>
      <c r="AM88" s="185"/>
      <c r="AN88" s="185"/>
      <c r="AO88" s="185"/>
      <c r="AP88" s="185"/>
      <c r="AQ88" s="185"/>
      <c r="AR88" s="185"/>
      <c r="AS88" s="185"/>
      <c r="AT88" s="185"/>
      <c r="AU88" s="185"/>
      <c r="AV88" s="185"/>
      <c r="AW88" s="185"/>
      <c r="AX88" s="185"/>
      <c r="AY88" s="185"/>
    </row>
    <row r="89" spans="1:51" ht="56.25" x14ac:dyDescent="0.2">
      <c r="A89" s="174" t="s">
        <v>6</v>
      </c>
      <c r="B89" s="144" t="s">
        <v>415</v>
      </c>
      <c r="C89" s="144" t="s">
        <v>417</v>
      </c>
      <c r="D89" s="165" t="s">
        <v>687</v>
      </c>
      <c r="E89" s="205">
        <v>12</v>
      </c>
      <c r="F89" s="188"/>
      <c r="G89" s="143" t="s">
        <v>301</v>
      </c>
      <c r="H89" s="143" t="s">
        <v>301</v>
      </c>
      <c r="I89" s="185"/>
      <c r="J89" s="185"/>
      <c r="K89" s="185"/>
      <c r="L89" s="185"/>
      <c r="M89" s="185"/>
      <c r="N89" s="185"/>
      <c r="O89" s="185"/>
      <c r="P89" s="185"/>
      <c r="Q89" s="185"/>
      <c r="R89" s="185"/>
      <c r="S89" s="185"/>
      <c r="T89" s="185"/>
      <c r="U89" s="185"/>
      <c r="V89" s="185"/>
      <c r="W89" s="185"/>
      <c r="X89" s="185"/>
      <c r="Y89" s="185"/>
      <c r="Z89" s="185"/>
      <c r="AA89" s="185"/>
      <c r="AB89" s="185"/>
      <c r="AC89" s="185"/>
      <c r="AD89" s="185"/>
      <c r="AE89" s="185"/>
      <c r="AF89" s="185"/>
      <c r="AG89" s="185"/>
      <c r="AH89" s="185"/>
      <c r="AI89" s="185"/>
      <c r="AJ89" s="185"/>
      <c r="AK89" s="185"/>
      <c r="AL89" s="185"/>
      <c r="AM89" s="185"/>
      <c r="AN89" s="185"/>
      <c r="AO89" s="185"/>
      <c r="AP89" s="185"/>
      <c r="AQ89" s="185"/>
      <c r="AR89" s="185"/>
      <c r="AS89" s="185"/>
      <c r="AT89" s="185"/>
      <c r="AU89" s="185"/>
      <c r="AV89" s="185"/>
      <c r="AW89" s="185"/>
      <c r="AX89" s="185"/>
      <c r="AY89" s="185"/>
    </row>
    <row r="90" spans="1:51" ht="56.25" x14ac:dyDescent="0.2">
      <c r="A90" s="174" t="s">
        <v>6</v>
      </c>
      <c r="B90" s="144" t="s">
        <v>415</v>
      </c>
      <c r="C90" s="181" t="s">
        <v>418</v>
      </c>
      <c r="D90" s="143" t="s">
        <v>688</v>
      </c>
      <c r="E90" s="205">
        <v>326</v>
      </c>
      <c r="F90" s="188">
        <v>85845000</v>
      </c>
      <c r="G90" s="144" t="s">
        <v>598</v>
      </c>
      <c r="H90" s="143" t="s">
        <v>419</v>
      </c>
      <c r="I90" s="185"/>
      <c r="J90" s="185"/>
      <c r="K90" s="185"/>
      <c r="L90" s="185"/>
      <c r="M90" s="185"/>
      <c r="N90" s="185"/>
      <c r="O90" s="185"/>
      <c r="P90" s="185"/>
      <c r="Q90" s="185"/>
      <c r="R90" s="185"/>
      <c r="S90" s="185"/>
      <c r="T90" s="185"/>
      <c r="U90" s="185"/>
      <c r="V90" s="185"/>
      <c r="W90" s="185"/>
      <c r="X90" s="185"/>
      <c r="Y90" s="185"/>
      <c r="Z90" s="185"/>
      <c r="AA90" s="185"/>
      <c r="AB90" s="185"/>
      <c r="AC90" s="185"/>
      <c r="AD90" s="185"/>
      <c r="AE90" s="185"/>
      <c r="AF90" s="185"/>
      <c r="AG90" s="185"/>
      <c r="AH90" s="185"/>
      <c r="AI90" s="185"/>
      <c r="AJ90" s="185"/>
      <c r="AK90" s="185"/>
      <c r="AL90" s="185"/>
      <c r="AM90" s="185"/>
      <c r="AN90" s="185"/>
      <c r="AO90" s="185"/>
      <c r="AP90" s="185"/>
      <c r="AQ90" s="185"/>
      <c r="AR90" s="185"/>
      <c r="AS90" s="185"/>
      <c r="AT90" s="185"/>
      <c r="AU90" s="185"/>
      <c r="AV90" s="185"/>
      <c r="AW90" s="185"/>
      <c r="AX90" s="185"/>
      <c r="AY90" s="185"/>
    </row>
    <row r="91" spans="1:51" ht="33.75" x14ac:dyDescent="0.2">
      <c r="A91" s="174" t="s">
        <v>6</v>
      </c>
      <c r="B91" s="144" t="s">
        <v>415</v>
      </c>
      <c r="C91" s="181" t="s">
        <v>420</v>
      </c>
      <c r="D91" s="143" t="s">
        <v>421</v>
      </c>
      <c r="E91" s="205">
        <v>10</v>
      </c>
      <c r="F91" s="188">
        <v>0</v>
      </c>
      <c r="G91" s="143" t="s">
        <v>301</v>
      </c>
      <c r="H91" s="143" t="s">
        <v>301</v>
      </c>
      <c r="I91" s="185"/>
      <c r="J91" s="185"/>
      <c r="K91" s="185"/>
      <c r="L91" s="185"/>
      <c r="M91" s="185"/>
      <c r="N91" s="185"/>
      <c r="O91" s="185"/>
      <c r="P91" s="185"/>
      <c r="Q91" s="185"/>
      <c r="R91" s="185"/>
      <c r="S91" s="185"/>
      <c r="T91" s="185"/>
      <c r="U91" s="185"/>
      <c r="V91" s="185"/>
      <c r="W91" s="185"/>
      <c r="X91" s="185"/>
      <c r="Y91" s="185"/>
      <c r="Z91" s="185"/>
      <c r="AA91" s="185"/>
      <c r="AB91" s="185"/>
      <c r="AC91" s="185"/>
      <c r="AD91" s="185"/>
      <c r="AE91" s="185"/>
      <c r="AF91" s="185"/>
      <c r="AG91" s="185"/>
      <c r="AH91" s="185"/>
      <c r="AI91" s="185"/>
      <c r="AJ91" s="185"/>
      <c r="AK91" s="185"/>
      <c r="AL91" s="185"/>
      <c r="AM91" s="185"/>
      <c r="AN91" s="185"/>
      <c r="AO91" s="185"/>
      <c r="AP91" s="185"/>
      <c r="AQ91" s="185"/>
      <c r="AR91" s="185"/>
      <c r="AS91" s="185"/>
      <c r="AT91" s="185"/>
      <c r="AU91" s="185"/>
      <c r="AV91" s="185"/>
      <c r="AW91" s="185"/>
      <c r="AX91" s="185"/>
      <c r="AY91" s="185"/>
    </row>
    <row r="92" spans="1:51" ht="45" x14ac:dyDescent="0.2">
      <c r="A92" s="174" t="s">
        <v>6</v>
      </c>
      <c r="B92" s="144" t="s">
        <v>415</v>
      </c>
      <c r="C92" s="181" t="s">
        <v>422</v>
      </c>
      <c r="D92" s="143" t="s">
        <v>689</v>
      </c>
      <c r="E92" s="205">
        <v>10</v>
      </c>
      <c r="F92" s="188">
        <v>0</v>
      </c>
      <c r="G92" s="143" t="s">
        <v>301</v>
      </c>
      <c r="H92" s="143" t="s">
        <v>301</v>
      </c>
      <c r="I92" s="185"/>
      <c r="J92" s="185"/>
      <c r="K92" s="185"/>
      <c r="L92" s="185"/>
      <c r="M92" s="185"/>
      <c r="N92" s="185"/>
      <c r="O92" s="185"/>
      <c r="P92" s="185"/>
      <c r="Q92" s="185"/>
      <c r="R92" s="185"/>
      <c r="S92" s="185"/>
      <c r="T92" s="185"/>
      <c r="U92" s="185"/>
      <c r="V92" s="185"/>
      <c r="W92" s="185"/>
      <c r="X92" s="185"/>
      <c r="Y92" s="185"/>
      <c r="Z92" s="185"/>
      <c r="AA92" s="185"/>
      <c r="AB92" s="185"/>
      <c r="AC92" s="185"/>
      <c r="AD92" s="185"/>
      <c r="AE92" s="185"/>
      <c r="AF92" s="185"/>
      <c r="AG92" s="185"/>
      <c r="AH92" s="185"/>
      <c r="AI92" s="185"/>
      <c r="AJ92" s="185"/>
      <c r="AK92" s="185"/>
      <c r="AL92" s="185"/>
      <c r="AM92" s="185"/>
      <c r="AN92" s="185"/>
      <c r="AO92" s="185"/>
      <c r="AP92" s="185"/>
      <c r="AQ92" s="185"/>
      <c r="AR92" s="185"/>
      <c r="AS92" s="185"/>
      <c r="AT92" s="185"/>
      <c r="AU92" s="185"/>
      <c r="AV92" s="185"/>
      <c r="AW92" s="185"/>
      <c r="AX92" s="185"/>
      <c r="AY92" s="185"/>
    </row>
    <row r="93" spans="1:51" ht="33.75" x14ac:dyDescent="0.2">
      <c r="A93" s="174" t="s">
        <v>6</v>
      </c>
      <c r="B93" s="144" t="s">
        <v>415</v>
      </c>
      <c r="C93" s="181" t="s">
        <v>423</v>
      </c>
      <c r="D93" s="143" t="s">
        <v>690</v>
      </c>
      <c r="E93" s="205">
        <v>5</v>
      </c>
      <c r="F93" s="188">
        <v>0</v>
      </c>
      <c r="G93" s="143" t="s">
        <v>301</v>
      </c>
      <c r="H93" s="143" t="s">
        <v>301</v>
      </c>
      <c r="I93" s="185"/>
      <c r="J93" s="185"/>
      <c r="K93" s="185"/>
      <c r="L93" s="185"/>
      <c r="M93" s="185"/>
      <c r="N93" s="185"/>
      <c r="O93" s="185"/>
      <c r="P93" s="185"/>
      <c r="Q93" s="185"/>
      <c r="R93" s="185"/>
      <c r="S93" s="185"/>
      <c r="T93" s="185"/>
      <c r="U93" s="185"/>
      <c r="V93" s="185"/>
      <c r="W93" s="185"/>
      <c r="X93" s="185"/>
      <c r="Y93" s="185"/>
      <c r="Z93" s="185"/>
      <c r="AA93" s="185"/>
      <c r="AB93" s="185"/>
      <c r="AC93" s="185"/>
      <c r="AD93" s="185"/>
      <c r="AE93" s="185"/>
      <c r="AF93" s="185"/>
      <c r="AG93" s="185"/>
      <c r="AH93" s="185"/>
      <c r="AI93" s="185"/>
      <c r="AJ93" s="185"/>
      <c r="AK93" s="185"/>
      <c r="AL93" s="185"/>
      <c r="AM93" s="185"/>
      <c r="AN93" s="185"/>
      <c r="AO93" s="185"/>
      <c r="AP93" s="185"/>
      <c r="AQ93" s="185"/>
      <c r="AR93" s="185"/>
      <c r="AS93" s="185"/>
      <c r="AT93" s="185"/>
      <c r="AU93" s="185"/>
      <c r="AV93" s="185"/>
      <c r="AW93" s="185"/>
      <c r="AX93" s="185"/>
      <c r="AY93" s="185"/>
    </row>
    <row r="94" spans="1:51" ht="45" x14ac:dyDescent="0.2">
      <c r="A94" s="174" t="s">
        <v>6</v>
      </c>
      <c r="B94" s="165" t="s">
        <v>367</v>
      </c>
      <c r="C94" s="144" t="s">
        <v>424</v>
      </c>
      <c r="D94" s="165" t="s">
        <v>691</v>
      </c>
      <c r="E94" s="163">
        <v>4</v>
      </c>
      <c r="F94" s="179">
        <v>0</v>
      </c>
      <c r="G94" s="143" t="s">
        <v>301</v>
      </c>
      <c r="H94" s="143" t="s">
        <v>301</v>
      </c>
      <c r="I94" s="185"/>
      <c r="J94" s="185"/>
      <c r="K94" s="185"/>
      <c r="L94" s="185"/>
      <c r="M94" s="185"/>
      <c r="N94" s="185"/>
      <c r="O94" s="185"/>
      <c r="P94" s="185"/>
      <c r="Q94" s="185"/>
      <c r="R94" s="185"/>
      <c r="S94" s="185"/>
      <c r="T94" s="185"/>
      <c r="U94" s="185"/>
      <c r="V94" s="185"/>
      <c r="W94" s="185"/>
      <c r="X94" s="185"/>
      <c r="Y94" s="185"/>
      <c r="Z94" s="185"/>
      <c r="AA94" s="185"/>
      <c r="AB94" s="185"/>
      <c r="AC94" s="185"/>
      <c r="AD94" s="185"/>
      <c r="AE94" s="185"/>
      <c r="AF94" s="185"/>
      <c r="AG94" s="185"/>
      <c r="AH94" s="185"/>
      <c r="AI94" s="185"/>
      <c r="AJ94" s="185"/>
      <c r="AK94" s="185"/>
      <c r="AL94" s="185"/>
      <c r="AM94" s="185"/>
      <c r="AN94" s="185"/>
      <c r="AO94" s="185"/>
      <c r="AP94" s="185"/>
      <c r="AQ94" s="185"/>
      <c r="AR94" s="185"/>
      <c r="AS94" s="185"/>
      <c r="AT94" s="185"/>
      <c r="AU94" s="185"/>
      <c r="AV94" s="185"/>
      <c r="AW94" s="185"/>
      <c r="AX94" s="185"/>
      <c r="AY94" s="185"/>
    </row>
    <row r="95" spans="1:51" ht="45" x14ac:dyDescent="0.2">
      <c r="A95" s="174" t="s">
        <v>6</v>
      </c>
      <c r="B95" s="165" t="s">
        <v>367</v>
      </c>
      <c r="C95" s="144" t="s">
        <v>425</v>
      </c>
      <c r="D95" s="165" t="s">
        <v>692</v>
      </c>
      <c r="E95" s="163">
        <v>4</v>
      </c>
      <c r="F95" s="179">
        <v>0</v>
      </c>
      <c r="G95" s="143" t="s">
        <v>301</v>
      </c>
      <c r="H95" s="143" t="s">
        <v>301</v>
      </c>
      <c r="I95" s="185"/>
      <c r="J95" s="185"/>
      <c r="K95" s="185"/>
      <c r="L95" s="185"/>
      <c r="M95" s="185"/>
      <c r="N95" s="185"/>
      <c r="O95" s="185"/>
      <c r="P95" s="185"/>
      <c r="Q95" s="185"/>
      <c r="R95" s="185"/>
      <c r="S95" s="185"/>
      <c r="T95" s="185"/>
      <c r="U95" s="185"/>
      <c r="V95" s="185"/>
      <c r="W95" s="185"/>
      <c r="X95" s="185"/>
      <c r="Y95" s="185"/>
      <c r="Z95" s="185"/>
      <c r="AA95" s="185"/>
      <c r="AB95" s="185"/>
      <c r="AC95" s="185"/>
      <c r="AD95" s="185"/>
      <c r="AE95" s="185"/>
      <c r="AF95" s="185"/>
      <c r="AG95" s="185"/>
      <c r="AH95" s="185"/>
      <c r="AI95" s="185"/>
      <c r="AJ95" s="185"/>
      <c r="AK95" s="185"/>
      <c r="AL95" s="185"/>
      <c r="AM95" s="185"/>
      <c r="AN95" s="185"/>
      <c r="AO95" s="185"/>
      <c r="AP95" s="185"/>
      <c r="AQ95" s="185"/>
      <c r="AR95" s="185"/>
      <c r="AS95" s="185"/>
      <c r="AT95" s="185"/>
      <c r="AU95" s="185"/>
      <c r="AV95" s="185"/>
      <c r="AW95" s="185"/>
      <c r="AX95" s="185"/>
      <c r="AY95" s="185"/>
    </row>
    <row r="96" spans="1:51" ht="45" x14ac:dyDescent="0.2">
      <c r="A96" s="174" t="s">
        <v>6</v>
      </c>
      <c r="B96" s="165" t="s">
        <v>367</v>
      </c>
      <c r="C96" s="144" t="s">
        <v>426</v>
      </c>
      <c r="D96" s="260" t="s">
        <v>693</v>
      </c>
      <c r="E96" s="163">
        <v>27</v>
      </c>
      <c r="F96" s="179">
        <v>0</v>
      </c>
      <c r="G96" s="143" t="s">
        <v>301</v>
      </c>
      <c r="H96" s="143" t="s">
        <v>301</v>
      </c>
      <c r="I96" s="185"/>
      <c r="J96" s="185"/>
      <c r="K96" s="185"/>
      <c r="L96" s="185"/>
      <c r="M96" s="185"/>
      <c r="N96" s="185"/>
      <c r="O96" s="185"/>
      <c r="P96" s="185"/>
      <c r="Q96" s="185"/>
      <c r="R96" s="185"/>
      <c r="S96" s="185"/>
      <c r="T96" s="185"/>
      <c r="U96" s="185"/>
      <c r="V96" s="185"/>
      <c r="W96" s="185"/>
      <c r="X96" s="185"/>
      <c r="Y96" s="185"/>
      <c r="Z96" s="185"/>
      <c r="AA96" s="185"/>
      <c r="AB96" s="185"/>
      <c r="AC96" s="185"/>
      <c r="AD96" s="185"/>
      <c r="AE96" s="185"/>
      <c r="AF96" s="185"/>
      <c r="AG96" s="185"/>
      <c r="AH96" s="185"/>
      <c r="AI96" s="185"/>
      <c r="AJ96" s="185"/>
      <c r="AK96" s="185"/>
      <c r="AL96" s="185"/>
      <c r="AM96" s="185"/>
      <c r="AN96" s="185"/>
      <c r="AO96" s="185"/>
      <c r="AP96" s="185"/>
      <c r="AQ96" s="185"/>
      <c r="AR96" s="185"/>
      <c r="AS96" s="185"/>
      <c r="AT96" s="185"/>
      <c r="AU96" s="185"/>
      <c r="AV96" s="185"/>
      <c r="AW96" s="185"/>
      <c r="AX96" s="185"/>
      <c r="AY96" s="185"/>
    </row>
    <row r="97" spans="1:51" ht="45" x14ac:dyDescent="0.2">
      <c r="A97" s="174" t="s">
        <v>6</v>
      </c>
      <c r="B97" s="165" t="s">
        <v>367</v>
      </c>
      <c r="C97" s="144" t="s">
        <v>427</v>
      </c>
      <c r="D97" s="165" t="s">
        <v>428</v>
      </c>
      <c r="E97" s="163">
        <v>1</v>
      </c>
      <c r="F97" s="179">
        <v>0</v>
      </c>
      <c r="G97" s="143" t="s">
        <v>301</v>
      </c>
      <c r="H97" s="143" t="s">
        <v>301</v>
      </c>
      <c r="I97" s="185"/>
      <c r="J97" s="185"/>
      <c r="K97" s="185"/>
      <c r="L97" s="185"/>
      <c r="M97" s="185"/>
      <c r="N97" s="185"/>
      <c r="O97" s="185"/>
      <c r="P97" s="185"/>
      <c r="Q97" s="185"/>
      <c r="R97" s="185"/>
      <c r="S97" s="185"/>
      <c r="T97" s="185"/>
      <c r="U97" s="185"/>
      <c r="V97" s="185"/>
      <c r="W97" s="185"/>
      <c r="X97" s="185"/>
      <c r="Y97" s="185"/>
      <c r="Z97" s="185"/>
      <c r="AA97" s="185"/>
      <c r="AB97" s="185"/>
      <c r="AC97" s="185"/>
      <c r="AD97" s="185"/>
      <c r="AE97" s="185"/>
      <c r="AF97" s="185"/>
      <c r="AG97" s="185"/>
      <c r="AH97" s="185"/>
      <c r="AI97" s="185"/>
      <c r="AJ97" s="185"/>
      <c r="AK97" s="185"/>
      <c r="AL97" s="185"/>
      <c r="AM97" s="185"/>
      <c r="AN97" s="185"/>
      <c r="AO97" s="185"/>
      <c r="AP97" s="185"/>
      <c r="AQ97" s="185"/>
      <c r="AR97" s="185"/>
      <c r="AS97" s="185"/>
      <c r="AT97" s="185"/>
      <c r="AU97" s="185"/>
      <c r="AV97" s="185"/>
      <c r="AW97" s="185"/>
      <c r="AX97" s="185"/>
      <c r="AY97" s="185"/>
    </row>
    <row r="98" spans="1:51" ht="45" x14ac:dyDescent="0.2">
      <c r="A98" s="174" t="s">
        <v>6</v>
      </c>
      <c r="B98" s="165" t="s">
        <v>367</v>
      </c>
      <c r="C98" s="144" t="s">
        <v>429</v>
      </c>
      <c r="D98" s="165" t="s">
        <v>694</v>
      </c>
      <c r="E98" s="206">
        <v>1</v>
      </c>
      <c r="F98" s="179">
        <v>0</v>
      </c>
      <c r="G98" s="143" t="s">
        <v>301</v>
      </c>
      <c r="H98" s="143" t="s">
        <v>301</v>
      </c>
      <c r="I98" s="185"/>
      <c r="J98" s="185"/>
      <c r="K98" s="185"/>
      <c r="L98" s="185"/>
      <c r="M98" s="185"/>
      <c r="N98" s="185"/>
      <c r="O98" s="185"/>
      <c r="P98" s="185"/>
      <c r="Q98" s="185"/>
      <c r="R98" s="185"/>
      <c r="S98" s="185"/>
      <c r="T98" s="185"/>
      <c r="U98" s="185"/>
      <c r="V98" s="185"/>
      <c r="W98" s="185"/>
      <c r="X98" s="185"/>
      <c r="Y98" s="185"/>
      <c r="Z98" s="185"/>
      <c r="AA98" s="185"/>
      <c r="AB98" s="185"/>
      <c r="AC98" s="185"/>
      <c r="AD98" s="185"/>
      <c r="AE98" s="185"/>
      <c r="AF98" s="185"/>
      <c r="AG98" s="185"/>
      <c r="AH98" s="185"/>
      <c r="AI98" s="185"/>
      <c r="AJ98" s="185"/>
      <c r="AK98" s="185"/>
      <c r="AL98" s="185"/>
      <c r="AM98" s="185"/>
      <c r="AN98" s="185"/>
      <c r="AO98" s="185"/>
      <c r="AP98" s="185"/>
      <c r="AQ98" s="185"/>
      <c r="AR98" s="185"/>
      <c r="AS98" s="185"/>
      <c r="AT98" s="185"/>
      <c r="AU98" s="185"/>
      <c r="AV98" s="185"/>
      <c r="AW98" s="185"/>
      <c r="AX98" s="185"/>
      <c r="AY98" s="185"/>
    </row>
    <row r="99" spans="1:51" ht="56.25" x14ac:dyDescent="0.2">
      <c r="A99" s="174" t="s">
        <v>6</v>
      </c>
      <c r="B99" s="165" t="s">
        <v>367</v>
      </c>
      <c r="C99" s="144" t="s">
        <v>368</v>
      </c>
      <c r="D99" s="165" t="s">
        <v>695</v>
      </c>
      <c r="E99" s="246">
        <v>23</v>
      </c>
      <c r="F99" s="179">
        <v>0</v>
      </c>
      <c r="G99" s="143" t="s">
        <v>301</v>
      </c>
      <c r="H99" s="143" t="s">
        <v>301</v>
      </c>
      <c r="I99" s="185"/>
      <c r="J99" s="185"/>
      <c r="K99" s="185"/>
      <c r="L99" s="185"/>
      <c r="M99" s="185"/>
      <c r="N99" s="185"/>
      <c r="O99" s="185"/>
      <c r="P99" s="185"/>
      <c r="Q99" s="185"/>
      <c r="R99" s="185"/>
      <c r="S99" s="185"/>
      <c r="T99" s="185"/>
      <c r="U99" s="185"/>
      <c r="V99" s="185"/>
      <c r="W99" s="185"/>
      <c r="X99" s="185"/>
      <c r="Y99" s="185"/>
      <c r="Z99" s="185"/>
      <c r="AA99" s="185"/>
      <c r="AB99" s="185"/>
      <c r="AC99" s="185"/>
      <c r="AD99" s="185"/>
      <c r="AE99" s="185"/>
      <c r="AF99" s="185"/>
      <c r="AG99" s="185"/>
      <c r="AH99" s="185"/>
      <c r="AI99" s="185"/>
      <c r="AJ99" s="185"/>
      <c r="AK99" s="185"/>
      <c r="AL99" s="185"/>
      <c r="AM99" s="185"/>
      <c r="AN99" s="185"/>
      <c r="AO99" s="185"/>
      <c r="AP99" s="185"/>
      <c r="AQ99" s="185"/>
      <c r="AR99" s="185"/>
      <c r="AS99" s="185"/>
      <c r="AT99" s="185"/>
      <c r="AU99" s="185"/>
      <c r="AV99" s="185"/>
      <c r="AW99" s="185"/>
      <c r="AX99" s="185"/>
      <c r="AY99" s="185"/>
    </row>
    <row r="100" spans="1:51" ht="33.75" x14ac:dyDescent="0.2">
      <c r="A100" s="174" t="s">
        <v>6</v>
      </c>
      <c r="B100" s="144" t="s">
        <v>430</v>
      </c>
      <c r="C100" s="280" t="s">
        <v>696</v>
      </c>
      <c r="D100" s="165" t="s">
        <v>700</v>
      </c>
      <c r="E100" s="163">
        <v>12</v>
      </c>
      <c r="F100" s="179">
        <v>0</v>
      </c>
      <c r="G100" s="143" t="s">
        <v>301</v>
      </c>
      <c r="H100" s="143" t="s">
        <v>301</v>
      </c>
      <c r="I100" s="185"/>
      <c r="J100" s="185"/>
      <c r="K100" s="185"/>
      <c r="L100" s="185"/>
      <c r="M100" s="185"/>
      <c r="N100" s="185"/>
      <c r="O100" s="185"/>
      <c r="P100" s="185"/>
      <c r="Q100" s="185"/>
      <c r="R100" s="185"/>
      <c r="S100" s="185"/>
      <c r="T100" s="185"/>
      <c r="U100" s="185"/>
      <c r="V100" s="185"/>
      <c r="W100" s="185"/>
      <c r="X100" s="185"/>
      <c r="Y100" s="185"/>
      <c r="Z100" s="185"/>
      <c r="AA100" s="185"/>
      <c r="AB100" s="185"/>
      <c r="AC100" s="185"/>
      <c r="AD100" s="185"/>
      <c r="AE100" s="185"/>
      <c r="AF100" s="185"/>
      <c r="AG100" s="185"/>
      <c r="AH100" s="185"/>
      <c r="AI100" s="185"/>
      <c r="AJ100" s="185"/>
      <c r="AK100" s="185"/>
      <c r="AL100" s="185"/>
      <c r="AM100" s="185"/>
      <c r="AN100" s="185"/>
      <c r="AO100" s="185"/>
      <c r="AP100" s="185"/>
      <c r="AQ100" s="185"/>
      <c r="AR100" s="185"/>
      <c r="AS100" s="185"/>
      <c r="AT100" s="185"/>
      <c r="AU100" s="185"/>
      <c r="AV100" s="185"/>
      <c r="AW100" s="185"/>
      <c r="AX100" s="185"/>
      <c r="AY100" s="185"/>
    </row>
    <row r="101" spans="1:51" ht="33.75" x14ac:dyDescent="0.2">
      <c r="A101" s="174" t="s">
        <v>6</v>
      </c>
      <c r="B101" s="144" t="s">
        <v>430</v>
      </c>
      <c r="C101" s="280" t="s">
        <v>431</v>
      </c>
      <c r="D101" s="165" t="s">
        <v>699</v>
      </c>
      <c r="E101" s="163">
        <v>15</v>
      </c>
      <c r="F101" s="179">
        <v>0</v>
      </c>
      <c r="G101" s="143" t="s">
        <v>301</v>
      </c>
      <c r="H101" s="143" t="s">
        <v>301</v>
      </c>
      <c r="I101" s="185"/>
      <c r="J101" s="185"/>
      <c r="K101" s="185"/>
      <c r="L101" s="185"/>
      <c r="M101" s="185"/>
      <c r="N101" s="185"/>
      <c r="O101" s="185"/>
      <c r="P101" s="185"/>
      <c r="Q101" s="185"/>
      <c r="R101" s="185"/>
      <c r="S101" s="185"/>
      <c r="T101" s="185"/>
      <c r="U101" s="185"/>
      <c r="V101" s="185"/>
      <c r="W101" s="185"/>
      <c r="X101" s="185"/>
      <c r="Y101" s="185"/>
      <c r="Z101" s="185"/>
      <c r="AA101" s="185"/>
      <c r="AB101" s="185"/>
      <c r="AC101" s="185"/>
      <c r="AD101" s="185"/>
      <c r="AE101" s="185"/>
      <c r="AF101" s="185"/>
      <c r="AG101" s="185"/>
      <c r="AH101" s="185"/>
      <c r="AI101" s="185"/>
      <c r="AJ101" s="185"/>
      <c r="AK101" s="185"/>
      <c r="AL101" s="185"/>
      <c r="AM101" s="185"/>
      <c r="AN101" s="185"/>
      <c r="AO101" s="185"/>
      <c r="AP101" s="185"/>
      <c r="AQ101" s="185"/>
      <c r="AR101" s="185"/>
      <c r="AS101" s="185"/>
      <c r="AT101" s="185"/>
      <c r="AU101" s="185"/>
      <c r="AV101" s="185"/>
      <c r="AW101" s="185"/>
      <c r="AX101" s="185"/>
      <c r="AY101" s="185"/>
    </row>
    <row r="102" spans="1:51" ht="33.75" x14ac:dyDescent="0.2">
      <c r="A102" s="174" t="s">
        <v>6</v>
      </c>
      <c r="B102" s="144" t="s">
        <v>430</v>
      </c>
      <c r="C102" s="280" t="s">
        <v>697</v>
      </c>
      <c r="D102" s="165" t="s">
        <v>698</v>
      </c>
      <c r="E102" s="163">
        <v>6</v>
      </c>
      <c r="F102" s="179">
        <v>0</v>
      </c>
      <c r="G102" s="143" t="s">
        <v>301</v>
      </c>
      <c r="H102" s="143" t="s">
        <v>301</v>
      </c>
      <c r="I102" s="185"/>
      <c r="J102" s="185"/>
      <c r="K102" s="185"/>
      <c r="L102" s="185"/>
      <c r="M102" s="185"/>
      <c r="N102" s="185"/>
      <c r="O102" s="185"/>
      <c r="P102" s="185"/>
      <c r="Q102" s="185"/>
      <c r="R102" s="185"/>
      <c r="S102" s="185"/>
      <c r="T102" s="185"/>
      <c r="U102" s="185"/>
      <c r="V102" s="185"/>
      <c r="W102" s="185"/>
      <c r="X102" s="185"/>
      <c r="Y102" s="185"/>
      <c r="Z102" s="185"/>
      <c r="AA102" s="185"/>
      <c r="AB102" s="185"/>
      <c r="AC102" s="185"/>
      <c r="AD102" s="185"/>
      <c r="AE102" s="185"/>
      <c r="AF102" s="185"/>
      <c r="AG102" s="185"/>
      <c r="AH102" s="185"/>
      <c r="AI102" s="185"/>
      <c r="AJ102" s="185"/>
      <c r="AK102" s="185"/>
      <c r="AL102" s="185"/>
      <c r="AM102" s="185"/>
      <c r="AN102" s="185"/>
      <c r="AO102" s="185"/>
      <c r="AP102" s="185"/>
      <c r="AQ102" s="185"/>
      <c r="AR102" s="185"/>
      <c r="AS102" s="185"/>
      <c r="AT102" s="185"/>
      <c r="AU102" s="185"/>
      <c r="AV102" s="185"/>
      <c r="AW102" s="185"/>
      <c r="AX102" s="185"/>
      <c r="AY102" s="185"/>
    </row>
    <row r="103" spans="1:51" ht="23.25" thickBot="1" x14ac:dyDescent="0.25">
      <c r="A103" s="174" t="s">
        <v>6</v>
      </c>
      <c r="B103" s="144" t="s">
        <v>193</v>
      </c>
      <c r="C103" s="275" t="s">
        <v>311</v>
      </c>
      <c r="D103" s="143" t="s">
        <v>638</v>
      </c>
      <c r="E103" s="208">
        <v>936813328.3499999</v>
      </c>
      <c r="F103" s="197">
        <v>0</v>
      </c>
      <c r="G103" s="143" t="s">
        <v>301</v>
      </c>
      <c r="H103" s="143" t="s">
        <v>301</v>
      </c>
      <c r="I103" s="185"/>
      <c r="J103" s="185"/>
      <c r="K103" s="185"/>
      <c r="L103" s="185"/>
      <c r="M103" s="185"/>
      <c r="N103" s="185"/>
      <c r="O103" s="185"/>
      <c r="P103" s="185"/>
      <c r="Q103" s="185"/>
      <c r="R103" s="185"/>
      <c r="S103" s="185"/>
      <c r="T103" s="185"/>
      <c r="U103" s="185"/>
      <c r="V103" s="185"/>
      <c r="W103" s="185"/>
      <c r="X103" s="185"/>
      <c r="Y103" s="185"/>
      <c r="Z103" s="185"/>
      <c r="AA103" s="185"/>
      <c r="AB103" s="185"/>
      <c r="AC103" s="185"/>
      <c r="AD103" s="185"/>
      <c r="AE103" s="185"/>
      <c r="AF103" s="185"/>
      <c r="AG103" s="185"/>
      <c r="AH103" s="185"/>
      <c r="AI103" s="185"/>
      <c r="AJ103" s="185"/>
      <c r="AK103" s="185"/>
      <c r="AL103" s="185"/>
      <c r="AM103" s="185"/>
      <c r="AN103" s="185"/>
      <c r="AO103" s="185"/>
      <c r="AP103" s="185"/>
      <c r="AQ103" s="185"/>
      <c r="AR103" s="185"/>
      <c r="AS103" s="185"/>
      <c r="AT103" s="185"/>
      <c r="AU103" s="185"/>
      <c r="AV103" s="185"/>
      <c r="AW103" s="185"/>
      <c r="AX103" s="185"/>
      <c r="AY103" s="185"/>
    </row>
    <row r="104" spans="1:51" ht="12" thickBot="1" x14ac:dyDescent="0.25">
      <c r="A104" s="192"/>
      <c r="B104" s="192"/>
      <c r="C104" s="274"/>
      <c r="D104" s="192"/>
      <c r="E104" s="192"/>
      <c r="F104" s="298">
        <f>SUM(F88:F103)</f>
        <v>85845000</v>
      </c>
      <c r="G104" s="204"/>
      <c r="H104" s="204"/>
      <c r="I104" s="185"/>
      <c r="J104" s="185"/>
      <c r="K104" s="185"/>
      <c r="L104" s="185"/>
      <c r="M104" s="185"/>
      <c r="N104" s="185"/>
      <c r="O104" s="185"/>
      <c r="P104" s="185"/>
      <c r="Q104" s="185"/>
      <c r="R104" s="185"/>
      <c r="S104" s="185"/>
      <c r="T104" s="185"/>
      <c r="U104" s="185"/>
      <c r="V104" s="185"/>
      <c r="W104" s="185"/>
      <c r="X104" s="185"/>
      <c r="Y104" s="185"/>
      <c r="Z104" s="185"/>
      <c r="AA104" s="185"/>
      <c r="AB104" s="185"/>
      <c r="AC104" s="185"/>
      <c r="AD104" s="185"/>
      <c r="AE104" s="185"/>
      <c r="AF104" s="185"/>
      <c r="AG104" s="185"/>
      <c r="AH104" s="185"/>
      <c r="AI104" s="185"/>
      <c r="AJ104" s="185"/>
      <c r="AK104" s="185"/>
      <c r="AL104" s="185"/>
      <c r="AM104" s="185"/>
      <c r="AN104" s="185"/>
      <c r="AO104" s="185"/>
      <c r="AP104" s="185"/>
      <c r="AQ104" s="185"/>
      <c r="AR104" s="185"/>
      <c r="AS104" s="185"/>
      <c r="AT104" s="185"/>
      <c r="AU104" s="185"/>
      <c r="AV104" s="185"/>
      <c r="AW104" s="185"/>
      <c r="AX104" s="185"/>
      <c r="AY104" s="185"/>
    </row>
    <row r="105" spans="1:51" ht="56.25" x14ac:dyDescent="0.2">
      <c r="A105" s="171" t="s">
        <v>3</v>
      </c>
      <c r="B105" s="209" t="s">
        <v>193</v>
      </c>
      <c r="C105" s="281" t="s">
        <v>432</v>
      </c>
      <c r="D105" s="210" t="s">
        <v>701</v>
      </c>
      <c r="E105" s="211">
        <v>72</v>
      </c>
      <c r="F105" s="289">
        <v>0</v>
      </c>
      <c r="G105" s="171" t="s">
        <v>301</v>
      </c>
      <c r="H105" s="171" t="s">
        <v>301</v>
      </c>
      <c r="I105" s="185"/>
      <c r="J105" s="185"/>
      <c r="K105" s="185"/>
      <c r="L105" s="185"/>
      <c r="M105" s="185"/>
      <c r="N105" s="185"/>
      <c r="O105" s="185"/>
      <c r="P105" s="185"/>
      <c r="Q105" s="185"/>
      <c r="R105" s="185"/>
      <c r="S105" s="185"/>
      <c r="T105" s="185"/>
      <c r="U105" s="185"/>
      <c r="V105" s="185"/>
      <c r="W105" s="185"/>
      <c r="X105" s="185"/>
      <c r="Y105" s="185"/>
      <c r="Z105" s="185"/>
      <c r="AA105" s="185"/>
      <c r="AB105" s="185"/>
      <c r="AC105" s="185"/>
      <c r="AD105" s="185"/>
      <c r="AE105" s="185"/>
      <c r="AF105" s="185"/>
      <c r="AG105" s="185"/>
      <c r="AH105" s="185"/>
      <c r="AI105" s="185"/>
      <c r="AJ105" s="185"/>
      <c r="AK105" s="185"/>
      <c r="AL105" s="185"/>
      <c r="AM105" s="185"/>
      <c r="AN105" s="185"/>
      <c r="AO105" s="185"/>
      <c r="AP105" s="185"/>
      <c r="AQ105" s="185"/>
      <c r="AR105" s="185"/>
      <c r="AS105" s="185"/>
      <c r="AT105" s="185"/>
      <c r="AU105" s="185"/>
      <c r="AV105" s="185"/>
      <c r="AW105" s="185"/>
      <c r="AX105" s="185"/>
      <c r="AY105" s="185"/>
    </row>
    <row r="106" spans="1:51" ht="57" customHeight="1" x14ac:dyDescent="0.2">
      <c r="A106" s="143" t="s">
        <v>3</v>
      </c>
      <c r="B106" s="186" t="s">
        <v>193</v>
      </c>
      <c r="C106" s="257" t="s">
        <v>433</v>
      </c>
      <c r="D106" s="247" t="s">
        <v>702</v>
      </c>
      <c r="E106" s="246">
        <v>8</v>
      </c>
      <c r="F106" s="188">
        <v>0</v>
      </c>
      <c r="G106" s="143" t="s">
        <v>301</v>
      </c>
      <c r="H106" s="143" t="s">
        <v>301</v>
      </c>
      <c r="I106" s="185"/>
      <c r="J106" s="185"/>
      <c r="K106" s="185"/>
      <c r="L106" s="185"/>
      <c r="M106" s="185"/>
      <c r="N106" s="185"/>
      <c r="O106" s="185"/>
      <c r="P106" s="185"/>
      <c r="Q106" s="185"/>
      <c r="R106" s="185"/>
      <c r="S106" s="185"/>
      <c r="T106" s="185"/>
      <c r="U106" s="185"/>
      <c r="V106" s="185"/>
      <c r="W106" s="185"/>
      <c r="X106" s="185"/>
      <c r="Y106" s="185"/>
      <c r="Z106" s="185"/>
      <c r="AA106" s="185"/>
      <c r="AB106" s="185"/>
      <c r="AC106" s="185"/>
      <c r="AD106" s="185"/>
      <c r="AE106" s="185"/>
      <c r="AF106" s="185"/>
      <c r="AG106" s="185"/>
      <c r="AH106" s="185"/>
      <c r="AI106" s="185"/>
      <c r="AJ106" s="185"/>
      <c r="AK106" s="185"/>
      <c r="AL106" s="185"/>
      <c r="AM106" s="185"/>
      <c r="AN106" s="185"/>
      <c r="AO106" s="185"/>
      <c r="AP106" s="185"/>
      <c r="AQ106" s="185"/>
      <c r="AR106" s="185"/>
      <c r="AS106" s="185"/>
      <c r="AT106" s="185"/>
      <c r="AU106" s="185"/>
      <c r="AV106" s="185"/>
      <c r="AW106" s="185"/>
      <c r="AX106" s="185"/>
      <c r="AY106" s="185"/>
    </row>
    <row r="107" spans="1:51" ht="33.75" x14ac:dyDescent="0.2">
      <c r="A107" s="143" t="s">
        <v>3</v>
      </c>
      <c r="B107" s="186" t="s">
        <v>193</v>
      </c>
      <c r="C107" s="257" t="s">
        <v>434</v>
      </c>
      <c r="D107" s="200" t="s">
        <v>703</v>
      </c>
      <c r="E107" s="214">
        <v>1</v>
      </c>
      <c r="F107" s="188">
        <v>0</v>
      </c>
      <c r="G107" s="143" t="s">
        <v>301</v>
      </c>
      <c r="H107" s="143" t="s">
        <v>301</v>
      </c>
      <c r="I107" s="185"/>
      <c r="J107" s="185"/>
      <c r="K107" s="185"/>
      <c r="L107" s="185"/>
      <c r="M107" s="185"/>
      <c r="N107" s="185"/>
      <c r="O107" s="185"/>
      <c r="P107" s="185"/>
      <c r="Q107" s="185"/>
      <c r="R107" s="185"/>
      <c r="S107" s="185"/>
      <c r="T107" s="185"/>
      <c r="U107" s="185"/>
      <c r="V107" s="185"/>
      <c r="W107" s="185"/>
      <c r="X107" s="185"/>
      <c r="Y107" s="185"/>
      <c r="Z107" s="185"/>
      <c r="AA107" s="185"/>
      <c r="AB107" s="185"/>
      <c r="AC107" s="185"/>
      <c r="AD107" s="185"/>
      <c r="AE107" s="185"/>
      <c r="AF107" s="185"/>
      <c r="AG107" s="185"/>
      <c r="AH107" s="185"/>
      <c r="AI107" s="185"/>
      <c r="AJ107" s="185"/>
      <c r="AK107" s="185"/>
      <c r="AL107" s="185"/>
      <c r="AM107" s="185"/>
      <c r="AN107" s="185"/>
      <c r="AO107" s="185"/>
      <c r="AP107" s="185"/>
      <c r="AQ107" s="185"/>
      <c r="AR107" s="185"/>
      <c r="AS107" s="185"/>
      <c r="AT107" s="185"/>
      <c r="AU107" s="185"/>
      <c r="AV107" s="185"/>
      <c r="AW107" s="185"/>
      <c r="AX107" s="185"/>
      <c r="AY107" s="185"/>
    </row>
    <row r="108" spans="1:51" ht="22.5" x14ac:dyDescent="0.2">
      <c r="A108" s="143" t="s">
        <v>3</v>
      </c>
      <c r="B108" s="186" t="s">
        <v>193</v>
      </c>
      <c r="C108" s="257" t="s">
        <v>435</v>
      </c>
      <c r="D108" s="200" t="s">
        <v>704</v>
      </c>
      <c r="E108" s="212">
        <v>3</v>
      </c>
      <c r="F108" s="188">
        <v>0</v>
      </c>
      <c r="G108" s="143" t="s">
        <v>301</v>
      </c>
      <c r="H108" s="143" t="s">
        <v>301</v>
      </c>
      <c r="I108" s="185"/>
      <c r="J108" s="185"/>
      <c r="K108" s="185"/>
      <c r="L108" s="185"/>
      <c r="M108" s="185"/>
      <c r="N108" s="185"/>
      <c r="O108" s="185"/>
      <c r="P108" s="185"/>
      <c r="Q108" s="185"/>
      <c r="R108" s="185"/>
      <c r="S108" s="185"/>
      <c r="T108" s="185"/>
      <c r="U108" s="185"/>
      <c r="V108" s="185"/>
      <c r="W108" s="185"/>
      <c r="X108" s="185"/>
      <c r="Y108" s="185"/>
      <c r="Z108" s="185"/>
      <c r="AA108" s="185"/>
      <c r="AB108" s="185"/>
      <c r="AC108" s="185"/>
      <c r="AD108" s="185"/>
      <c r="AE108" s="185"/>
      <c r="AF108" s="185"/>
      <c r="AG108" s="185"/>
      <c r="AH108" s="185"/>
      <c r="AI108" s="185"/>
      <c r="AJ108" s="185"/>
      <c r="AK108" s="185"/>
      <c r="AL108" s="185"/>
      <c r="AM108" s="185"/>
      <c r="AN108" s="185"/>
      <c r="AO108" s="185"/>
      <c r="AP108" s="185"/>
      <c r="AQ108" s="185"/>
      <c r="AR108" s="185"/>
      <c r="AS108" s="185"/>
      <c r="AT108" s="185"/>
      <c r="AU108" s="185"/>
      <c r="AV108" s="185"/>
      <c r="AW108" s="185"/>
      <c r="AX108" s="185"/>
      <c r="AY108" s="185"/>
    </row>
    <row r="109" spans="1:51" ht="22.5" x14ac:dyDescent="0.2">
      <c r="A109" s="143" t="s">
        <v>3</v>
      </c>
      <c r="B109" s="144" t="s">
        <v>193</v>
      </c>
      <c r="C109" s="181" t="s">
        <v>801</v>
      </c>
      <c r="D109" s="143" t="s">
        <v>779</v>
      </c>
      <c r="E109" s="206">
        <v>1</v>
      </c>
      <c r="F109" s="188">
        <v>0</v>
      </c>
      <c r="G109" s="143" t="s">
        <v>301</v>
      </c>
      <c r="H109" s="143" t="s">
        <v>301</v>
      </c>
      <c r="I109" s="185"/>
      <c r="J109" s="185"/>
      <c r="K109" s="185"/>
      <c r="L109" s="185"/>
      <c r="M109" s="185"/>
      <c r="N109" s="185"/>
      <c r="O109" s="185"/>
      <c r="P109" s="185"/>
      <c r="Q109" s="185"/>
      <c r="R109" s="185"/>
      <c r="S109" s="185"/>
      <c r="T109" s="185"/>
      <c r="U109" s="185"/>
      <c r="V109" s="185"/>
      <c r="W109" s="185"/>
      <c r="X109" s="185"/>
      <c r="Y109" s="185"/>
      <c r="Z109" s="185"/>
      <c r="AA109" s="185"/>
      <c r="AB109" s="185"/>
      <c r="AC109" s="185"/>
      <c r="AD109" s="185"/>
      <c r="AE109" s="185"/>
      <c r="AF109" s="185"/>
      <c r="AG109" s="185"/>
      <c r="AH109" s="185"/>
      <c r="AI109" s="185"/>
      <c r="AJ109" s="185"/>
      <c r="AK109" s="185"/>
      <c r="AL109" s="185"/>
      <c r="AM109" s="185"/>
      <c r="AN109" s="185"/>
      <c r="AO109" s="185"/>
      <c r="AP109" s="185"/>
      <c r="AQ109" s="185"/>
      <c r="AR109" s="185"/>
      <c r="AS109" s="185"/>
      <c r="AT109" s="185"/>
      <c r="AU109" s="185"/>
      <c r="AV109" s="185"/>
      <c r="AW109" s="185"/>
      <c r="AX109" s="185"/>
      <c r="AY109" s="185"/>
    </row>
    <row r="110" spans="1:51" ht="33.75" x14ac:dyDescent="0.2">
      <c r="A110" s="143" t="s">
        <v>3</v>
      </c>
      <c r="B110" s="186" t="s">
        <v>436</v>
      </c>
      <c r="C110" s="257" t="s">
        <v>437</v>
      </c>
      <c r="D110" s="248" t="s">
        <v>705</v>
      </c>
      <c r="E110" s="214">
        <v>1</v>
      </c>
      <c r="F110" s="188">
        <v>0</v>
      </c>
      <c r="G110" s="143" t="s">
        <v>301</v>
      </c>
      <c r="H110" s="143" t="s">
        <v>301</v>
      </c>
      <c r="I110" s="185"/>
      <c r="J110" s="185"/>
      <c r="K110" s="185"/>
      <c r="L110" s="185"/>
      <c r="M110" s="185"/>
      <c r="N110" s="185"/>
      <c r="O110" s="185"/>
      <c r="P110" s="185"/>
      <c r="Q110" s="185"/>
      <c r="R110" s="185"/>
      <c r="S110" s="185"/>
      <c r="T110" s="185"/>
      <c r="U110" s="185"/>
      <c r="V110" s="185"/>
      <c r="W110" s="185"/>
      <c r="X110" s="185"/>
      <c r="Y110" s="185"/>
      <c r="Z110" s="185"/>
      <c r="AA110" s="185"/>
      <c r="AB110" s="185"/>
      <c r="AC110" s="185"/>
      <c r="AD110" s="185"/>
      <c r="AE110" s="185"/>
      <c r="AF110" s="185"/>
      <c r="AG110" s="185"/>
      <c r="AH110" s="185"/>
      <c r="AI110" s="185"/>
      <c r="AJ110" s="185"/>
      <c r="AK110" s="185"/>
      <c r="AL110" s="185"/>
      <c r="AM110" s="185"/>
      <c r="AN110" s="185"/>
      <c r="AO110" s="185"/>
      <c r="AP110" s="185"/>
      <c r="AQ110" s="185"/>
      <c r="AR110" s="185"/>
      <c r="AS110" s="185"/>
      <c r="AT110" s="185"/>
      <c r="AU110" s="185"/>
      <c r="AV110" s="185"/>
      <c r="AW110" s="185"/>
      <c r="AX110" s="185"/>
      <c r="AY110" s="185"/>
    </row>
    <row r="111" spans="1:51" s="190" customFormat="1" ht="45.75" thickBot="1" x14ac:dyDescent="0.25">
      <c r="A111" s="184" t="s">
        <v>3</v>
      </c>
      <c r="B111" s="167" t="s">
        <v>436</v>
      </c>
      <c r="C111" s="257" t="s">
        <v>438</v>
      </c>
      <c r="D111" s="248" t="s">
        <v>706</v>
      </c>
      <c r="E111" s="215">
        <v>1</v>
      </c>
      <c r="F111" s="223">
        <v>0</v>
      </c>
      <c r="G111" s="184" t="s">
        <v>301</v>
      </c>
      <c r="H111" s="184" t="s">
        <v>301</v>
      </c>
      <c r="I111" s="189"/>
      <c r="J111" s="189"/>
      <c r="K111" s="189"/>
      <c r="L111" s="189"/>
      <c r="M111" s="189"/>
      <c r="N111" s="189"/>
      <c r="O111" s="189"/>
      <c r="P111" s="189"/>
      <c r="Q111" s="189"/>
      <c r="R111" s="189"/>
      <c r="S111" s="189"/>
      <c r="T111" s="189"/>
      <c r="U111" s="189"/>
      <c r="V111" s="189"/>
      <c r="W111" s="189"/>
      <c r="X111" s="189"/>
      <c r="Y111" s="189"/>
      <c r="Z111" s="189"/>
      <c r="AA111" s="189"/>
      <c r="AB111" s="189"/>
      <c r="AC111" s="189"/>
      <c r="AD111" s="189"/>
      <c r="AE111" s="189"/>
      <c r="AF111" s="189"/>
      <c r="AG111" s="189"/>
      <c r="AH111" s="189"/>
      <c r="AI111" s="189"/>
      <c r="AJ111" s="189"/>
      <c r="AK111" s="189"/>
      <c r="AL111" s="189"/>
      <c r="AM111" s="189"/>
      <c r="AN111" s="189"/>
      <c r="AO111" s="189"/>
      <c r="AP111" s="189"/>
      <c r="AQ111" s="189"/>
      <c r="AR111" s="189"/>
      <c r="AS111" s="189"/>
      <c r="AT111" s="189"/>
      <c r="AU111" s="189"/>
      <c r="AV111" s="189"/>
      <c r="AW111" s="189"/>
      <c r="AX111" s="189"/>
      <c r="AY111" s="189"/>
    </row>
    <row r="112" spans="1:51" s="196" customFormat="1" ht="12" thickBot="1" x14ac:dyDescent="0.3">
      <c r="A112" s="192"/>
      <c r="B112" s="192"/>
      <c r="C112" s="274"/>
      <c r="D112" s="192"/>
      <c r="E112" s="192"/>
      <c r="F112" s="193">
        <f>SUM(F105:F111)</f>
        <v>0</v>
      </c>
      <c r="G112" s="204"/>
      <c r="H112" s="204"/>
      <c r="I112" s="195"/>
      <c r="J112" s="195"/>
      <c r="K112" s="195"/>
      <c r="L112" s="195"/>
      <c r="M112" s="195"/>
      <c r="N112" s="195"/>
      <c r="O112" s="195"/>
      <c r="P112" s="195"/>
      <c r="Q112" s="195"/>
      <c r="R112" s="195"/>
      <c r="S112" s="195"/>
      <c r="T112" s="195"/>
      <c r="U112" s="195"/>
      <c r="V112" s="195"/>
      <c r="W112" s="195"/>
      <c r="X112" s="195"/>
      <c r="Y112" s="195"/>
      <c r="Z112" s="195"/>
      <c r="AA112" s="195"/>
      <c r="AB112" s="195"/>
      <c r="AC112" s="195"/>
      <c r="AD112" s="195"/>
      <c r="AE112" s="195"/>
      <c r="AF112" s="195"/>
      <c r="AG112" s="195"/>
      <c r="AH112" s="195"/>
      <c r="AI112" s="195"/>
      <c r="AJ112" s="195"/>
      <c r="AK112" s="195"/>
      <c r="AL112" s="195"/>
      <c r="AM112" s="195"/>
      <c r="AN112" s="195"/>
      <c r="AO112" s="195"/>
      <c r="AP112" s="195"/>
      <c r="AQ112" s="195"/>
      <c r="AR112" s="195"/>
      <c r="AS112" s="195"/>
      <c r="AT112" s="195"/>
      <c r="AU112" s="195"/>
      <c r="AV112" s="195"/>
      <c r="AW112" s="195"/>
      <c r="AX112" s="195"/>
      <c r="AY112" s="195"/>
    </row>
    <row r="113" spans="1:51" ht="33.75" x14ac:dyDescent="0.2">
      <c r="A113" s="261" t="s">
        <v>294</v>
      </c>
      <c r="B113" s="209" t="s">
        <v>181</v>
      </c>
      <c r="C113" s="172" t="s">
        <v>325</v>
      </c>
      <c r="D113" s="159" t="s">
        <v>707</v>
      </c>
      <c r="E113" s="216">
        <v>36</v>
      </c>
      <c r="F113" s="188">
        <v>67151325.200000003</v>
      </c>
      <c r="G113" s="166" t="s">
        <v>596</v>
      </c>
      <c r="H113" s="172" t="s">
        <v>441</v>
      </c>
      <c r="I113" s="185"/>
      <c r="J113" s="185"/>
      <c r="K113" s="185"/>
      <c r="L113" s="185"/>
      <c r="M113" s="185"/>
      <c r="N113" s="185"/>
      <c r="O113" s="185"/>
      <c r="P113" s="185"/>
      <c r="Q113" s="185"/>
      <c r="R113" s="185"/>
      <c r="S113" s="185"/>
      <c r="T113" s="185"/>
      <c r="U113" s="185"/>
      <c r="V113" s="185"/>
      <c r="W113" s="185"/>
      <c r="X113" s="185"/>
      <c r="Y113" s="185"/>
      <c r="Z113" s="185"/>
      <c r="AA113" s="185"/>
      <c r="AB113" s="185"/>
      <c r="AC113" s="185"/>
      <c r="AD113" s="185"/>
      <c r="AE113" s="185"/>
      <c r="AF113" s="185"/>
      <c r="AG113" s="185"/>
      <c r="AH113" s="185"/>
      <c r="AI113" s="185"/>
      <c r="AJ113" s="185"/>
      <c r="AK113" s="185"/>
      <c r="AL113" s="185"/>
      <c r="AM113" s="185"/>
      <c r="AN113" s="185"/>
      <c r="AO113" s="185"/>
      <c r="AP113" s="185"/>
      <c r="AQ113" s="185"/>
      <c r="AR113" s="185"/>
      <c r="AS113" s="185"/>
      <c r="AT113" s="185"/>
      <c r="AU113" s="185"/>
      <c r="AV113" s="185"/>
      <c r="AW113" s="185"/>
      <c r="AX113" s="185"/>
      <c r="AY113" s="185"/>
    </row>
    <row r="114" spans="1:51" ht="33.75" x14ac:dyDescent="0.2">
      <c r="A114" s="174" t="s">
        <v>294</v>
      </c>
      <c r="B114" s="186" t="s">
        <v>181</v>
      </c>
      <c r="C114" s="144" t="s">
        <v>328</v>
      </c>
      <c r="D114" s="143" t="s">
        <v>708</v>
      </c>
      <c r="E114" s="183">
        <v>6</v>
      </c>
      <c r="F114" s="188">
        <v>8575662.5999999996</v>
      </c>
      <c r="G114" s="166" t="s">
        <v>596</v>
      </c>
      <c r="H114" s="144" t="s">
        <v>443</v>
      </c>
      <c r="I114" s="185"/>
      <c r="J114" s="185"/>
      <c r="K114" s="185"/>
      <c r="L114" s="185"/>
      <c r="M114" s="185"/>
      <c r="N114" s="185"/>
      <c r="O114" s="185"/>
      <c r="P114" s="185"/>
      <c r="Q114" s="185"/>
      <c r="R114" s="185"/>
      <c r="S114" s="185"/>
      <c r="T114" s="185"/>
      <c r="U114" s="185"/>
      <c r="V114" s="185"/>
      <c r="W114" s="185"/>
      <c r="X114" s="185"/>
      <c r="Y114" s="185"/>
      <c r="Z114" s="185"/>
      <c r="AA114" s="185"/>
      <c r="AB114" s="185"/>
      <c r="AC114" s="185"/>
      <c r="AD114" s="185"/>
      <c r="AE114" s="185"/>
      <c r="AF114" s="185"/>
      <c r="AG114" s="185"/>
      <c r="AH114" s="185"/>
      <c r="AI114" s="185"/>
      <c r="AJ114" s="185"/>
      <c r="AK114" s="185"/>
      <c r="AL114" s="185"/>
      <c r="AM114" s="185"/>
      <c r="AN114" s="185"/>
      <c r="AO114" s="185"/>
      <c r="AP114" s="185"/>
      <c r="AQ114" s="185"/>
      <c r="AR114" s="185"/>
      <c r="AS114" s="185"/>
      <c r="AT114" s="185"/>
      <c r="AU114" s="185"/>
      <c r="AV114" s="185"/>
      <c r="AW114" s="185"/>
      <c r="AX114" s="185"/>
      <c r="AY114" s="185"/>
    </row>
    <row r="115" spans="1:51" ht="45" x14ac:dyDescent="0.2">
      <c r="A115" s="174" t="s">
        <v>294</v>
      </c>
      <c r="B115" s="144" t="s">
        <v>444</v>
      </c>
      <c r="C115" s="265" t="s">
        <v>445</v>
      </c>
      <c r="D115" s="143" t="s">
        <v>709</v>
      </c>
      <c r="E115" s="183">
        <v>150</v>
      </c>
      <c r="F115" s="188">
        <v>10788578.040000001</v>
      </c>
      <c r="G115" s="175" t="s">
        <v>128</v>
      </c>
      <c r="H115" s="144" t="s">
        <v>439</v>
      </c>
      <c r="I115" s="185"/>
      <c r="J115" s="185"/>
      <c r="K115" s="185"/>
      <c r="L115" s="185"/>
      <c r="M115" s="185"/>
      <c r="N115" s="185"/>
      <c r="O115" s="185"/>
      <c r="P115" s="185"/>
      <c r="Q115" s="185"/>
      <c r="R115" s="185"/>
      <c r="S115" s="185"/>
      <c r="T115" s="185"/>
      <c r="U115" s="185"/>
      <c r="V115" s="185"/>
      <c r="W115" s="185"/>
      <c r="X115" s="185"/>
      <c r="Y115" s="185"/>
      <c r="Z115" s="185"/>
      <c r="AA115" s="185"/>
      <c r="AB115" s="185"/>
      <c r="AC115" s="185"/>
      <c r="AD115" s="185"/>
      <c r="AE115" s="185"/>
      <c r="AF115" s="185"/>
      <c r="AG115" s="185"/>
      <c r="AH115" s="185"/>
      <c r="AI115" s="185"/>
      <c r="AJ115" s="185"/>
      <c r="AK115" s="185"/>
      <c r="AL115" s="185"/>
      <c r="AM115" s="185"/>
      <c r="AN115" s="185"/>
      <c r="AO115" s="185"/>
      <c r="AP115" s="185"/>
      <c r="AQ115" s="185"/>
      <c r="AR115" s="185"/>
      <c r="AS115" s="185"/>
      <c r="AT115" s="185"/>
      <c r="AU115" s="185"/>
      <c r="AV115" s="185"/>
      <c r="AW115" s="185"/>
      <c r="AX115" s="185"/>
      <c r="AY115" s="185"/>
    </row>
    <row r="116" spans="1:51" ht="56.25" x14ac:dyDescent="0.2">
      <c r="A116" s="174" t="s">
        <v>294</v>
      </c>
      <c r="B116" s="144" t="s">
        <v>375</v>
      </c>
      <c r="C116" s="144" t="s">
        <v>446</v>
      </c>
      <c r="D116" s="158" t="s">
        <v>710</v>
      </c>
      <c r="E116" s="183">
        <v>56</v>
      </c>
      <c r="F116" s="188">
        <v>115659323</v>
      </c>
      <c r="G116" s="144" t="s">
        <v>598</v>
      </c>
      <c r="H116" s="144" t="s">
        <v>768</v>
      </c>
      <c r="I116" s="185"/>
      <c r="J116" s="185"/>
      <c r="K116" s="185"/>
      <c r="L116" s="185"/>
      <c r="M116" s="185"/>
      <c r="N116" s="185"/>
      <c r="O116" s="185"/>
      <c r="P116" s="185"/>
      <c r="Q116" s="185"/>
      <c r="R116" s="185"/>
      <c r="S116" s="185"/>
      <c r="T116" s="185"/>
      <c r="U116" s="185"/>
      <c r="V116" s="185"/>
      <c r="W116" s="185"/>
      <c r="X116" s="185"/>
      <c r="Y116" s="185"/>
      <c r="Z116" s="185"/>
      <c r="AA116" s="185"/>
      <c r="AB116" s="185"/>
      <c r="AC116" s="185"/>
      <c r="AD116" s="185"/>
      <c r="AE116" s="185"/>
      <c r="AF116" s="185"/>
      <c r="AG116" s="185"/>
      <c r="AH116" s="185"/>
      <c r="AI116" s="185"/>
      <c r="AJ116" s="185"/>
      <c r="AK116" s="185"/>
      <c r="AL116" s="185"/>
      <c r="AM116" s="185"/>
      <c r="AN116" s="185"/>
      <c r="AO116" s="185"/>
      <c r="AP116" s="185"/>
      <c r="AQ116" s="185"/>
      <c r="AR116" s="185"/>
      <c r="AS116" s="185"/>
      <c r="AT116" s="185"/>
      <c r="AU116" s="185"/>
      <c r="AV116" s="185"/>
      <c r="AW116" s="185"/>
      <c r="AX116" s="185"/>
      <c r="AY116" s="185"/>
    </row>
    <row r="117" spans="1:51" ht="56.25" x14ac:dyDescent="0.2">
      <c r="A117" s="174" t="s">
        <v>294</v>
      </c>
      <c r="B117" s="144" t="s">
        <v>375</v>
      </c>
      <c r="C117" s="144" t="s">
        <v>447</v>
      </c>
      <c r="D117" s="158" t="s">
        <v>710</v>
      </c>
      <c r="E117" s="183">
        <v>82</v>
      </c>
      <c r="F117" s="188">
        <v>145645804</v>
      </c>
      <c r="G117" s="144" t="s">
        <v>598</v>
      </c>
      <c r="H117" s="144" t="s">
        <v>768</v>
      </c>
      <c r="I117" s="185"/>
      <c r="J117" s="185"/>
      <c r="K117" s="185"/>
      <c r="L117" s="185"/>
      <c r="M117" s="185"/>
      <c r="N117" s="185"/>
      <c r="O117" s="185"/>
      <c r="P117" s="185"/>
      <c r="Q117" s="185"/>
      <c r="R117" s="185"/>
      <c r="S117" s="185"/>
      <c r="T117" s="185"/>
      <c r="U117" s="185"/>
      <c r="V117" s="185"/>
      <c r="W117" s="185"/>
      <c r="X117" s="185"/>
      <c r="Y117" s="185"/>
      <c r="Z117" s="185"/>
      <c r="AA117" s="185"/>
      <c r="AB117" s="185"/>
      <c r="AC117" s="185"/>
      <c r="AD117" s="185"/>
      <c r="AE117" s="185"/>
      <c r="AF117" s="185"/>
      <c r="AG117" s="185"/>
      <c r="AH117" s="185"/>
      <c r="AI117" s="185"/>
      <c r="AJ117" s="185"/>
      <c r="AK117" s="185"/>
      <c r="AL117" s="185"/>
      <c r="AM117" s="185"/>
      <c r="AN117" s="185"/>
      <c r="AO117" s="185"/>
      <c r="AP117" s="185"/>
      <c r="AQ117" s="185"/>
      <c r="AR117" s="185"/>
      <c r="AS117" s="185"/>
      <c r="AT117" s="185"/>
      <c r="AU117" s="185"/>
      <c r="AV117" s="185"/>
      <c r="AW117" s="185"/>
      <c r="AX117" s="185"/>
      <c r="AY117" s="185"/>
    </row>
    <row r="118" spans="1:51" ht="56.25" x14ac:dyDescent="0.2">
      <c r="A118" s="174" t="s">
        <v>294</v>
      </c>
      <c r="B118" s="144" t="s">
        <v>375</v>
      </c>
      <c r="C118" s="144" t="s">
        <v>448</v>
      </c>
      <c r="D118" s="158" t="s">
        <v>710</v>
      </c>
      <c r="E118" s="183">
        <v>38</v>
      </c>
      <c r="F118" s="188">
        <v>21881493</v>
      </c>
      <c r="G118" s="144" t="s">
        <v>598</v>
      </c>
      <c r="H118" s="144" t="s">
        <v>768</v>
      </c>
      <c r="I118" s="185"/>
      <c r="J118" s="185"/>
      <c r="K118" s="185"/>
      <c r="L118" s="185"/>
      <c r="M118" s="185"/>
      <c r="N118" s="185"/>
      <c r="O118" s="185"/>
      <c r="P118" s="185"/>
      <c r="Q118" s="185"/>
      <c r="R118" s="185"/>
      <c r="S118" s="185"/>
      <c r="T118" s="185"/>
      <c r="U118" s="185"/>
      <c r="V118" s="185"/>
      <c r="W118" s="185"/>
      <c r="X118" s="185"/>
      <c r="Y118" s="185"/>
      <c r="Z118" s="185"/>
      <c r="AA118" s="185"/>
      <c r="AB118" s="185"/>
      <c r="AC118" s="185"/>
      <c r="AD118" s="185"/>
      <c r="AE118" s="185"/>
      <c r="AF118" s="185"/>
      <c r="AG118" s="185"/>
      <c r="AH118" s="185"/>
      <c r="AI118" s="185"/>
      <c r="AJ118" s="185"/>
      <c r="AK118" s="185"/>
      <c r="AL118" s="185"/>
      <c r="AM118" s="185"/>
      <c r="AN118" s="185"/>
      <c r="AO118" s="185"/>
      <c r="AP118" s="185"/>
      <c r="AQ118" s="185"/>
      <c r="AR118" s="185"/>
      <c r="AS118" s="185"/>
      <c r="AT118" s="185"/>
      <c r="AU118" s="185"/>
      <c r="AV118" s="185"/>
      <c r="AW118" s="185"/>
      <c r="AX118" s="185"/>
      <c r="AY118" s="185"/>
    </row>
    <row r="119" spans="1:51" ht="56.25" x14ac:dyDescent="0.2">
      <c r="A119" s="174" t="s">
        <v>294</v>
      </c>
      <c r="B119" s="144" t="s">
        <v>375</v>
      </c>
      <c r="C119" s="144" t="s">
        <v>449</v>
      </c>
      <c r="D119" s="158" t="s">
        <v>710</v>
      </c>
      <c r="E119" s="183">
        <v>46</v>
      </c>
      <c r="F119" s="188">
        <v>125866744</v>
      </c>
      <c r="G119" s="144" t="s">
        <v>598</v>
      </c>
      <c r="H119" s="144" t="s">
        <v>768</v>
      </c>
      <c r="I119" s="185"/>
      <c r="J119" s="185"/>
      <c r="K119" s="185"/>
      <c r="L119" s="185"/>
      <c r="M119" s="185"/>
      <c r="N119" s="185"/>
      <c r="O119" s="185"/>
      <c r="P119" s="185"/>
      <c r="Q119" s="185"/>
      <c r="R119" s="185"/>
      <c r="S119" s="185"/>
      <c r="T119" s="185"/>
      <c r="U119" s="185"/>
      <c r="V119" s="185"/>
      <c r="W119" s="185"/>
      <c r="X119" s="185"/>
      <c r="Y119" s="185"/>
      <c r="Z119" s="185"/>
      <c r="AA119" s="185"/>
      <c r="AB119" s="185"/>
      <c r="AC119" s="185"/>
      <c r="AD119" s="185"/>
      <c r="AE119" s="185"/>
      <c r="AF119" s="185"/>
      <c r="AG119" s="185"/>
      <c r="AH119" s="185"/>
      <c r="AI119" s="185"/>
      <c r="AJ119" s="185"/>
      <c r="AK119" s="185"/>
      <c r="AL119" s="185"/>
      <c r="AM119" s="185"/>
      <c r="AN119" s="185"/>
      <c r="AO119" s="185"/>
      <c r="AP119" s="185"/>
      <c r="AQ119" s="185"/>
      <c r="AR119" s="185"/>
      <c r="AS119" s="185"/>
      <c r="AT119" s="185"/>
      <c r="AU119" s="185"/>
      <c r="AV119" s="185"/>
      <c r="AW119" s="185"/>
      <c r="AX119" s="185"/>
      <c r="AY119" s="185"/>
    </row>
    <row r="120" spans="1:51" ht="56.25" x14ac:dyDescent="0.2">
      <c r="A120" s="174" t="s">
        <v>294</v>
      </c>
      <c r="B120" s="144" t="s">
        <v>375</v>
      </c>
      <c r="C120" s="144" t="s">
        <v>450</v>
      </c>
      <c r="D120" s="158" t="s">
        <v>711</v>
      </c>
      <c r="E120" s="183">
        <v>6</v>
      </c>
      <c r="F120" s="188">
        <v>21577156</v>
      </c>
      <c r="G120" s="144" t="s">
        <v>598</v>
      </c>
      <c r="H120" s="144" t="s">
        <v>768</v>
      </c>
      <c r="I120" s="185"/>
      <c r="J120" s="185"/>
      <c r="K120" s="185"/>
      <c r="L120" s="185"/>
      <c r="M120" s="185"/>
      <c r="N120" s="185"/>
      <c r="O120" s="185"/>
      <c r="P120" s="185"/>
      <c r="Q120" s="185"/>
      <c r="R120" s="185"/>
      <c r="S120" s="185"/>
      <c r="T120" s="185"/>
      <c r="U120" s="185"/>
      <c r="V120" s="185"/>
      <c r="W120" s="185"/>
      <c r="X120" s="185"/>
      <c r="Y120" s="185"/>
      <c r="Z120" s="185"/>
      <c r="AA120" s="185"/>
      <c r="AB120" s="185"/>
      <c r="AC120" s="185"/>
      <c r="AD120" s="185"/>
      <c r="AE120" s="185"/>
      <c r="AF120" s="185"/>
      <c r="AG120" s="185"/>
      <c r="AH120" s="185"/>
      <c r="AI120" s="185"/>
      <c r="AJ120" s="185"/>
      <c r="AK120" s="185"/>
      <c r="AL120" s="185"/>
      <c r="AM120" s="185"/>
      <c r="AN120" s="185"/>
      <c r="AO120" s="185"/>
      <c r="AP120" s="185"/>
      <c r="AQ120" s="185"/>
      <c r="AR120" s="185"/>
      <c r="AS120" s="185"/>
      <c r="AT120" s="185"/>
      <c r="AU120" s="185"/>
      <c r="AV120" s="185"/>
      <c r="AW120" s="185"/>
      <c r="AX120" s="185"/>
      <c r="AY120" s="185"/>
    </row>
    <row r="121" spans="1:51" ht="56.25" x14ac:dyDescent="0.2">
      <c r="A121" s="174" t="s">
        <v>294</v>
      </c>
      <c r="B121" s="144" t="s">
        <v>375</v>
      </c>
      <c r="C121" s="144" t="s">
        <v>451</v>
      </c>
      <c r="D121" s="158" t="s">
        <v>711</v>
      </c>
      <c r="E121" s="183">
        <v>35</v>
      </c>
      <c r="F121" s="188">
        <v>117222287</v>
      </c>
      <c r="G121" s="144" t="s">
        <v>598</v>
      </c>
      <c r="H121" s="144" t="s">
        <v>768</v>
      </c>
      <c r="I121" s="185"/>
      <c r="J121" s="185"/>
      <c r="K121" s="185"/>
      <c r="L121" s="185"/>
      <c r="M121" s="185"/>
      <c r="N121" s="185"/>
      <c r="O121" s="185"/>
      <c r="P121" s="185"/>
      <c r="Q121" s="185"/>
      <c r="R121" s="185"/>
      <c r="S121" s="185"/>
      <c r="T121" s="185"/>
      <c r="U121" s="185"/>
      <c r="V121" s="185"/>
      <c r="W121" s="185"/>
      <c r="X121" s="185"/>
      <c r="Y121" s="185"/>
      <c r="Z121" s="185"/>
      <c r="AA121" s="185"/>
      <c r="AB121" s="185"/>
      <c r="AC121" s="185"/>
      <c r="AD121" s="185"/>
      <c r="AE121" s="185"/>
      <c r="AF121" s="185"/>
      <c r="AG121" s="185"/>
      <c r="AH121" s="185"/>
      <c r="AI121" s="185"/>
      <c r="AJ121" s="185"/>
      <c r="AK121" s="185"/>
      <c r="AL121" s="185"/>
      <c r="AM121" s="185"/>
      <c r="AN121" s="185"/>
      <c r="AO121" s="185"/>
      <c r="AP121" s="185"/>
      <c r="AQ121" s="185"/>
      <c r="AR121" s="185"/>
      <c r="AS121" s="185"/>
      <c r="AT121" s="185"/>
      <c r="AU121" s="185"/>
      <c r="AV121" s="185"/>
      <c r="AW121" s="185"/>
      <c r="AX121" s="185"/>
      <c r="AY121" s="185"/>
    </row>
    <row r="122" spans="1:51" ht="56.25" x14ac:dyDescent="0.2">
      <c r="A122" s="174" t="s">
        <v>294</v>
      </c>
      <c r="B122" s="144" t="s">
        <v>375</v>
      </c>
      <c r="C122" s="144" t="s">
        <v>452</v>
      </c>
      <c r="D122" s="158" t="s">
        <v>711</v>
      </c>
      <c r="E122" s="183">
        <v>65</v>
      </c>
      <c r="F122" s="188">
        <v>2410610151</v>
      </c>
      <c r="G122" s="144" t="s">
        <v>598</v>
      </c>
      <c r="H122" s="144" t="s">
        <v>768</v>
      </c>
      <c r="I122" s="185"/>
      <c r="J122" s="185"/>
      <c r="K122" s="185"/>
      <c r="L122" s="185"/>
      <c r="M122" s="185"/>
      <c r="N122" s="185"/>
      <c r="O122" s="185"/>
      <c r="P122" s="185"/>
      <c r="Q122" s="185"/>
      <c r="R122" s="185"/>
      <c r="S122" s="185"/>
      <c r="T122" s="185"/>
      <c r="U122" s="185"/>
      <c r="V122" s="185"/>
      <c r="W122" s="185"/>
      <c r="X122" s="185"/>
      <c r="Y122" s="185"/>
      <c r="Z122" s="185"/>
      <c r="AA122" s="185"/>
      <c r="AB122" s="185"/>
      <c r="AC122" s="185"/>
      <c r="AD122" s="185"/>
      <c r="AE122" s="185"/>
      <c r="AF122" s="185"/>
      <c r="AG122" s="185"/>
      <c r="AH122" s="185"/>
      <c r="AI122" s="185"/>
      <c r="AJ122" s="185"/>
      <c r="AK122" s="185"/>
      <c r="AL122" s="185"/>
      <c r="AM122" s="185"/>
      <c r="AN122" s="185"/>
      <c r="AO122" s="185"/>
      <c r="AP122" s="185"/>
      <c r="AQ122" s="185"/>
      <c r="AR122" s="185"/>
      <c r="AS122" s="185"/>
      <c r="AT122" s="185"/>
      <c r="AU122" s="185"/>
      <c r="AV122" s="185"/>
      <c r="AW122" s="185"/>
      <c r="AX122" s="185"/>
      <c r="AY122" s="185"/>
    </row>
    <row r="123" spans="1:51" ht="56.25" x14ac:dyDescent="0.2">
      <c r="A123" s="174" t="s">
        <v>294</v>
      </c>
      <c r="B123" s="144" t="s">
        <v>375</v>
      </c>
      <c r="C123" s="144" t="s">
        <v>453</v>
      </c>
      <c r="D123" s="158" t="s">
        <v>711</v>
      </c>
      <c r="E123" s="183">
        <v>25</v>
      </c>
      <c r="F123" s="188">
        <v>135879280</v>
      </c>
      <c r="G123" s="144" t="s">
        <v>598</v>
      </c>
      <c r="H123" s="144" t="s">
        <v>768</v>
      </c>
      <c r="I123" s="185"/>
      <c r="J123" s="185"/>
      <c r="K123" s="185"/>
      <c r="L123" s="185"/>
      <c r="M123" s="185"/>
      <c r="N123" s="185"/>
      <c r="O123" s="185"/>
      <c r="P123" s="185"/>
      <c r="Q123" s="185"/>
      <c r="R123" s="185"/>
      <c r="S123" s="185"/>
      <c r="T123" s="185"/>
      <c r="U123" s="185"/>
      <c r="V123" s="185"/>
      <c r="W123" s="185"/>
      <c r="X123" s="185"/>
      <c r="Y123" s="185"/>
      <c r="Z123" s="185"/>
      <c r="AA123" s="185"/>
      <c r="AB123" s="185"/>
      <c r="AC123" s="185"/>
      <c r="AD123" s="185"/>
      <c r="AE123" s="185"/>
      <c r="AF123" s="185"/>
      <c r="AG123" s="185"/>
      <c r="AH123" s="185"/>
      <c r="AI123" s="185"/>
      <c r="AJ123" s="185"/>
      <c r="AK123" s="185"/>
      <c r="AL123" s="185"/>
      <c r="AM123" s="185"/>
      <c r="AN123" s="185"/>
      <c r="AO123" s="185"/>
      <c r="AP123" s="185"/>
      <c r="AQ123" s="185"/>
      <c r="AR123" s="185"/>
      <c r="AS123" s="185"/>
      <c r="AT123" s="185"/>
      <c r="AU123" s="185"/>
      <c r="AV123" s="185"/>
      <c r="AW123" s="185"/>
      <c r="AX123" s="185"/>
      <c r="AY123" s="185"/>
    </row>
    <row r="124" spans="1:51" ht="56.25" x14ac:dyDescent="0.2">
      <c r="A124" s="174" t="s">
        <v>294</v>
      </c>
      <c r="B124" s="144" t="s">
        <v>375</v>
      </c>
      <c r="C124" s="144" t="s">
        <v>454</v>
      </c>
      <c r="D124" s="158" t="s">
        <v>712</v>
      </c>
      <c r="E124" s="183">
        <v>15</v>
      </c>
      <c r="F124" s="188">
        <v>19668578</v>
      </c>
      <c r="G124" s="144" t="s">
        <v>598</v>
      </c>
      <c r="H124" s="144" t="s">
        <v>791</v>
      </c>
      <c r="I124" s="185"/>
      <c r="J124" s="185"/>
      <c r="K124" s="185"/>
      <c r="L124" s="185"/>
      <c r="M124" s="185"/>
      <c r="N124" s="185"/>
      <c r="O124" s="185"/>
      <c r="P124" s="185"/>
      <c r="Q124" s="185"/>
      <c r="R124" s="185"/>
      <c r="S124" s="185"/>
      <c r="T124" s="185"/>
      <c r="U124" s="185"/>
      <c r="V124" s="185"/>
      <c r="W124" s="185"/>
      <c r="X124" s="185"/>
      <c r="Y124" s="185"/>
      <c r="Z124" s="185"/>
      <c r="AA124" s="185"/>
      <c r="AB124" s="185"/>
      <c r="AC124" s="185"/>
      <c r="AD124" s="185"/>
      <c r="AE124" s="185"/>
      <c r="AF124" s="185"/>
      <c r="AG124" s="185"/>
      <c r="AH124" s="185"/>
      <c r="AI124" s="185"/>
      <c r="AJ124" s="185"/>
      <c r="AK124" s="185"/>
      <c r="AL124" s="185"/>
      <c r="AM124" s="185"/>
      <c r="AN124" s="185"/>
      <c r="AO124" s="185"/>
      <c r="AP124" s="185"/>
      <c r="AQ124" s="185"/>
      <c r="AR124" s="185"/>
      <c r="AS124" s="185"/>
      <c r="AT124" s="185"/>
      <c r="AU124" s="185"/>
      <c r="AV124" s="185"/>
      <c r="AW124" s="185"/>
      <c r="AX124" s="185"/>
      <c r="AY124" s="185"/>
    </row>
    <row r="125" spans="1:51" ht="56.25" x14ac:dyDescent="0.2">
      <c r="A125" s="174" t="s">
        <v>294</v>
      </c>
      <c r="B125" s="144" t="s">
        <v>375</v>
      </c>
      <c r="C125" s="144" t="s">
        <v>455</v>
      </c>
      <c r="D125" s="158" t="s">
        <v>713</v>
      </c>
      <c r="E125" s="183">
        <v>20</v>
      </c>
      <c r="F125" s="188">
        <v>17483180</v>
      </c>
      <c r="G125" s="144" t="s">
        <v>598</v>
      </c>
      <c r="H125" s="144" t="s">
        <v>791</v>
      </c>
      <c r="I125" s="185"/>
      <c r="J125" s="185"/>
      <c r="K125" s="185"/>
      <c r="L125" s="185"/>
      <c r="M125" s="185"/>
      <c r="N125" s="185"/>
      <c r="O125" s="185"/>
      <c r="P125" s="185"/>
      <c r="Q125" s="185"/>
      <c r="R125" s="185"/>
      <c r="S125" s="185"/>
      <c r="T125" s="185"/>
      <c r="U125" s="185"/>
      <c r="V125" s="185"/>
      <c r="W125" s="185"/>
      <c r="X125" s="185"/>
      <c r="Y125" s="185"/>
      <c r="Z125" s="185"/>
      <c r="AA125" s="185"/>
      <c r="AB125" s="185"/>
      <c r="AC125" s="185"/>
      <c r="AD125" s="185"/>
      <c r="AE125" s="185"/>
      <c r="AF125" s="185"/>
      <c r="AG125" s="185"/>
      <c r="AH125" s="185"/>
      <c r="AI125" s="185"/>
      <c r="AJ125" s="185"/>
      <c r="AK125" s="185"/>
      <c r="AL125" s="185"/>
      <c r="AM125" s="185"/>
      <c r="AN125" s="185"/>
      <c r="AO125" s="185"/>
      <c r="AP125" s="185"/>
      <c r="AQ125" s="185"/>
      <c r="AR125" s="185"/>
      <c r="AS125" s="185"/>
      <c r="AT125" s="185"/>
      <c r="AU125" s="185"/>
      <c r="AV125" s="185"/>
      <c r="AW125" s="185"/>
      <c r="AX125" s="185"/>
      <c r="AY125" s="185"/>
    </row>
    <row r="126" spans="1:51" ht="56.25" x14ac:dyDescent="0.2">
      <c r="A126" s="174" t="s">
        <v>294</v>
      </c>
      <c r="B126" s="144" t="s">
        <v>375</v>
      </c>
      <c r="C126" s="144" t="s">
        <v>456</v>
      </c>
      <c r="D126" s="158" t="s">
        <v>713</v>
      </c>
      <c r="E126" s="183">
        <v>15</v>
      </c>
      <c r="F126" s="188">
        <v>21853975.300000001</v>
      </c>
      <c r="G126" s="144" t="s">
        <v>598</v>
      </c>
      <c r="H126" s="144" t="s">
        <v>791</v>
      </c>
      <c r="I126" s="185"/>
      <c r="J126" s="185"/>
      <c r="K126" s="185"/>
      <c r="L126" s="185"/>
      <c r="M126" s="185"/>
      <c r="N126" s="185"/>
      <c r="O126" s="185"/>
      <c r="P126" s="185"/>
      <c r="Q126" s="185"/>
      <c r="R126" s="185"/>
      <c r="S126" s="185"/>
      <c r="T126" s="185"/>
      <c r="U126" s="185"/>
      <c r="V126" s="185"/>
      <c r="W126" s="185"/>
      <c r="X126" s="185"/>
      <c r="Y126" s="185"/>
      <c r="Z126" s="185"/>
      <c r="AA126" s="185"/>
      <c r="AB126" s="185"/>
      <c r="AC126" s="185"/>
      <c r="AD126" s="185"/>
      <c r="AE126" s="185"/>
      <c r="AF126" s="185"/>
      <c r="AG126" s="185"/>
      <c r="AH126" s="185"/>
      <c r="AI126" s="185"/>
      <c r="AJ126" s="185"/>
      <c r="AK126" s="185"/>
      <c r="AL126" s="185"/>
      <c r="AM126" s="185"/>
      <c r="AN126" s="185"/>
      <c r="AO126" s="185"/>
      <c r="AP126" s="185"/>
      <c r="AQ126" s="185"/>
      <c r="AR126" s="185"/>
      <c r="AS126" s="185"/>
      <c r="AT126" s="185"/>
      <c r="AU126" s="185"/>
      <c r="AV126" s="185"/>
      <c r="AW126" s="185"/>
      <c r="AX126" s="185"/>
      <c r="AY126" s="185"/>
    </row>
    <row r="127" spans="1:51" ht="56.25" x14ac:dyDescent="0.2">
      <c r="A127" s="174" t="s">
        <v>294</v>
      </c>
      <c r="B127" s="144" t="s">
        <v>375</v>
      </c>
      <c r="C127" s="144" t="s">
        <v>457</v>
      </c>
      <c r="D127" s="158" t="s">
        <v>713</v>
      </c>
      <c r="E127" s="183">
        <v>25</v>
      </c>
      <c r="F127" s="188">
        <v>43707951</v>
      </c>
      <c r="G127" s="144" t="s">
        <v>598</v>
      </c>
      <c r="H127" s="144" t="s">
        <v>797</v>
      </c>
      <c r="I127" s="185"/>
      <c r="J127" s="185"/>
      <c r="K127" s="185"/>
      <c r="L127" s="185"/>
      <c r="M127" s="185"/>
      <c r="N127" s="185"/>
      <c r="O127" s="185"/>
      <c r="P127" s="185"/>
      <c r="Q127" s="185"/>
      <c r="R127" s="185"/>
      <c r="S127" s="185"/>
      <c r="T127" s="185"/>
      <c r="U127" s="185"/>
      <c r="V127" s="185"/>
      <c r="W127" s="185"/>
      <c r="X127" s="185"/>
      <c r="Y127" s="185"/>
      <c r="Z127" s="185"/>
      <c r="AA127" s="185"/>
      <c r="AB127" s="185"/>
      <c r="AC127" s="185"/>
      <c r="AD127" s="185"/>
      <c r="AE127" s="185"/>
      <c r="AF127" s="185"/>
      <c r="AG127" s="185"/>
      <c r="AH127" s="185"/>
      <c r="AI127" s="185"/>
      <c r="AJ127" s="185"/>
      <c r="AK127" s="185"/>
      <c r="AL127" s="185"/>
      <c r="AM127" s="185"/>
      <c r="AN127" s="185"/>
      <c r="AO127" s="185"/>
      <c r="AP127" s="185"/>
      <c r="AQ127" s="185"/>
      <c r="AR127" s="185"/>
      <c r="AS127" s="185"/>
      <c r="AT127" s="185"/>
      <c r="AU127" s="185"/>
      <c r="AV127" s="185"/>
      <c r="AW127" s="185"/>
      <c r="AX127" s="185"/>
      <c r="AY127" s="185"/>
    </row>
    <row r="128" spans="1:51" ht="56.25" x14ac:dyDescent="0.2">
      <c r="A128" s="174" t="s">
        <v>294</v>
      </c>
      <c r="B128" s="144" t="s">
        <v>375</v>
      </c>
      <c r="C128" s="144" t="s">
        <v>458</v>
      </c>
      <c r="D128" s="158" t="s">
        <v>713</v>
      </c>
      <c r="E128" s="183">
        <v>33</v>
      </c>
      <c r="F128" s="188">
        <v>81952409</v>
      </c>
      <c r="G128" s="144" t="s">
        <v>598</v>
      </c>
      <c r="H128" s="144" t="s">
        <v>791</v>
      </c>
      <c r="I128" s="185"/>
      <c r="J128" s="185"/>
      <c r="K128" s="185"/>
      <c r="L128" s="185"/>
      <c r="M128" s="185"/>
      <c r="N128" s="185"/>
      <c r="O128" s="185"/>
      <c r="P128" s="185"/>
      <c r="Q128" s="185"/>
      <c r="R128" s="185"/>
      <c r="S128" s="185"/>
      <c r="T128" s="185"/>
      <c r="U128" s="185"/>
      <c r="V128" s="185"/>
      <c r="W128" s="185"/>
      <c r="X128" s="185"/>
      <c r="Y128" s="185"/>
      <c r="Z128" s="185"/>
      <c r="AA128" s="185"/>
      <c r="AB128" s="185"/>
      <c r="AC128" s="185"/>
      <c r="AD128" s="185"/>
      <c r="AE128" s="185"/>
      <c r="AF128" s="185"/>
      <c r="AG128" s="185"/>
      <c r="AH128" s="185"/>
      <c r="AI128" s="185"/>
      <c r="AJ128" s="185"/>
      <c r="AK128" s="185"/>
      <c r="AL128" s="185"/>
      <c r="AM128" s="185"/>
      <c r="AN128" s="185"/>
      <c r="AO128" s="185"/>
      <c r="AP128" s="185"/>
      <c r="AQ128" s="185"/>
      <c r="AR128" s="185"/>
      <c r="AS128" s="185"/>
      <c r="AT128" s="185"/>
      <c r="AU128" s="185"/>
      <c r="AV128" s="185"/>
      <c r="AW128" s="185"/>
      <c r="AX128" s="185"/>
      <c r="AY128" s="185"/>
    </row>
    <row r="129" spans="1:51" ht="56.25" x14ac:dyDescent="0.2">
      <c r="A129" s="174" t="s">
        <v>294</v>
      </c>
      <c r="B129" s="144" t="s">
        <v>375</v>
      </c>
      <c r="C129" s="144" t="s">
        <v>459</v>
      </c>
      <c r="D129" s="143" t="s">
        <v>714</v>
      </c>
      <c r="E129" s="183">
        <v>14</v>
      </c>
      <c r="F129" s="188">
        <v>47801927</v>
      </c>
      <c r="G129" s="144" t="s">
        <v>598</v>
      </c>
      <c r="H129" s="144" t="s">
        <v>460</v>
      </c>
      <c r="I129" s="185"/>
      <c r="J129" s="185"/>
      <c r="K129" s="185"/>
      <c r="L129" s="185"/>
      <c r="M129" s="185"/>
      <c r="N129" s="185"/>
      <c r="O129" s="185"/>
      <c r="P129" s="185"/>
      <c r="Q129" s="185"/>
      <c r="R129" s="185"/>
      <c r="S129" s="185"/>
      <c r="T129" s="185"/>
      <c r="U129" s="185"/>
      <c r="V129" s="185"/>
      <c r="W129" s="185"/>
      <c r="X129" s="185"/>
      <c r="Y129" s="185"/>
      <c r="Z129" s="185"/>
      <c r="AA129" s="185"/>
      <c r="AB129" s="185"/>
      <c r="AC129" s="185"/>
      <c r="AD129" s="185"/>
      <c r="AE129" s="185"/>
      <c r="AF129" s="185"/>
      <c r="AG129" s="185"/>
      <c r="AH129" s="185"/>
      <c r="AI129" s="185"/>
      <c r="AJ129" s="185"/>
      <c r="AK129" s="185"/>
      <c r="AL129" s="185"/>
      <c r="AM129" s="185"/>
      <c r="AN129" s="185"/>
      <c r="AO129" s="185"/>
      <c r="AP129" s="185"/>
      <c r="AQ129" s="185"/>
      <c r="AR129" s="185"/>
      <c r="AS129" s="185"/>
      <c r="AT129" s="185"/>
      <c r="AU129" s="185"/>
      <c r="AV129" s="185"/>
      <c r="AW129" s="185"/>
      <c r="AX129" s="185"/>
      <c r="AY129" s="185"/>
    </row>
    <row r="130" spans="1:51" ht="45" x14ac:dyDescent="0.2">
      <c r="A130" s="174" t="s">
        <v>294</v>
      </c>
      <c r="B130" s="144" t="s">
        <v>375</v>
      </c>
      <c r="C130" s="144" t="s">
        <v>461</v>
      </c>
      <c r="D130" s="143" t="s">
        <v>715</v>
      </c>
      <c r="E130" s="183">
        <v>1500</v>
      </c>
      <c r="F130" s="188">
        <v>40000000</v>
      </c>
      <c r="G130" s="175" t="s">
        <v>128</v>
      </c>
      <c r="H130" s="144" t="s">
        <v>462</v>
      </c>
      <c r="I130" s="185"/>
      <c r="J130" s="185"/>
      <c r="K130" s="185"/>
      <c r="L130" s="185"/>
      <c r="M130" s="185"/>
      <c r="N130" s="185"/>
      <c r="O130" s="185"/>
      <c r="P130" s="185"/>
      <c r="Q130" s="185"/>
      <c r="R130" s="185"/>
      <c r="S130" s="185"/>
      <c r="T130" s="185"/>
      <c r="U130" s="185"/>
      <c r="V130" s="185"/>
      <c r="W130" s="185"/>
      <c r="X130" s="185"/>
      <c r="Y130" s="185"/>
      <c r="Z130" s="185"/>
      <c r="AA130" s="185"/>
      <c r="AB130" s="185"/>
      <c r="AC130" s="185"/>
      <c r="AD130" s="185"/>
      <c r="AE130" s="185"/>
      <c r="AF130" s="185"/>
      <c r="AG130" s="185"/>
      <c r="AH130" s="185"/>
      <c r="AI130" s="185"/>
      <c r="AJ130" s="185"/>
      <c r="AK130" s="185"/>
      <c r="AL130" s="185"/>
      <c r="AM130" s="185"/>
      <c r="AN130" s="185"/>
      <c r="AO130" s="185"/>
      <c r="AP130" s="185"/>
      <c r="AQ130" s="185"/>
      <c r="AR130" s="185"/>
      <c r="AS130" s="185"/>
      <c r="AT130" s="185"/>
      <c r="AU130" s="185"/>
      <c r="AV130" s="185"/>
      <c r="AW130" s="185"/>
      <c r="AX130" s="185"/>
      <c r="AY130" s="185"/>
    </row>
    <row r="131" spans="1:51" ht="45" x14ac:dyDescent="0.2">
      <c r="A131" s="174" t="s">
        <v>294</v>
      </c>
      <c r="B131" s="144" t="s">
        <v>375</v>
      </c>
      <c r="C131" s="144" t="s">
        <v>463</v>
      </c>
      <c r="D131" s="143" t="s">
        <v>716</v>
      </c>
      <c r="E131" s="183">
        <v>1280</v>
      </c>
      <c r="F131" s="188">
        <v>40000000</v>
      </c>
      <c r="G131" s="175" t="s">
        <v>128</v>
      </c>
      <c r="H131" s="144" t="s">
        <v>462</v>
      </c>
      <c r="I131" s="185"/>
      <c r="J131" s="185"/>
      <c r="K131" s="185"/>
      <c r="L131" s="185"/>
      <c r="M131" s="185"/>
      <c r="N131" s="185"/>
      <c r="O131" s="185"/>
      <c r="P131" s="185"/>
      <c r="Q131" s="185"/>
      <c r="R131" s="185"/>
      <c r="S131" s="185"/>
      <c r="T131" s="185"/>
      <c r="U131" s="185"/>
      <c r="V131" s="185"/>
      <c r="W131" s="185"/>
      <c r="X131" s="185"/>
      <c r="Y131" s="185"/>
      <c r="Z131" s="185"/>
      <c r="AA131" s="185"/>
      <c r="AB131" s="185"/>
      <c r="AC131" s="185"/>
      <c r="AD131" s="185"/>
      <c r="AE131" s="185"/>
      <c r="AF131" s="185"/>
      <c r="AG131" s="185"/>
      <c r="AH131" s="185"/>
      <c r="AI131" s="185"/>
      <c r="AJ131" s="185"/>
      <c r="AK131" s="185"/>
      <c r="AL131" s="185"/>
      <c r="AM131" s="185"/>
      <c r="AN131" s="185"/>
      <c r="AO131" s="185"/>
      <c r="AP131" s="185"/>
      <c r="AQ131" s="185"/>
      <c r="AR131" s="185"/>
      <c r="AS131" s="185"/>
      <c r="AT131" s="185"/>
      <c r="AU131" s="185"/>
      <c r="AV131" s="185"/>
      <c r="AW131" s="185"/>
      <c r="AX131" s="185"/>
      <c r="AY131" s="185"/>
    </row>
    <row r="132" spans="1:51" ht="45" x14ac:dyDescent="0.2">
      <c r="A132" s="174" t="s">
        <v>294</v>
      </c>
      <c r="B132" s="144" t="s">
        <v>375</v>
      </c>
      <c r="C132" s="144" t="s">
        <v>464</v>
      </c>
      <c r="D132" s="143" t="s">
        <v>717</v>
      </c>
      <c r="E132" s="183">
        <v>13500</v>
      </c>
      <c r="F132" s="188">
        <v>40000000</v>
      </c>
      <c r="G132" s="175" t="s">
        <v>128</v>
      </c>
      <c r="H132" s="144" t="s">
        <v>462</v>
      </c>
      <c r="I132" s="185"/>
      <c r="J132" s="185"/>
      <c r="K132" s="185"/>
      <c r="L132" s="185"/>
      <c r="M132" s="185"/>
      <c r="N132" s="185"/>
      <c r="O132" s="185"/>
      <c r="P132" s="185"/>
      <c r="Q132" s="185"/>
      <c r="R132" s="185"/>
      <c r="S132" s="185"/>
      <c r="T132" s="185"/>
      <c r="U132" s="185"/>
      <c r="V132" s="185"/>
      <c r="W132" s="185"/>
      <c r="X132" s="185"/>
      <c r="Y132" s="185"/>
      <c r="Z132" s="185"/>
      <c r="AA132" s="185"/>
      <c r="AB132" s="185"/>
      <c r="AC132" s="185"/>
      <c r="AD132" s="185"/>
      <c r="AE132" s="185"/>
      <c r="AF132" s="185"/>
      <c r="AG132" s="185"/>
      <c r="AH132" s="185"/>
      <c r="AI132" s="185"/>
      <c r="AJ132" s="185"/>
      <c r="AK132" s="185"/>
      <c r="AL132" s="185"/>
      <c r="AM132" s="185"/>
      <c r="AN132" s="185"/>
      <c r="AO132" s="185"/>
      <c r="AP132" s="185"/>
      <c r="AQ132" s="185"/>
      <c r="AR132" s="185"/>
      <c r="AS132" s="185"/>
      <c r="AT132" s="185"/>
      <c r="AU132" s="185"/>
      <c r="AV132" s="185"/>
      <c r="AW132" s="185"/>
      <c r="AX132" s="185"/>
      <c r="AY132" s="185"/>
    </row>
    <row r="133" spans="1:51" ht="45" x14ac:dyDescent="0.2">
      <c r="A133" s="174" t="s">
        <v>294</v>
      </c>
      <c r="B133" s="144" t="s">
        <v>375</v>
      </c>
      <c r="C133" s="144" t="s">
        <v>465</v>
      </c>
      <c r="D133" s="143" t="s">
        <v>718</v>
      </c>
      <c r="E133" s="183">
        <v>2250</v>
      </c>
      <c r="F133" s="188">
        <v>40000000</v>
      </c>
      <c r="G133" s="175" t="s">
        <v>128</v>
      </c>
      <c r="H133" s="144" t="s">
        <v>462</v>
      </c>
      <c r="I133" s="185"/>
      <c r="J133" s="185"/>
      <c r="K133" s="185"/>
      <c r="L133" s="185"/>
      <c r="M133" s="185"/>
      <c r="N133" s="185"/>
      <c r="O133" s="185"/>
      <c r="P133" s="185"/>
      <c r="Q133" s="185"/>
      <c r="R133" s="185"/>
      <c r="S133" s="185"/>
      <c r="T133" s="185"/>
      <c r="U133" s="185"/>
      <c r="V133" s="185"/>
      <c r="W133" s="185"/>
      <c r="X133" s="185"/>
      <c r="Y133" s="185"/>
      <c r="Z133" s="185"/>
      <c r="AA133" s="185"/>
      <c r="AB133" s="185"/>
      <c r="AC133" s="185"/>
      <c r="AD133" s="185"/>
      <c r="AE133" s="185"/>
      <c r="AF133" s="185"/>
      <c r="AG133" s="185"/>
      <c r="AH133" s="185"/>
      <c r="AI133" s="185"/>
      <c r="AJ133" s="185"/>
      <c r="AK133" s="185"/>
      <c r="AL133" s="185"/>
      <c r="AM133" s="185"/>
      <c r="AN133" s="185"/>
      <c r="AO133" s="185"/>
      <c r="AP133" s="185"/>
      <c r="AQ133" s="185"/>
      <c r="AR133" s="185"/>
      <c r="AS133" s="185"/>
      <c r="AT133" s="185"/>
      <c r="AU133" s="185"/>
      <c r="AV133" s="185"/>
      <c r="AW133" s="185"/>
      <c r="AX133" s="185"/>
      <c r="AY133" s="185"/>
    </row>
    <row r="134" spans="1:51" ht="45" x14ac:dyDescent="0.2">
      <c r="A134" s="174" t="s">
        <v>294</v>
      </c>
      <c r="B134" s="144" t="s">
        <v>375</v>
      </c>
      <c r="C134" s="144" t="s">
        <v>466</v>
      </c>
      <c r="D134" s="143" t="s">
        <v>719</v>
      </c>
      <c r="E134" s="183">
        <v>1505</v>
      </c>
      <c r="F134" s="188">
        <v>40000000</v>
      </c>
      <c r="G134" s="175" t="s">
        <v>128</v>
      </c>
      <c r="H134" s="144" t="s">
        <v>462</v>
      </c>
      <c r="I134" s="185"/>
      <c r="J134" s="185"/>
      <c r="K134" s="185"/>
      <c r="L134" s="185"/>
      <c r="M134" s="185"/>
      <c r="N134" s="185"/>
      <c r="O134" s="185"/>
      <c r="P134" s="185"/>
      <c r="Q134" s="185"/>
      <c r="R134" s="185"/>
      <c r="S134" s="185"/>
      <c r="T134" s="185"/>
      <c r="U134" s="185"/>
      <c r="V134" s="185"/>
      <c r="W134" s="185"/>
      <c r="X134" s="185"/>
      <c r="Y134" s="185"/>
      <c r="Z134" s="185"/>
      <c r="AA134" s="185"/>
      <c r="AB134" s="185"/>
      <c r="AC134" s="185"/>
      <c r="AD134" s="185"/>
      <c r="AE134" s="185"/>
      <c r="AF134" s="185"/>
      <c r="AG134" s="185"/>
      <c r="AH134" s="185"/>
      <c r="AI134" s="185"/>
      <c r="AJ134" s="185"/>
      <c r="AK134" s="185"/>
      <c r="AL134" s="185"/>
      <c r="AM134" s="185"/>
      <c r="AN134" s="185"/>
      <c r="AO134" s="185"/>
      <c r="AP134" s="185"/>
      <c r="AQ134" s="185"/>
      <c r="AR134" s="185"/>
      <c r="AS134" s="185"/>
      <c r="AT134" s="185"/>
      <c r="AU134" s="185"/>
      <c r="AV134" s="185"/>
      <c r="AW134" s="185"/>
      <c r="AX134" s="185"/>
      <c r="AY134" s="185"/>
    </row>
    <row r="135" spans="1:51" ht="56.25" x14ac:dyDescent="0.2">
      <c r="A135" s="174" t="s">
        <v>294</v>
      </c>
      <c r="B135" s="144" t="s">
        <v>375</v>
      </c>
      <c r="C135" s="144" t="s">
        <v>467</v>
      </c>
      <c r="D135" s="143" t="s">
        <v>720</v>
      </c>
      <c r="E135" s="183">
        <v>110</v>
      </c>
      <c r="F135" s="188">
        <v>1069320399</v>
      </c>
      <c r="G135" s="175" t="s">
        <v>128</v>
      </c>
      <c r="H135" s="144" t="s">
        <v>346</v>
      </c>
      <c r="I135" s="185"/>
      <c r="J135" s="185"/>
      <c r="K135" s="185"/>
      <c r="L135" s="185"/>
      <c r="M135" s="185"/>
      <c r="N135" s="185"/>
      <c r="O135" s="185"/>
      <c r="P135" s="185"/>
      <c r="Q135" s="185"/>
      <c r="R135" s="185"/>
      <c r="S135" s="185"/>
      <c r="T135" s="185"/>
      <c r="U135" s="185"/>
      <c r="V135" s="185"/>
      <c r="W135" s="185"/>
      <c r="X135" s="185"/>
      <c r="Y135" s="185"/>
      <c r="Z135" s="185"/>
      <c r="AA135" s="185"/>
      <c r="AB135" s="185"/>
      <c r="AC135" s="185"/>
      <c r="AD135" s="185"/>
      <c r="AE135" s="185"/>
      <c r="AF135" s="185"/>
      <c r="AG135" s="185"/>
      <c r="AH135" s="185"/>
      <c r="AI135" s="185"/>
      <c r="AJ135" s="185"/>
      <c r="AK135" s="185"/>
      <c r="AL135" s="185"/>
      <c r="AM135" s="185"/>
      <c r="AN135" s="185"/>
      <c r="AO135" s="185"/>
      <c r="AP135" s="185"/>
      <c r="AQ135" s="185"/>
      <c r="AR135" s="185"/>
      <c r="AS135" s="185"/>
      <c r="AT135" s="185"/>
      <c r="AU135" s="185"/>
      <c r="AV135" s="185"/>
      <c r="AW135" s="185"/>
      <c r="AX135" s="185"/>
      <c r="AY135" s="185"/>
    </row>
    <row r="136" spans="1:51" ht="33.75" x14ac:dyDescent="0.2">
      <c r="A136" s="174" t="s">
        <v>294</v>
      </c>
      <c r="B136" s="144" t="s">
        <v>375</v>
      </c>
      <c r="C136" s="144" t="s">
        <v>469</v>
      </c>
      <c r="D136" s="143" t="s">
        <v>721</v>
      </c>
      <c r="E136" s="183">
        <v>2510</v>
      </c>
      <c r="F136" s="188">
        <v>0</v>
      </c>
      <c r="G136" s="144" t="s">
        <v>301</v>
      </c>
      <c r="H136" s="144" t="s">
        <v>301</v>
      </c>
      <c r="I136" s="185"/>
      <c r="J136" s="185"/>
      <c r="K136" s="185"/>
      <c r="L136" s="185"/>
      <c r="M136" s="185"/>
      <c r="N136" s="185"/>
      <c r="O136" s="185"/>
      <c r="P136" s="185"/>
      <c r="Q136" s="185"/>
      <c r="R136" s="185"/>
      <c r="S136" s="185"/>
      <c r="T136" s="185"/>
      <c r="U136" s="185"/>
      <c r="V136" s="185"/>
      <c r="W136" s="185"/>
      <c r="X136" s="185"/>
      <c r="Y136" s="185"/>
      <c r="Z136" s="185"/>
      <c r="AA136" s="185"/>
      <c r="AB136" s="185"/>
      <c r="AC136" s="185"/>
      <c r="AD136" s="185"/>
      <c r="AE136" s="185"/>
      <c r="AF136" s="185"/>
      <c r="AG136" s="185"/>
      <c r="AH136" s="185"/>
      <c r="AI136" s="185"/>
      <c r="AJ136" s="185"/>
      <c r="AK136" s="185"/>
      <c r="AL136" s="185"/>
      <c r="AM136" s="185"/>
      <c r="AN136" s="185"/>
      <c r="AO136" s="185"/>
      <c r="AP136" s="185"/>
      <c r="AQ136" s="185"/>
      <c r="AR136" s="185"/>
      <c r="AS136" s="185"/>
      <c r="AT136" s="185"/>
      <c r="AU136" s="185"/>
      <c r="AV136" s="185"/>
      <c r="AW136" s="185"/>
      <c r="AX136" s="185"/>
      <c r="AY136" s="185"/>
    </row>
    <row r="137" spans="1:51" ht="80.25" customHeight="1" x14ac:dyDescent="0.2">
      <c r="A137" s="174" t="s">
        <v>294</v>
      </c>
      <c r="B137" s="144" t="s">
        <v>375</v>
      </c>
      <c r="C137" s="144" t="s">
        <v>759</v>
      </c>
      <c r="D137" s="143" t="s">
        <v>760</v>
      </c>
      <c r="E137" s="183">
        <v>1860</v>
      </c>
      <c r="F137" s="188">
        <v>0</v>
      </c>
      <c r="G137" s="144" t="s">
        <v>301</v>
      </c>
      <c r="H137" s="144" t="s">
        <v>301</v>
      </c>
      <c r="I137" s="185"/>
      <c r="J137" s="185"/>
      <c r="K137" s="185"/>
      <c r="L137" s="185"/>
      <c r="M137" s="185"/>
      <c r="N137" s="185"/>
      <c r="O137" s="185"/>
      <c r="P137" s="185"/>
      <c r="Q137" s="185"/>
      <c r="R137" s="185"/>
      <c r="S137" s="185"/>
      <c r="T137" s="185"/>
      <c r="U137" s="185"/>
      <c r="V137" s="185"/>
      <c r="W137" s="185"/>
      <c r="X137" s="185"/>
      <c r="Y137" s="185"/>
      <c r="Z137" s="185"/>
      <c r="AA137" s="185"/>
      <c r="AB137" s="185"/>
      <c r="AC137" s="185"/>
      <c r="AD137" s="185"/>
      <c r="AE137" s="185"/>
      <c r="AF137" s="185"/>
      <c r="AG137" s="185"/>
      <c r="AH137" s="185"/>
      <c r="AI137" s="185"/>
      <c r="AJ137" s="185"/>
      <c r="AK137" s="185"/>
      <c r="AL137" s="185"/>
      <c r="AM137" s="185"/>
      <c r="AN137" s="185"/>
      <c r="AO137" s="185"/>
      <c r="AP137" s="185"/>
      <c r="AQ137" s="185"/>
      <c r="AR137" s="185"/>
      <c r="AS137" s="185"/>
      <c r="AT137" s="185"/>
      <c r="AU137" s="185"/>
      <c r="AV137" s="185"/>
      <c r="AW137" s="185"/>
      <c r="AX137" s="185"/>
      <c r="AY137" s="185"/>
    </row>
    <row r="138" spans="1:51" ht="60" customHeight="1" x14ac:dyDescent="0.2">
      <c r="A138" s="174" t="s">
        <v>294</v>
      </c>
      <c r="B138" s="144" t="s">
        <v>375</v>
      </c>
      <c r="C138" s="144" t="s">
        <v>762</v>
      </c>
      <c r="D138" s="143" t="s">
        <v>763</v>
      </c>
      <c r="E138" s="183">
        <v>56</v>
      </c>
      <c r="F138" s="188">
        <v>0</v>
      </c>
      <c r="G138" s="144" t="s">
        <v>301</v>
      </c>
      <c r="H138" s="144" t="s">
        <v>301</v>
      </c>
      <c r="I138" s="185"/>
      <c r="J138" s="185"/>
      <c r="K138" s="185"/>
      <c r="L138" s="185"/>
      <c r="M138" s="185"/>
      <c r="N138" s="185"/>
      <c r="O138" s="185"/>
      <c r="P138" s="185"/>
      <c r="Q138" s="185"/>
      <c r="R138" s="185"/>
      <c r="S138" s="185"/>
      <c r="T138" s="185"/>
      <c r="U138" s="185"/>
      <c r="V138" s="185"/>
      <c r="W138" s="185"/>
      <c r="X138" s="185"/>
      <c r="Y138" s="185"/>
      <c r="Z138" s="185"/>
      <c r="AA138" s="185"/>
      <c r="AB138" s="185"/>
      <c r="AC138" s="185"/>
      <c r="AD138" s="185"/>
      <c r="AE138" s="185"/>
      <c r="AF138" s="185"/>
      <c r="AG138" s="185"/>
      <c r="AH138" s="185"/>
      <c r="AI138" s="185"/>
      <c r="AJ138" s="185"/>
      <c r="AK138" s="185"/>
      <c r="AL138" s="185"/>
      <c r="AM138" s="185"/>
      <c r="AN138" s="185"/>
      <c r="AO138" s="185"/>
      <c r="AP138" s="185"/>
      <c r="AQ138" s="185"/>
      <c r="AR138" s="185"/>
      <c r="AS138" s="185"/>
      <c r="AT138" s="185"/>
      <c r="AU138" s="185"/>
      <c r="AV138" s="185"/>
      <c r="AW138" s="185"/>
      <c r="AX138" s="185"/>
      <c r="AY138" s="185"/>
    </row>
    <row r="139" spans="1:51" ht="44.25" customHeight="1" x14ac:dyDescent="0.2">
      <c r="A139" s="174" t="s">
        <v>294</v>
      </c>
      <c r="B139" s="144" t="s">
        <v>375</v>
      </c>
      <c r="C139" s="144" t="s">
        <v>758</v>
      </c>
      <c r="D139" s="143" t="s">
        <v>761</v>
      </c>
      <c r="E139" s="183">
        <v>2770</v>
      </c>
      <c r="F139" s="188">
        <v>0</v>
      </c>
      <c r="G139" s="144" t="s">
        <v>301</v>
      </c>
      <c r="H139" s="144" t="s">
        <v>301</v>
      </c>
      <c r="I139" s="185"/>
      <c r="J139" s="185"/>
      <c r="K139" s="185"/>
      <c r="L139" s="185"/>
      <c r="M139" s="185"/>
      <c r="N139" s="185"/>
      <c r="O139" s="185"/>
      <c r="P139" s="185"/>
      <c r="Q139" s="185"/>
      <c r="R139" s="185"/>
      <c r="S139" s="185"/>
      <c r="T139" s="185"/>
      <c r="U139" s="185"/>
      <c r="V139" s="185"/>
      <c r="W139" s="185"/>
      <c r="X139" s="185"/>
      <c r="Y139" s="185"/>
      <c r="Z139" s="185"/>
      <c r="AA139" s="185"/>
      <c r="AB139" s="185"/>
      <c r="AC139" s="185"/>
      <c r="AD139" s="185"/>
      <c r="AE139" s="185"/>
      <c r="AF139" s="185"/>
      <c r="AG139" s="185"/>
      <c r="AH139" s="185"/>
      <c r="AI139" s="185"/>
      <c r="AJ139" s="185"/>
      <c r="AK139" s="185"/>
      <c r="AL139" s="185"/>
      <c r="AM139" s="185"/>
      <c r="AN139" s="185"/>
      <c r="AO139" s="185"/>
      <c r="AP139" s="185"/>
      <c r="AQ139" s="185"/>
      <c r="AR139" s="185"/>
      <c r="AS139" s="185"/>
      <c r="AT139" s="185"/>
      <c r="AU139" s="185"/>
      <c r="AV139" s="185"/>
      <c r="AW139" s="185"/>
      <c r="AX139" s="185"/>
      <c r="AY139" s="185"/>
    </row>
    <row r="140" spans="1:51" ht="44.25" customHeight="1" x14ac:dyDescent="0.2">
      <c r="A140" s="174" t="s">
        <v>294</v>
      </c>
      <c r="B140" s="144" t="s">
        <v>375</v>
      </c>
      <c r="C140" s="144" t="s">
        <v>764</v>
      </c>
      <c r="D140" s="143" t="s">
        <v>765</v>
      </c>
      <c r="E140" s="183">
        <v>480</v>
      </c>
      <c r="F140" s="188">
        <v>0</v>
      </c>
      <c r="G140" s="144" t="s">
        <v>301</v>
      </c>
      <c r="H140" s="144" t="s">
        <v>301</v>
      </c>
      <c r="I140" s="185"/>
      <c r="J140" s="185"/>
      <c r="K140" s="185"/>
      <c r="L140" s="185"/>
      <c r="M140" s="185"/>
      <c r="N140" s="185"/>
      <c r="O140" s="185"/>
      <c r="P140" s="185"/>
      <c r="Q140" s="185"/>
      <c r="R140" s="185"/>
      <c r="S140" s="185"/>
      <c r="T140" s="185"/>
      <c r="U140" s="185"/>
      <c r="V140" s="185"/>
      <c r="W140" s="185"/>
      <c r="X140" s="185"/>
      <c r="Y140" s="185"/>
      <c r="Z140" s="185"/>
      <c r="AA140" s="185"/>
      <c r="AB140" s="185"/>
      <c r="AC140" s="185"/>
      <c r="AD140" s="185"/>
      <c r="AE140" s="185"/>
      <c r="AF140" s="185"/>
      <c r="AG140" s="185"/>
      <c r="AH140" s="185"/>
      <c r="AI140" s="185"/>
      <c r="AJ140" s="185"/>
      <c r="AK140" s="185"/>
      <c r="AL140" s="185"/>
      <c r="AM140" s="185"/>
      <c r="AN140" s="185"/>
      <c r="AO140" s="185"/>
      <c r="AP140" s="185"/>
      <c r="AQ140" s="185"/>
      <c r="AR140" s="185"/>
      <c r="AS140" s="185"/>
      <c r="AT140" s="185"/>
      <c r="AU140" s="185"/>
      <c r="AV140" s="185"/>
      <c r="AW140" s="185"/>
      <c r="AX140" s="185"/>
      <c r="AY140" s="185"/>
    </row>
    <row r="141" spans="1:51" ht="56.25" x14ac:dyDescent="0.2">
      <c r="A141" s="174" t="s">
        <v>294</v>
      </c>
      <c r="B141" s="144" t="s">
        <v>375</v>
      </c>
      <c r="C141" s="144" t="s">
        <v>470</v>
      </c>
      <c r="D141" s="158" t="s">
        <v>711</v>
      </c>
      <c r="E141" s="183">
        <v>5</v>
      </c>
      <c r="F141" s="188">
        <v>17980963</v>
      </c>
      <c r="G141" s="144" t="s">
        <v>598</v>
      </c>
      <c r="H141" s="144" t="s">
        <v>768</v>
      </c>
      <c r="I141" s="185"/>
      <c r="J141" s="185"/>
      <c r="K141" s="185"/>
      <c r="L141" s="185"/>
      <c r="M141" s="185"/>
      <c r="N141" s="185"/>
      <c r="O141" s="185"/>
      <c r="P141" s="185"/>
      <c r="Q141" s="185"/>
      <c r="R141" s="185"/>
      <c r="S141" s="185"/>
      <c r="T141" s="185"/>
      <c r="U141" s="185"/>
      <c r="V141" s="185"/>
      <c r="W141" s="185"/>
      <c r="X141" s="185"/>
      <c r="Y141" s="185"/>
      <c r="Z141" s="185"/>
      <c r="AA141" s="185"/>
      <c r="AB141" s="185"/>
      <c r="AC141" s="185"/>
      <c r="AD141" s="185"/>
      <c r="AE141" s="185"/>
      <c r="AF141" s="185"/>
      <c r="AG141" s="185"/>
      <c r="AH141" s="185"/>
      <c r="AI141" s="185"/>
      <c r="AJ141" s="185"/>
      <c r="AK141" s="185"/>
      <c r="AL141" s="185"/>
      <c r="AM141" s="185"/>
      <c r="AN141" s="185"/>
      <c r="AO141" s="185"/>
      <c r="AP141" s="185"/>
      <c r="AQ141" s="185"/>
      <c r="AR141" s="185"/>
      <c r="AS141" s="185"/>
      <c r="AT141" s="185"/>
      <c r="AU141" s="185"/>
      <c r="AV141" s="185"/>
      <c r="AW141" s="185"/>
      <c r="AX141" s="185"/>
      <c r="AY141" s="185"/>
    </row>
    <row r="142" spans="1:51" ht="56.25" x14ac:dyDescent="0.2">
      <c r="A142" s="174" t="s">
        <v>294</v>
      </c>
      <c r="B142" s="144" t="s">
        <v>375</v>
      </c>
      <c r="C142" s="144" t="s">
        <v>471</v>
      </c>
      <c r="D142" s="158" t="s">
        <v>711</v>
      </c>
      <c r="E142" s="183">
        <v>3</v>
      </c>
      <c r="F142" s="188">
        <v>87017232</v>
      </c>
      <c r="G142" s="144" t="s">
        <v>598</v>
      </c>
      <c r="H142" s="144" t="s">
        <v>768</v>
      </c>
      <c r="I142" s="185"/>
      <c r="J142" s="185"/>
      <c r="K142" s="185"/>
      <c r="L142" s="185"/>
      <c r="M142" s="185"/>
      <c r="N142" s="185"/>
      <c r="O142" s="185"/>
      <c r="P142" s="185"/>
      <c r="Q142" s="185"/>
      <c r="R142" s="185"/>
      <c r="S142" s="185"/>
      <c r="T142" s="185"/>
      <c r="U142" s="185"/>
      <c r="V142" s="185"/>
      <c r="W142" s="185"/>
      <c r="X142" s="185"/>
      <c r="Y142" s="185"/>
      <c r="Z142" s="185"/>
      <c r="AA142" s="185"/>
      <c r="AB142" s="185"/>
      <c r="AC142" s="185"/>
      <c r="AD142" s="185"/>
      <c r="AE142" s="185"/>
      <c r="AF142" s="185"/>
      <c r="AG142" s="185"/>
      <c r="AH142" s="185"/>
      <c r="AI142" s="185"/>
      <c r="AJ142" s="185"/>
      <c r="AK142" s="185"/>
      <c r="AL142" s="185"/>
      <c r="AM142" s="185"/>
      <c r="AN142" s="185"/>
      <c r="AO142" s="185"/>
      <c r="AP142" s="185"/>
      <c r="AQ142" s="185"/>
      <c r="AR142" s="185"/>
      <c r="AS142" s="185"/>
      <c r="AT142" s="185"/>
      <c r="AU142" s="185"/>
      <c r="AV142" s="185"/>
      <c r="AW142" s="185"/>
      <c r="AX142" s="185"/>
      <c r="AY142" s="185"/>
    </row>
    <row r="143" spans="1:51" ht="45" x14ac:dyDescent="0.2">
      <c r="A143" s="174" t="s">
        <v>294</v>
      </c>
      <c r="B143" s="144" t="s">
        <v>375</v>
      </c>
      <c r="C143" s="144" t="s">
        <v>766</v>
      </c>
      <c r="D143" s="158" t="s">
        <v>767</v>
      </c>
      <c r="E143" s="183">
        <v>20</v>
      </c>
      <c r="F143" s="188">
        <v>336114000</v>
      </c>
      <c r="G143" s="144" t="s">
        <v>129</v>
      </c>
      <c r="H143" s="144" t="s">
        <v>768</v>
      </c>
      <c r="I143" s="185"/>
      <c r="J143" s="185"/>
      <c r="K143" s="185"/>
      <c r="L143" s="185"/>
      <c r="M143" s="185"/>
      <c r="N143" s="185"/>
      <c r="O143" s="185"/>
      <c r="P143" s="185"/>
      <c r="Q143" s="185"/>
      <c r="R143" s="185"/>
      <c r="S143" s="185"/>
      <c r="T143" s="185"/>
      <c r="U143" s="185"/>
      <c r="V143" s="185"/>
      <c r="W143" s="185"/>
      <c r="X143" s="185"/>
      <c r="Y143" s="185"/>
      <c r="Z143" s="185"/>
      <c r="AA143" s="185"/>
      <c r="AB143" s="185"/>
      <c r="AC143" s="185"/>
      <c r="AD143" s="185"/>
      <c r="AE143" s="185"/>
      <c r="AF143" s="185"/>
      <c r="AG143" s="185"/>
      <c r="AH143" s="185"/>
      <c r="AI143" s="185"/>
      <c r="AJ143" s="185"/>
      <c r="AK143" s="185"/>
      <c r="AL143" s="185"/>
      <c r="AM143" s="185"/>
      <c r="AN143" s="185"/>
      <c r="AO143" s="185"/>
      <c r="AP143" s="185"/>
      <c r="AQ143" s="185"/>
      <c r="AR143" s="185"/>
      <c r="AS143" s="185"/>
      <c r="AT143" s="185"/>
      <c r="AU143" s="185"/>
      <c r="AV143" s="185"/>
      <c r="AW143" s="185"/>
      <c r="AX143" s="185"/>
      <c r="AY143" s="185"/>
    </row>
    <row r="144" spans="1:51" ht="45" x14ac:dyDescent="0.2">
      <c r="A144" s="174" t="s">
        <v>294</v>
      </c>
      <c r="B144" s="144" t="s">
        <v>375</v>
      </c>
      <c r="C144" s="144" t="s">
        <v>472</v>
      </c>
      <c r="D144" s="158" t="s">
        <v>722</v>
      </c>
      <c r="E144" s="183">
        <v>13000</v>
      </c>
      <c r="F144" s="188">
        <v>43455966</v>
      </c>
      <c r="G144" s="165" t="s">
        <v>128</v>
      </c>
      <c r="H144" s="144" t="s">
        <v>354</v>
      </c>
      <c r="I144" s="185"/>
      <c r="J144" s="185"/>
      <c r="K144" s="185"/>
      <c r="L144" s="185"/>
      <c r="M144" s="185"/>
      <c r="N144" s="185"/>
      <c r="O144" s="185"/>
      <c r="P144" s="185"/>
      <c r="Q144" s="185"/>
      <c r="R144" s="185"/>
      <c r="S144" s="185"/>
      <c r="T144" s="185"/>
      <c r="U144" s="185"/>
      <c r="V144" s="185"/>
      <c r="W144" s="185"/>
      <c r="X144" s="185"/>
      <c r="Y144" s="185"/>
      <c r="Z144" s="185"/>
      <c r="AA144" s="185"/>
      <c r="AB144" s="185"/>
      <c r="AC144" s="185"/>
      <c r="AD144" s="185"/>
      <c r="AE144" s="185"/>
      <c r="AF144" s="185"/>
      <c r="AG144" s="185"/>
      <c r="AH144" s="185"/>
      <c r="AI144" s="185"/>
      <c r="AJ144" s="185"/>
      <c r="AK144" s="185"/>
      <c r="AL144" s="185"/>
      <c r="AM144" s="185"/>
      <c r="AN144" s="185"/>
      <c r="AO144" s="185"/>
      <c r="AP144" s="185"/>
      <c r="AQ144" s="185"/>
      <c r="AR144" s="185"/>
      <c r="AS144" s="185"/>
      <c r="AT144" s="185"/>
      <c r="AU144" s="185"/>
      <c r="AV144" s="185"/>
      <c r="AW144" s="185"/>
      <c r="AX144" s="185"/>
      <c r="AY144" s="185"/>
    </row>
    <row r="145" spans="1:51" ht="33.75" x14ac:dyDescent="0.2">
      <c r="A145" s="174" t="s">
        <v>294</v>
      </c>
      <c r="B145" s="144" t="s">
        <v>375</v>
      </c>
      <c r="C145" s="144" t="s">
        <v>756</v>
      </c>
      <c r="D145" s="158" t="s">
        <v>757</v>
      </c>
      <c r="E145" s="183">
        <v>480</v>
      </c>
      <c r="F145" s="188">
        <v>0</v>
      </c>
      <c r="G145" s="144" t="s">
        <v>301</v>
      </c>
      <c r="H145" s="144" t="s">
        <v>301</v>
      </c>
      <c r="I145" s="185"/>
      <c r="J145" s="185"/>
      <c r="K145" s="185"/>
      <c r="L145" s="185"/>
      <c r="M145" s="185"/>
      <c r="N145" s="185"/>
      <c r="O145" s="185"/>
      <c r="P145" s="185"/>
      <c r="Q145" s="185"/>
      <c r="R145" s="185"/>
      <c r="S145" s="185"/>
      <c r="T145" s="185"/>
      <c r="U145" s="185"/>
      <c r="V145" s="185"/>
      <c r="W145" s="185"/>
      <c r="X145" s="185"/>
      <c r="Y145" s="185"/>
      <c r="Z145" s="185"/>
      <c r="AA145" s="185"/>
      <c r="AB145" s="185"/>
      <c r="AC145" s="185"/>
      <c r="AD145" s="185"/>
      <c r="AE145" s="185"/>
      <c r="AF145" s="185"/>
      <c r="AG145" s="185"/>
      <c r="AH145" s="185"/>
      <c r="AI145" s="185"/>
      <c r="AJ145" s="185"/>
      <c r="AK145" s="185"/>
      <c r="AL145" s="185"/>
      <c r="AM145" s="185"/>
      <c r="AN145" s="185"/>
      <c r="AO145" s="185"/>
      <c r="AP145" s="185"/>
      <c r="AQ145" s="185"/>
      <c r="AR145" s="185"/>
      <c r="AS145" s="185"/>
      <c r="AT145" s="185"/>
      <c r="AU145" s="185"/>
      <c r="AV145" s="185"/>
      <c r="AW145" s="185"/>
      <c r="AX145" s="185"/>
      <c r="AY145" s="185"/>
    </row>
    <row r="146" spans="1:51" ht="33.75" x14ac:dyDescent="0.2">
      <c r="A146" s="174" t="s">
        <v>294</v>
      </c>
      <c r="B146" s="144" t="s">
        <v>375</v>
      </c>
      <c r="C146" s="144" t="s">
        <v>473</v>
      </c>
      <c r="D146" s="158" t="s">
        <v>723</v>
      </c>
      <c r="E146" s="201">
        <v>1</v>
      </c>
      <c r="F146" s="188">
        <v>0</v>
      </c>
      <c r="G146" s="144" t="s">
        <v>301</v>
      </c>
      <c r="H146" s="144" t="s">
        <v>301</v>
      </c>
      <c r="I146" s="185"/>
      <c r="J146" s="185"/>
      <c r="K146" s="185"/>
      <c r="L146" s="185"/>
      <c r="M146" s="185"/>
      <c r="N146" s="185"/>
      <c r="O146" s="185"/>
      <c r="P146" s="185"/>
      <c r="Q146" s="185"/>
      <c r="R146" s="185"/>
      <c r="S146" s="185"/>
      <c r="T146" s="185"/>
      <c r="U146" s="185"/>
      <c r="V146" s="185"/>
      <c r="W146" s="185"/>
      <c r="X146" s="185"/>
      <c r="Y146" s="185"/>
      <c r="Z146" s="185"/>
      <c r="AA146" s="185"/>
      <c r="AB146" s="185"/>
      <c r="AC146" s="185"/>
      <c r="AD146" s="185"/>
      <c r="AE146" s="185"/>
      <c r="AF146" s="185"/>
      <c r="AG146" s="185"/>
      <c r="AH146" s="185"/>
      <c r="AI146" s="185"/>
      <c r="AJ146" s="185"/>
      <c r="AK146" s="185"/>
      <c r="AL146" s="185"/>
      <c r="AM146" s="185"/>
      <c r="AN146" s="185"/>
      <c r="AO146" s="185"/>
      <c r="AP146" s="185"/>
      <c r="AQ146" s="185"/>
      <c r="AR146" s="185"/>
      <c r="AS146" s="185"/>
      <c r="AT146" s="185"/>
      <c r="AU146" s="185"/>
      <c r="AV146" s="185"/>
      <c r="AW146" s="185"/>
      <c r="AX146" s="185"/>
      <c r="AY146" s="185"/>
    </row>
    <row r="147" spans="1:51" ht="56.25" x14ac:dyDescent="0.2">
      <c r="A147" s="174" t="s">
        <v>294</v>
      </c>
      <c r="B147" s="144" t="s">
        <v>375</v>
      </c>
      <c r="C147" s="144" t="s">
        <v>474</v>
      </c>
      <c r="D147" s="158" t="s">
        <v>724</v>
      </c>
      <c r="E147" s="183">
        <v>57</v>
      </c>
      <c r="F147" s="188">
        <v>143847707</v>
      </c>
      <c r="G147" s="144" t="s">
        <v>598</v>
      </c>
      <c r="H147" s="144" t="s">
        <v>474</v>
      </c>
      <c r="I147" s="185"/>
      <c r="J147" s="185"/>
      <c r="K147" s="185"/>
      <c r="L147" s="185"/>
      <c r="M147" s="185"/>
      <c r="N147" s="185"/>
      <c r="O147" s="185"/>
      <c r="P147" s="185"/>
      <c r="Q147" s="185"/>
      <c r="R147" s="185"/>
      <c r="S147" s="185"/>
      <c r="T147" s="185"/>
      <c r="U147" s="185"/>
      <c r="V147" s="185"/>
      <c r="W147" s="185"/>
      <c r="X147" s="185"/>
      <c r="Y147" s="185"/>
      <c r="Z147" s="185"/>
      <c r="AA147" s="185"/>
      <c r="AB147" s="185"/>
      <c r="AC147" s="185"/>
      <c r="AD147" s="185"/>
      <c r="AE147" s="185"/>
      <c r="AF147" s="185"/>
      <c r="AG147" s="185"/>
      <c r="AH147" s="185"/>
      <c r="AI147" s="185"/>
      <c r="AJ147" s="185"/>
      <c r="AK147" s="185"/>
      <c r="AL147" s="185"/>
      <c r="AM147" s="185"/>
      <c r="AN147" s="185"/>
      <c r="AO147" s="185"/>
      <c r="AP147" s="185"/>
      <c r="AQ147" s="185"/>
      <c r="AR147" s="185"/>
      <c r="AS147" s="185"/>
      <c r="AT147" s="185"/>
      <c r="AU147" s="185"/>
      <c r="AV147" s="185"/>
      <c r="AW147" s="185"/>
      <c r="AX147" s="185"/>
      <c r="AY147" s="185"/>
    </row>
    <row r="148" spans="1:51" ht="45" x14ac:dyDescent="0.2">
      <c r="A148" s="174" t="s">
        <v>294</v>
      </c>
      <c r="B148" s="144" t="s">
        <v>375</v>
      </c>
      <c r="C148" s="144" t="s">
        <v>407</v>
      </c>
      <c r="D148" s="143" t="s">
        <v>643</v>
      </c>
      <c r="E148" s="183">
        <v>4</v>
      </c>
      <c r="F148" s="188">
        <v>0</v>
      </c>
      <c r="G148" s="270" t="s">
        <v>301</v>
      </c>
      <c r="H148" s="270" t="s">
        <v>301</v>
      </c>
      <c r="I148" s="185"/>
      <c r="J148" s="185"/>
      <c r="K148" s="185"/>
      <c r="L148" s="185"/>
      <c r="M148" s="185"/>
      <c r="N148" s="185"/>
      <c r="O148" s="185"/>
      <c r="P148" s="185"/>
      <c r="Q148" s="185"/>
      <c r="R148" s="185"/>
      <c r="S148" s="185"/>
      <c r="T148" s="185"/>
      <c r="U148" s="185"/>
      <c r="V148" s="185"/>
      <c r="W148" s="185"/>
      <c r="X148" s="185"/>
      <c r="Y148" s="185"/>
      <c r="Z148" s="185"/>
      <c r="AA148" s="185"/>
      <c r="AB148" s="185"/>
      <c r="AC148" s="185"/>
      <c r="AD148" s="185"/>
      <c r="AE148" s="185"/>
      <c r="AF148" s="185"/>
      <c r="AG148" s="185"/>
      <c r="AH148" s="185"/>
      <c r="AI148" s="185"/>
      <c r="AJ148" s="185"/>
      <c r="AK148" s="185"/>
      <c r="AL148" s="185"/>
      <c r="AM148" s="185"/>
      <c r="AN148" s="185"/>
      <c r="AO148" s="185"/>
      <c r="AP148" s="185"/>
      <c r="AQ148" s="185"/>
      <c r="AR148" s="185"/>
      <c r="AS148" s="185"/>
      <c r="AT148" s="185"/>
      <c r="AU148" s="185"/>
      <c r="AV148" s="185"/>
      <c r="AW148" s="185"/>
      <c r="AX148" s="185"/>
      <c r="AY148" s="185"/>
    </row>
    <row r="149" spans="1:51" ht="22.5" x14ac:dyDescent="0.2">
      <c r="A149" s="174" t="s">
        <v>294</v>
      </c>
      <c r="B149" s="144" t="s">
        <v>475</v>
      </c>
      <c r="C149" s="144" t="s">
        <v>476</v>
      </c>
      <c r="D149" s="143" t="s">
        <v>725</v>
      </c>
      <c r="E149" s="183">
        <v>11</v>
      </c>
      <c r="F149" s="188">
        <v>0</v>
      </c>
      <c r="G149" s="144" t="s">
        <v>301</v>
      </c>
      <c r="H149" s="144" t="s">
        <v>301</v>
      </c>
      <c r="I149" s="185"/>
      <c r="J149" s="185"/>
      <c r="K149" s="185"/>
      <c r="L149" s="185"/>
      <c r="M149" s="185"/>
      <c r="N149" s="185"/>
      <c r="O149" s="185"/>
      <c r="P149" s="185"/>
      <c r="Q149" s="185"/>
      <c r="R149" s="185"/>
      <c r="S149" s="185"/>
      <c r="T149" s="185"/>
      <c r="U149" s="185"/>
      <c r="V149" s="185"/>
      <c r="W149" s="185"/>
      <c r="X149" s="185"/>
      <c r="Y149" s="185"/>
      <c r="Z149" s="185"/>
      <c r="AA149" s="185"/>
      <c r="AB149" s="185"/>
      <c r="AC149" s="185"/>
      <c r="AD149" s="185"/>
      <c r="AE149" s="185"/>
      <c r="AF149" s="185"/>
      <c r="AG149" s="185"/>
      <c r="AH149" s="185"/>
      <c r="AI149" s="185"/>
      <c r="AJ149" s="185"/>
      <c r="AK149" s="185"/>
      <c r="AL149" s="185"/>
      <c r="AM149" s="185"/>
      <c r="AN149" s="185"/>
      <c r="AO149" s="185"/>
      <c r="AP149" s="185"/>
      <c r="AQ149" s="185"/>
      <c r="AR149" s="185"/>
      <c r="AS149" s="185"/>
      <c r="AT149" s="185"/>
      <c r="AU149" s="185"/>
      <c r="AV149" s="185"/>
      <c r="AW149" s="185"/>
      <c r="AX149" s="185"/>
      <c r="AY149" s="185"/>
    </row>
    <row r="150" spans="1:51" ht="23.25" thickBot="1" x14ac:dyDescent="0.25">
      <c r="A150" s="174" t="s">
        <v>294</v>
      </c>
      <c r="B150" s="144" t="s">
        <v>193</v>
      </c>
      <c r="C150" s="275" t="s">
        <v>311</v>
      </c>
      <c r="D150" s="162" t="s">
        <v>638</v>
      </c>
      <c r="E150" s="191">
        <v>4839256530</v>
      </c>
      <c r="F150" s="188">
        <v>0</v>
      </c>
      <c r="G150" s="144" t="s">
        <v>301</v>
      </c>
      <c r="H150" s="144" t="s">
        <v>301</v>
      </c>
      <c r="I150" s="185"/>
      <c r="J150" s="185"/>
      <c r="K150" s="185"/>
      <c r="L150" s="185"/>
      <c r="M150" s="185"/>
      <c r="N150" s="185"/>
      <c r="O150" s="185"/>
      <c r="P150" s="185"/>
      <c r="Q150" s="185"/>
      <c r="R150" s="185"/>
      <c r="S150" s="185"/>
      <c r="T150" s="185"/>
      <c r="U150" s="185"/>
      <c r="V150" s="185"/>
      <c r="W150" s="185"/>
      <c r="X150" s="185"/>
      <c r="Y150" s="185"/>
      <c r="Z150" s="185"/>
      <c r="AA150" s="185"/>
      <c r="AB150" s="185"/>
      <c r="AC150" s="185"/>
      <c r="AD150" s="185"/>
      <c r="AE150" s="185"/>
      <c r="AF150" s="185"/>
      <c r="AG150" s="185"/>
      <c r="AH150" s="185"/>
      <c r="AI150" s="185"/>
      <c r="AJ150" s="185"/>
      <c r="AK150" s="185"/>
      <c r="AL150" s="185"/>
      <c r="AM150" s="185"/>
      <c r="AN150" s="185"/>
      <c r="AO150" s="185"/>
      <c r="AP150" s="185"/>
      <c r="AQ150" s="185"/>
      <c r="AR150" s="185"/>
      <c r="AS150" s="185"/>
      <c r="AT150" s="185"/>
      <c r="AU150" s="185"/>
      <c r="AV150" s="185"/>
      <c r="AW150" s="185"/>
      <c r="AX150" s="185"/>
      <c r="AY150" s="185"/>
    </row>
    <row r="151" spans="1:51" ht="12" thickBot="1" x14ac:dyDescent="0.25">
      <c r="A151" s="192"/>
      <c r="B151" s="192"/>
      <c r="C151" s="274"/>
      <c r="D151" s="192"/>
      <c r="E151" s="192"/>
      <c r="F151" s="298">
        <f>SUM(F113:F150)</f>
        <v>5311062091.1400003</v>
      </c>
      <c r="G151" s="194"/>
      <c r="H151" s="194"/>
      <c r="I151" s="299"/>
      <c r="J151" s="297"/>
      <c r="K151" s="185"/>
      <c r="L151" s="185"/>
      <c r="M151" s="185"/>
      <c r="N151" s="185"/>
      <c r="O151" s="185"/>
      <c r="P151" s="185"/>
      <c r="Q151" s="185"/>
      <c r="R151" s="185"/>
      <c r="S151" s="185"/>
      <c r="T151" s="185"/>
      <c r="U151" s="185"/>
      <c r="V151" s="185"/>
      <c r="W151" s="185"/>
      <c r="X151" s="185"/>
      <c r="Y151" s="185"/>
      <c r="Z151" s="185"/>
      <c r="AA151" s="185"/>
      <c r="AB151" s="185"/>
      <c r="AC151" s="185"/>
      <c r="AD151" s="185"/>
      <c r="AE151" s="185"/>
      <c r="AF151" s="185"/>
      <c r="AG151" s="185"/>
      <c r="AH151" s="185"/>
      <c r="AI151" s="185"/>
      <c r="AJ151" s="185"/>
      <c r="AK151" s="185"/>
      <c r="AL151" s="185"/>
      <c r="AM151" s="185"/>
      <c r="AN151" s="185"/>
      <c r="AO151" s="185"/>
      <c r="AP151" s="185"/>
      <c r="AQ151" s="185"/>
      <c r="AR151" s="185"/>
      <c r="AS151" s="185"/>
      <c r="AT151" s="185"/>
      <c r="AU151" s="185"/>
      <c r="AV151" s="185"/>
      <c r="AW151" s="185"/>
      <c r="AX151" s="185"/>
      <c r="AY151" s="185"/>
    </row>
    <row r="152" spans="1:51" ht="45" x14ac:dyDescent="0.2">
      <c r="A152" s="261" t="s">
        <v>16</v>
      </c>
      <c r="B152" s="209" t="s">
        <v>190</v>
      </c>
      <c r="C152" s="277" t="s">
        <v>478</v>
      </c>
      <c r="D152" s="249" t="s">
        <v>727</v>
      </c>
      <c r="E152" s="216">
        <v>7800</v>
      </c>
      <c r="F152" s="289">
        <v>0</v>
      </c>
      <c r="G152" s="171" t="s">
        <v>301</v>
      </c>
      <c r="H152" s="171" t="s">
        <v>301</v>
      </c>
      <c r="I152" s="185"/>
      <c r="J152" s="185"/>
      <c r="K152" s="185"/>
      <c r="L152" s="185"/>
      <c r="M152" s="185"/>
      <c r="N152" s="185"/>
      <c r="O152" s="185"/>
      <c r="P152" s="185"/>
      <c r="Q152" s="185"/>
      <c r="R152" s="185"/>
      <c r="S152" s="185"/>
      <c r="T152" s="185"/>
      <c r="U152" s="185"/>
      <c r="V152" s="185"/>
      <c r="W152" s="185"/>
      <c r="X152" s="185"/>
      <c r="Y152" s="185"/>
      <c r="Z152" s="185"/>
      <c r="AA152" s="185"/>
      <c r="AB152" s="185"/>
      <c r="AC152" s="185"/>
      <c r="AD152" s="185"/>
      <c r="AE152" s="185"/>
      <c r="AF152" s="185"/>
      <c r="AG152" s="185"/>
      <c r="AH152" s="185"/>
      <c r="AI152" s="185"/>
      <c r="AJ152" s="185"/>
      <c r="AK152" s="185"/>
      <c r="AL152" s="185"/>
      <c r="AM152" s="185"/>
      <c r="AN152" s="185"/>
      <c r="AO152" s="185"/>
      <c r="AP152" s="185"/>
      <c r="AQ152" s="185"/>
      <c r="AR152" s="185"/>
      <c r="AS152" s="185"/>
      <c r="AT152" s="185"/>
      <c r="AU152" s="185"/>
      <c r="AV152" s="185"/>
      <c r="AW152" s="185"/>
      <c r="AX152" s="185"/>
      <c r="AY152" s="185"/>
    </row>
    <row r="153" spans="1:51" ht="45" x14ac:dyDescent="0.2">
      <c r="A153" s="174" t="s">
        <v>16</v>
      </c>
      <c r="B153" s="186" t="s">
        <v>190</v>
      </c>
      <c r="C153" s="181" t="s">
        <v>479</v>
      </c>
      <c r="D153" s="249" t="s">
        <v>480</v>
      </c>
      <c r="E153" s="183">
        <v>5250</v>
      </c>
      <c r="F153" s="188">
        <v>0</v>
      </c>
      <c r="G153" s="143" t="s">
        <v>301</v>
      </c>
      <c r="H153" s="143" t="s">
        <v>301</v>
      </c>
      <c r="I153" s="185"/>
      <c r="J153" s="185"/>
      <c r="K153" s="185"/>
      <c r="L153" s="185"/>
      <c r="M153" s="185"/>
      <c r="N153" s="185"/>
      <c r="O153" s="185"/>
      <c r="P153" s="185"/>
      <c r="Q153" s="185"/>
      <c r="R153" s="185"/>
      <c r="S153" s="185"/>
      <c r="T153" s="185"/>
      <c r="U153" s="185"/>
      <c r="V153" s="185"/>
      <c r="W153" s="185"/>
      <c r="X153" s="185"/>
      <c r="Y153" s="185"/>
      <c r="Z153" s="185"/>
      <c r="AA153" s="185"/>
      <c r="AB153" s="185"/>
      <c r="AC153" s="185"/>
      <c r="AD153" s="185"/>
      <c r="AE153" s="185"/>
      <c r="AF153" s="185"/>
      <c r="AG153" s="185"/>
      <c r="AH153" s="185"/>
      <c r="AI153" s="185"/>
      <c r="AJ153" s="185"/>
      <c r="AK153" s="185"/>
      <c r="AL153" s="185"/>
      <c r="AM153" s="185"/>
      <c r="AN153" s="185"/>
      <c r="AO153" s="185"/>
      <c r="AP153" s="185"/>
      <c r="AQ153" s="185"/>
      <c r="AR153" s="185"/>
      <c r="AS153" s="185"/>
      <c r="AT153" s="185"/>
      <c r="AU153" s="185"/>
      <c r="AV153" s="185"/>
      <c r="AW153" s="185"/>
      <c r="AX153" s="185"/>
      <c r="AY153" s="185"/>
    </row>
    <row r="154" spans="1:51" ht="45" x14ac:dyDescent="0.2">
      <c r="A154" s="174" t="s">
        <v>16</v>
      </c>
      <c r="B154" s="186" t="s">
        <v>190</v>
      </c>
      <c r="C154" s="181" t="s">
        <v>481</v>
      </c>
      <c r="D154" s="249" t="s">
        <v>726</v>
      </c>
      <c r="E154" s="217">
        <v>1260000</v>
      </c>
      <c r="F154" s="188">
        <v>0</v>
      </c>
      <c r="G154" s="143" t="s">
        <v>301</v>
      </c>
      <c r="H154" s="143" t="s">
        <v>301</v>
      </c>
      <c r="I154" s="185"/>
      <c r="J154" s="185"/>
      <c r="K154" s="185"/>
      <c r="L154" s="185"/>
      <c r="M154" s="185"/>
      <c r="N154" s="185"/>
      <c r="O154" s="185"/>
      <c r="P154" s="185"/>
      <c r="Q154" s="185"/>
      <c r="R154" s="185"/>
      <c r="S154" s="185"/>
      <c r="T154" s="185"/>
      <c r="U154" s="185"/>
      <c r="V154" s="185"/>
      <c r="W154" s="185"/>
      <c r="X154" s="185"/>
      <c r="Y154" s="185"/>
      <c r="Z154" s="185"/>
      <c r="AA154" s="185"/>
      <c r="AB154" s="185"/>
      <c r="AC154" s="185"/>
      <c r="AD154" s="185"/>
      <c r="AE154" s="185"/>
      <c r="AF154" s="185"/>
      <c r="AG154" s="185"/>
      <c r="AH154" s="185"/>
      <c r="AI154" s="185"/>
      <c r="AJ154" s="185"/>
      <c r="AK154" s="185"/>
      <c r="AL154" s="185"/>
      <c r="AM154" s="185"/>
      <c r="AN154" s="185"/>
      <c r="AO154" s="185"/>
      <c r="AP154" s="185"/>
      <c r="AQ154" s="185"/>
      <c r="AR154" s="185"/>
      <c r="AS154" s="185"/>
      <c r="AT154" s="185"/>
      <c r="AU154" s="185"/>
      <c r="AV154" s="185"/>
      <c r="AW154" s="185"/>
      <c r="AX154" s="185"/>
      <c r="AY154" s="185"/>
    </row>
    <row r="155" spans="1:51" ht="45" x14ac:dyDescent="0.2">
      <c r="A155" s="174" t="s">
        <v>16</v>
      </c>
      <c r="B155" s="186" t="s">
        <v>190</v>
      </c>
      <c r="C155" s="181" t="s">
        <v>482</v>
      </c>
      <c r="D155" s="249" t="s">
        <v>483</v>
      </c>
      <c r="E155" s="183">
        <v>3</v>
      </c>
      <c r="F155" s="188">
        <v>0</v>
      </c>
      <c r="G155" s="143" t="s">
        <v>301</v>
      </c>
      <c r="H155" s="143" t="s">
        <v>301</v>
      </c>
      <c r="I155" s="185"/>
      <c r="J155" s="185"/>
      <c r="K155" s="185"/>
      <c r="L155" s="185"/>
      <c r="M155" s="185"/>
      <c r="N155" s="185"/>
      <c r="O155" s="185"/>
      <c r="P155" s="185"/>
      <c r="Q155" s="185"/>
      <c r="R155" s="185"/>
      <c r="S155" s="185"/>
      <c r="T155" s="185"/>
      <c r="U155" s="185"/>
      <c r="V155" s="185"/>
      <c r="W155" s="185"/>
      <c r="X155" s="185"/>
      <c r="Y155" s="185"/>
      <c r="Z155" s="185"/>
      <c r="AA155" s="185"/>
      <c r="AB155" s="185"/>
      <c r="AC155" s="185"/>
      <c r="AD155" s="185"/>
      <c r="AE155" s="185"/>
      <c r="AF155" s="185"/>
      <c r="AG155" s="185"/>
      <c r="AH155" s="185"/>
      <c r="AI155" s="185"/>
      <c r="AJ155" s="185"/>
      <c r="AK155" s="185"/>
      <c r="AL155" s="185"/>
      <c r="AM155" s="185"/>
      <c r="AN155" s="185"/>
      <c r="AO155" s="185"/>
      <c r="AP155" s="185"/>
      <c r="AQ155" s="185"/>
      <c r="AR155" s="185"/>
      <c r="AS155" s="185"/>
      <c r="AT155" s="185"/>
      <c r="AU155" s="185"/>
      <c r="AV155" s="185"/>
      <c r="AW155" s="185"/>
      <c r="AX155" s="185"/>
      <c r="AY155" s="185"/>
    </row>
    <row r="156" spans="1:51" ht="23.25" thickBot="1" x14ac:dyDescent="0.25">
      <c r="A156" s="174" t="s">
        <v>16</v>
      </c>
      <c r="B156" s="144" t="s">
        <v>193</v>
      </c>
      <c r="C156" s="275" t="s">
        <v>311</v>
      </c>
      <c r="D156" s="162" t="s">
        <v>638</v>
      </c>
      <c r="E156" s="191">
        <v>3015574.57</v>
      </c>
      <c r="F156" s="197">
        <v>0</v>
      </c>
      <c r="G156" s="143" t="s">
        <v>301</v>
      </c>
      <c r="H156" s="143" t="s">
        <v>301</v>
      </c>
      <c r="I156" s="185"/>
      <c r="J156" s="185"/>
      <c r="K156" s="185"/>
      <c r="L156" s="185"/>
      <c r="M156" s="185"/>
      <c r="N156" s="185"/>
      <c r="O156" s="185"/>
      <c r="P156" s="185"/>
      <c r="Q156" s="185"/>
      <c r="R156" s="185"/>
      <c r="S156" s="185"/>
      <c r="T156" s="185"/>
      <c r="U156" s="185"/>
      <c r="V156" s="185"/>
      <c r="W156" s="185"/>
      <c r="X156" s="185"/>
      <c r="Y156" s="185"/>
      <c r="Z156" s="185"/>
      <c r="AA156" s="185"/>
      <c r="AB156" s="185"/>
      <c r="AC156" s="185"/>
      <c r="AD156" s="185"/>
      <c r="AE156" s="185"/>
      <c r="AF156" s="185"/>
      <c r="AG156" s="185"/>
      <c r="AH156" s="185"/>
      <c r="AI156" s="185"/>
      <c r="AJ156" s="185"/>
      <c r="AK156" s="185"/>
      <c r="AL156" s="185"/>
      <c r="AM156" s="185"/>
      <c r="AN156" s="185"/>
      <c r="AO156" s="185"/>
      <c r="AP156" s="185"/>
      <c r="AQ156" s="185"/>
      <c r="AR156" s="185"/>
      <c r="AS156" s="185"/>
      <c r="AT156" s="185"/>
      <c r="AU156" s="185"/>
      <c r="AV156" s="185"/>
      <c r="AW156" s="185"/>
      <c r="AX156" s="185"/>
      <c r="AY156" s="185"/>
    </row>
    <row r="157" spans="1:51" ht="12" thickBot="1" x14ac:dyDescent="0.25">
      <c r="A157" s="192"/>
      <c r="B157" s="192"/>
      <c r="C157" s="274"/>
      <c r="D157" s="192"/>
      <c r="E157" s="192"/>
      <c r="F157" s="193">
        <f>SUM(F152:F156)</f>
        <v>0</v>
      </c>
      <c r="G157" s="204"/>
      <c r="H157" s="204"/>
      <c r="I157" s="185"/>
      <c r="J157" s="185"/>
      <c r="K157" s="185"/>
      <c r="L157" s="185"/>
      <c r="M157" s="185"/>
      <c r="N157" s="185"/>
      <c r="O157" s="185"/>
      <c r="P157" s="185"/>
      <c r="Q157" s="185"/>
      <c r="R157" s="185"/>
      <c r="S157" s="185"/>
      <c r="T157" s="185"/>
      <c r="U157" s="185"/>
      <c r="V157" s="185"/>
      <c r="W157" s="185"/>
      <c r="X157" s="185"/>
      <c r="Y157" s="185"/>
      <c r="Z157" s="185"/>
      <c r="AA157" s="185"/>
      <c r="AB157" s="185"/>
      <c r="AC157" s="185"/>
      <c r="AD157" s="185"/>
      <c r="AE157" s="185"/>
      <c r="AF157" s="185"/>
      <c r="AG157" s="185"/>
      <c r="AH157" s="185"/>
      <c r="AI157" s="185"/>
      <c r="AJ157" s="185"/>
      <c r="AK157" s="185"/>
      <c r="AL157" s="185"/>
      <c r="AM157" s="185"/>
      <c r="AN157" s="185"/>
      <c r="AO157" s="185"/>
      <c r="AP157" s="185"/>
      <c r="AQ157" s="185"/>
      <c r="AR157" s="185"/>
      <c r="AS157" s="185"/>
      <c r="AT157" s="185"/>
      <c r="AU157" s="185"/>
      <c r="AV157" s="185"/>
      <c r="AW157" s="185"/>
      <c r="AX157" s="185"/>
      <c r="AY157" s="185"/>
    </row>
    <row r="158" spans="1:51" ht="33.75" x14ac:dyDescent="0.2">
      <c r="A158" s="241" t="s">
        <v>9</v>
      </c>
      <c r="B158" s="262" t="s">
        <v>484</v>
      </c>
      <c r="C158" s="282" t="s">
        <v>485</v>
      </c>
      <c r="D158" s="263" t="s">
        <v>728</v>
      </c>
      <c r="E158" s="182">
        <v>7</v>
      </c>
      <c r="F158" s="218">
        <v>0</v>
      </c>
      <c r="G158" s="173" t="s">
        <v>301</v>
      </c>
      <c r="H158" s="173" t="s">
        <v>301</v>
      </c>
      <c r="I158" s="185"/>
      <c r="J158" s="185"/>
      <c r="K158" s="185"/>
      <c r="L158" s="185"/>
      <c r="M158" s="185"/>
      <c r="N158" s="185"/>
      <c r="O158" s="185"/>
      <c r="P158" s="185"/>
      <c r="Q158" s="185"/>
      <c r="R158" s="185"/>
      <c r="S158" s="185"/>
      <c r="T158" s="185"/>
      <c r="U158" s="185"/>
      <c r="V158" s="185"/>
      <c r="W158" s="185"/>
      <c r="X158" s="185"/>
      <c r="Y158" s="185"/>
      <c r="Z158" s="185"/>
      <c r="AA158" s="185"/>
      <c r="AB158" s="185"/>
      <c r="AC158" s="185"/>
      <c r="AD158" s="185"/>
      <c r="AE158" s="185"/>
      <c r="AF158" s="185"/>
      <c r="AG158" s="185"/>
      <c r="AH158" s="185"/>
      <c r="AI158" s="185"/>
      <c r="AJ158" s="185"/>
      <c r="AK158" s="185"/>
      <c r="AL158" s="185"/>
      <c r="AM158" s="185"/>
      <c r="AN158" s="185"/>
      <c r="AO158" s="185"/>
      <c r="AP158" s="185"/>
      <c r="AQ158" s="185"/>
      <c r="AR158" s="185"/>
      <c r="AS158" s="185"/>
      <c r="AT158" s="185"/>
      <c r="AU158" s="185"/>
      <c r="AV158" s="185"/>
      <c r="AW158" s="185"/>
      <c r="AX158" s="185"/>
      <c r="AY158" s="185"/>
    </row>
    <row r="159" spans="1:51" ht="33.75" x14ac:dyDescent="0.2">
      <c r="A159" s="174" t="s">
        <v>9</v>
      </c>
      <c r="B159" s="186" t="s">
        <v>484</v>
      </c>
      <c r="C159" s="257" t="s">
        <v>486</v>
      </c>
      <c r="D159" s="200" t="s">
        <v>729</v>
      </c>
      <c r="E159" s="183">
        <v>10</v>
      </c>
      <c r="F159" s="213">
        <v>0</v>
      </c>
      <c r="G159" s="143" t="s">
        <v>301</v>
      </c>
      <c r="H159" s="143" t="s">
        <v>301</v>
      </c>
      <c r="I159" s="185"/>
      <c r="J159" s="185"/>
      <c r="K159" s="185"/>
      <c r="L159" s="185"/>
      <c r="M159" s="185"/>
      <c r="N159" s="185"/>
      <c r="O159" s="185"/>
      <c r="P159" s="185"/>
      <c r="Q159" s="185"/>
      <c r="R159" s="185"/>
      <c r="S159" s="185"/>
      <c r="T159" s="185"/>
      <c r="U159" s="185"/>
      <c r="V159" s="185"/>
      <c r="W159" s="185"/>
      <c r="X159" s="185"/>
      <c r="Y159" s="185"/>
      <c r="Z159" s="185"/>
      <c r="AA159" s="185"/>
      <c r="AB159" s="185"/>
      <c r="AC159" s="185"/>
      <c r="AD159" s="185"/>
      <c r="AE159" s="185"/>
      <c r="AF159" s="185"/>
      <c r="AG159" s="185"/>
      <c r="AH159" s="185"/>
      <c r="AI159" s="185"/>
      <c r="AJ159" s="185"/>
      <c r="AK159" s="185"/>
      <c r="AL159" s="185"/>
      <c r="AM159" s="185"/>
      <c r="AN159" s="185"/>
      <c r="AO159" s="185"/>
      <c r="AP159" s="185"/>
      <c r="AQ159" s="185"/>
      <c r="AR159" s="185"/>
      <c r="AS159" s="185"/>
      <c r="AT159" s="185"/>
      <c r="AU159" s="185"/>
      <c r="AV159" s="185"/>
      <c r="AW159" s="185"/>
      <c r="AX159" s="185"/>
      <c r="AY159" s="185"/>
    </row>
    <row r="160" spans="1:51" ht="22.5" x14ac:dyDescent="0.2">
      <c r="A160" s="174" t="s">
        <v>9</v>
      </c>
      <c r="B160" s="144" t="s">
        <v>193</v>
      </c>
      <c r="C160" s="257" t="s">
        <v>487</v>
      </c>
      <c r="D160" s="248" t="s">
        <v>488</v>
      </c>
      <c r="E160" s="183">
        <v>12</v>
      </c>
      <c r="F160" s="213">
        <v>0</v>
      </c>
      <c r="G160" s="143" t="s">
        <v>301</v>
      </c>
      <c r="H160" s="143" t="s">
        <v>301</v>
      </c>
      <c r="I160" s="185"/>
      <c r="J160" s="185"/>
      <c r="K160" s="185"/>
      <c r="L160" s="185"/>
      <c r="M160" s="185"/>
      <c r="N160" s="185"/>
      <c r="O160" s="185"/>
      <c r="P160" s="185"/>
      <c r="Q160" s="185"/>
      <c r="R160" s="185"/>
      <c r="S160" s="185"/>
      <c r="T160" s="185"/>
      <c r="U160" s="185"/>
      <c r="V160" s="185"/>
      <c r="W160" s="185"/>
      <c r="X160" s="185"/>
      <c r="Y160" s="185"/>
      <c r="Z160" s="185"/>
      <c r="AA160" s="185"/>
      <c r="AB160" s="185"/>
      <c r="AC160" s="185"/>
      <c r="AD160" s="185"/>
      <c r="AE160" s="185"/>
      <c r="AF160" s="185"/>
      <c r="AG160" s="185"/>
      <c r="AH160" s="185"/>
      <c r="AI160" s="185"/>
      <c r="AJ160" s="185"/>
      <c r="AK160" s="185"/>
      <c r="AL160" s="185"/>
      <c r="AM160" s="185"/>
      <c r="AN160" s="185"/>
      <c r="AO160" s="185"/>
      <c r="AP160" s="185"/>
      <c r="AQ160" s="185"/>
      <c r="AR160" s="185"/>
      <c r="AS160" s="185"/>
      <c r="AT160" s="185"/>
      <c r="AU160" s="185"/>
      <c r="AV160" s="185"/>
      <c r="AW160" s="185"/>
      <c r="AX160" s="185"/>
      <c r="AY160" s="185"/>
    </row>
    <row r="161" spans="1:51" ht="34.5" thickBot="1" x14ac:dyDescent="0.25">
      <c r="A161" s="174" t="s">
        <v>9</v>
      </c>
      <c r="B161" s="144" t="s">
        <v>193</v>
      </c>
      <c r="C161" s="257" t="s">
        <v>487</v>
      </c>
      <c r="D161" s="248" t="s">
        <v>489</v>
      </c>
      <c r="E161" s="183">
        <v>5</v>
      </c>
      <c r="F161" s="213">
        <v>0</v>
      </c>
      <c r="G161" s="143" t="s">
        <v>301</v>
      </c>
      <c r="H161" s="143" t="s">
        <v>301</v>
      </c>
      <c r="I161" s="185"/>
      <c r="J161" s="185"/>
      <c r="K161" s="185"/>
      <c r="L161" s="185"/>
      <c r="M161" s="185"/>
      <c r="N161" s="185"/>
      <c r="O161" s="185"/>
      <c r="P161" s="185"/>
      <c r="Q161" s="185"/>
      <c r="R161" s="185"/>
      <c r="S161" s="185"/>
      <c r="T161" s="185"/>
      <c r="U161" s="185"/>
      <c r="V161" s="185"/>
      <c r="W161" s="185"/>
      <c r="X161" s="185"/>
      <c r="Y161" s="185"/>
      <c r="Z161" s="185"/>
      <c r="AA161" s="185"/>
      <c r="AB161" s="185"/>
      <c r="AC161" s="185"/>
      <c r="AD161" s="185"/>
      <c r="AE161" s="185"/>
      <c r="AF161" s="185"/>
      <c r="AG161" s="185"/>
      <c r="AH161" s="185"/>
      <c r="AI161" s="185"/>
      <c r="AJ161" s="185"/>
      <c r="AK161" s="185"/>
      <c r="AL161" s="185"/>
      <c r="AM161" s="185"/>
      <c r="AN161" s="185"/>
      <c r="AO161" s="185"/>
      <c r="AP161" s="185"/>
      <c r="AQ161" s="185"/>
      <c r="AR161" s="185"/>
      <c r="AS161" s="185"/>
      <c r="AT161" s="185"/>
      <c r="AU161" s="185"/>
      <c r="AV161" s="185"/>
      <c r="AW161" s="185"/>
      <c r="AX161" s="185"/>
      <c r="AY161" s="185"/>
    </row>
    <row r="162" spans="1:51" ht="12" thickBot="1" x14ac:dyDescent="0.25">
      <c r="A162" s="192"/>
      <c r="B162" s="192"/>
      <c r="C162" s="274"/>
      <c r="D162" s="192"/>
      <c r="E162" s="192"/>
      <c r="F162" s="193">
        <f>SUM(F158:F161)</f>
        <v>0</v>
      </c>
      <c r="G162" s="204"/>
      <c r="H162" s="204"/>
      <c r="I162" s="185"/>
      <c r="J162" s="185"/>
      <c r="K162" s="185"/>
      <c r="L162" s="185"/>
      <c r="M162" s="185"/>
      <c r="N162" s="185"/>
      <c r="O162" s="185"/>
      <c r="P162" s="185"/>
      <c r="Q162" s="185"/>
      <c r="R162" s="185"/>
      <c r="S162" s="185"/>
      <c r="T162" s="185"/>
      <c r="U162" s="185"/>
      <c r="V162" s="185"/>
      <c r="W162" s="185"/>
      <c r="X162" s="185"/>
      <c r="Y162" s="185"/>
      <c r="Z162" s="185"/>
      <c r="AA162" s="185"/>
      <c r="AB162" s="185"/>
      <c r="AC162" s="185"/>
      <c r="AD162" s="185"/>
      <c r="AE162" s="185"/>
      <c r="AF162" s="185"/>
      <c r="AG162" s="185"/>
      <c r="AH162" s="185"/>
      <c r="AI162" s="185"/>
      <c r="AJ162" s="185"/>
      <c r="AK162" s="185"/>
      <c r="AL162" s="185"/>
      <c r="AM162" s="185"/>
      <c r="AN162" s="185"/>
      <c r="AO162" s="185"/>
      <c r="AP162" s="185"/>
      <c r="AQ162" s="185"/>
      <c r="AR162" s="185"/>
      <c r="AS162" s="185"/>
      <c r="AT162" s="185"/>
      <c r="AU162" s="185"/>
      <c r="AV162" s="185"/>
      <c r="AW162" s="185"/>
      <c r="AX162" s="185"/>
      <c r="AY162" s="185"/>
    </row>
    <row r="163" spans="1:51" ht="33.75" x14ac:dyDescent="0.2">
      <c r="A163" s="241" t="s">
        <v>7</v>
      </c>
      <c r="B163" s="264" t="s">
        <v>181</v>
      </c>
      <c r="C163" s="180" t="s">
        <v>490</v>
      </c>
      <c r="D163" s="173" t="s">
        <v>491</v>
      </c>
      <c r="E163" s="183">
        <v>12</v>
      </c>
      <c r="F163" s="218">
        <v>0</v>
      </c>
      <c r="G163" s="173" t="s">
        <v>301</v>
      </c>
      <c r="H163" s="173" t="s">
        <v>301</v>
      </c>
      <c r="I163" s="185"/>
      <c r="J163" s="185"/>
      <c r="K163" s="185"/>
      <c r="L163" s="185"/>
      <c r="M163" s="185"/>
      <c r="N163" s="185"/>
      <c r="O163" s="185"/>
      <c r="P163" s="185"/>
      <c r="Q163" s="185"/>
      <c r="R163" s="185"/>
      <c r="S163" s="185"/>
      <c r="T163" s="185"/>
      <c r="U163" s="185"/>
      <c r="V163" s="185"/>
      <c r="W163" s="185"/>
      <c r="X163" s="185"/>
      <c r="Y163" s="185"/>
      <c r="Z163" s="185"/>
      <c r="AA163" s="185"/>
      <c r="AB163" s="185"/>
      <c r="AC163" s="185"/>
      <c r="AD163" s="185"/>
      <c r="AE163" s="185"/>
      <c r="AF163" s="185"/>
      <c r="AG163" s="185"/>
      <c r="AH163" s="185"/>
      <c r="AI163" s="185"/>
      <c r="AJ163" s="185"/>
      <c r="AK163" s="185"/>
      <c r="AL163" s="185"/>
      <c r="AM163" s="185"/>
      <c r="AN163" s="185"/>
      <c r="AO163" s="185"/>
      <c r="AP163" s="185"/>
      <c r="AQ163" s="185"/>
      <c r="AR163" s="185"/>
      <c r="AS163" s="185"/>
      <c r="AT163" s="185"/>
      <c r="AU163" s="185"/>
      <c r="AV163" s="185"/>
      <c r="AW163" s="185"/>
      <c r="AX163" s="185"/>
      <c r="AY163" s="185"/>
    </row>
    <row r="164" spans="1:51" ht="56.25" x14ac:dyDescent="0.2">
      <c r="A164" s="174" t="s">
        <v>7</v>
      </c>
      <c r="B164" s="169" t="s">
        <v>193</v>
      </c>
      <c r="C164" s="265" t="s">
        <v>492</v>
      </c>
      <c r="D164" s="144" t="s">
        <v>493</v>
      </c>
      <c r="E164" s="183">
        <v>10</v>
      </c>
      <c r="F164" s="220">
        <v>0</v>
      </c>
      <c r="G164" s="164" t="s">
        <v>301</v>
      </c>
      <c r="H164" s="164" t="s">
        <v>301</v>
      </c>
      <c r="I164" s="185"/>
      <c r="J164" s="185"/>
      <c r="K164" s="185"/>
      <c r="L164" s="185"/>
      <c r="M164" s="185"/>
      <c r="N164" s="185"/>
      <c r="O164" s="185"/>
      <c r="P164" s="185"/>
      <c r="Q164" s="185"/>
      <c r="R164" s="185"/>
      <c r="S164" s="185"/>
      <c r="T164" s="185"/>
      <c r="U164" s="185"/>
      <c r="V164" s="185"/>
      <c r="W164" s="185"/>
      <c r="X164" s="185"/>
      <c r="Y164" s="185"/>
      <c r="Z164" s="185"/>
      <c r="AA164" s="185"/>
      <c r="AB164" s="185"/>
      <c r="AC164" s="185"/>
      <c r="AD164" s="185"/>
      <c r="AE164" s="185"/>
      <c r="AF164" s="185"/>
      <c r="AG164" s="185"/>
      <c r="AH164" s="185"/>
      <c r="AI164" s="185"/>
      <c r="AJ164" s="185"/>
      <c r="AK164" s="185"/>
      <c r="AL164" s="185"/>
      <c r="AM164" s="185"/>
      <c r="AN164" s="185"/>
      <c r="AO164" s="185"/>
      <c r="AP164" s="185"/>
      <c r="AQ164" s="185"/>
      <c r="AR164" s="185"/>
      <c r="AS164" s="185"/>
      <c r="AT164" s="185"/>
      <c r="AU164" s="185"/>
      <c r="AV164" s="185"/>
      <c r="AW164" s="185"/>
      <c r="AX164" s="185"/>
      <c r="AY164" s="185"/>
    </row>
    <row r="165" spans="1:51" ht="45" x14ac:dyDescent="0.2">
      <c r="A165" s="174" t="s">
        <v>7</v>
      </c>
      <c r="B165" s="169" t="s">
        <v>193</v>
      </c>
      <c r="C165" s="265" t="s">
        <v>494</v>
      </c>
      <c r="D165" s="265" t="s">
        <v>730</v>
      </c>
      <c r="E165" s="183">
        <v>1</v>
      </c>
      <c r="F165" s="220">
        <v>0</v>
      </c>
      <c r="G165" s="164" t="s">
        <v>301</v>
      </c>
      <c r="H165" s="164" t="s">
        <v>301</v>
      </c>
      <c r="I165" s="185"/>
      <c r="J165" s="185"/>
      <c r="K165" s="185"/>
      <c r="L165" s="185"/>
      <c r="M165" s="185"/>
      <c r="N165" s="185"/>
      <c r="O165" s="185"/>
      <c r="P165" s="185"/>
      <c r="Q165" s="185"/>
      <c r="R165" s="185"/>
      <c r="S165" s="185"/>
      <c r="T165" s="185"/>
      <c r="U165" s="185"/>
      <c r="V165" s="185"/>
      <c r="W165" s="185"/>
      <c r="X165" s="185"/>
      <c r="Y165" s="185"/>
      <c r="Z165" s="185"/>
      <c r="AA165" s="185"/>
      <c r="AB165" s="185"/>
      <c r="AC165" s="185"/>
      <c r="AD165" s="185"/>
      <c r="AE165" s="185"/>
      <c r="AF165" s="185"/>
      <c r="AG165" s="185"/>
      <c r="AH165" s="185"/>
      <c r="AI165" s="185"/>
      <c r="AJ165" s="185"/>
      <c r="AK165" s="185"/>
      <c r="AL165" s="185"/>
      <c r="AM165" s="185"/>
      <c r="AN165" s="185"/>
      <c r="AO165" s="185"/>
      <c r="AP165" s="185"/>
      <c r="AQ165" s="185"/>
      <c r="AR165" s="185"/>
      <c r="AS165" s="185"/>
      <c r="AT165" s="185"/>
      <c r="AU165" s="185"/>
      <c r="AV165" s="185"/>
      <c r="AW165" s="185"/>
      <c r="AX165" s="185"/>
      <c r="AY165" s="185"/>
    </row>
    <row r="166" spans="1:51" ht="33.75" x14ac:dyDescent="0.2">
      <c r="A166" s="174" t="s">
        <v>7</v>
      </c>
      <c r="B166" s="169" t="s">
        <v>193</v>
      </c>
      <c r="C166" s="265" t="s">
        <v>495</v>
      </c>
      <c r="D166" s="181" t="s">
        <v>496</v>
      </c>
      <c r="E166" s="219">
        <v>9000000000</v>
      </c>
      <c r="F166" s="220">
        <v>0</v>
      </c>
      <c r="G166" s="164" t="s">
        <v>301</v>
      </c>
      <c r="H166" s="164" t="s">
        <v>301</v>
      </c>
      <c r="I166" s="185"/>
      <c r="J166" s="185"/>
      <c r="K166" s="185"/>
      <c r="L166" s="185"/>
      <c r="M166" s="185"/>
      <c r="N166" s="185"/>
      <c r="O166" s="185"/>
      <c r="P166" s="185"/>
      <c r="Q166" s="185"/>
      <c r="R166" s="185"/>
      <c r="S166" s="185"/>
      <c r="T166" s="185"/>
      <c r="U166" s="185"/>
      <c r="V166" s="185"/>
      <c r="W166" s="185"/>
      <c r="X166" s="185"/>
      <c r="Y166" s="185"/>
      <c r="Z166" s="185"/>
      <c r="AA166" s="185"/>
      <c r="AB166" s="185"/>
      <c r="AC166" s="185"/>
      <c r="AD166" s="185"/>
      <c r="AE166" s="185"/>
      <c r="AF166" s="185"/>
      <c r="AG166" s="185"/>
      <c r="AH166" s="185"/>
      <c r="AI166" s="185"/>
      <c r="AJ166" s="185"/>
      <c r="AK166" s="185"/>
      <c r="AL166" s="185"/>
      <c r="AM166" s="185"/>
      <c r="AN166" s="185"/>
      <c r="AO166" s="185"/>
      <c r="AP166" s="185"/>
      <c r="AQ166" s="185"/>
      <c r="AR166" s="185"/>
      <c r="AS166" s="185"/>
      <c r="AT166" s="185"/>
      <c r="AU166" s="185"/>
      <c r="AV166" s="185"/>
      <c r="AW166" s="185"/>
      <c r="AX166" s="185"/>
      <c r="AY166" s="185"/>
    </row>
    <row r="167" spans="1:51" ht="33.75" x14ac:dyDescent="0.2">
      <c r="A167" s="174" t="s">
        <v>7</v>
      </c>
      <c r="B167" s="169" t="s">
        <v>193</v>
      </c>
      <c r="C167" s="265" t="s">
        <v>497</v>
      </c>
      <c r="D167" s="265" t="s">
        <v>731</v>
      </c>
      <c r="E167" s="219">
        <v>15000</v>
      </c>
      <c r="F167" s="220">
        <v>0</v>
      </c>
      <c r="G167" s="164" t="s">
        <v>301</v>
      </c>
      <c r="H167" s="164" t="s">
        <v>301</v>
      </c>
      <c r="I167" s="185"/>
      <c r="J167" s="185"/>
      <c r="K167" s="185"/>
      <c r="L167" s="185"/>
      <c r="M167" s="185"/>
      <c r="N167" s="185"/>
      <c r="O167" s="185"/>
      <c r="P167" s="185"/>
      <c r="Q167" s="185"/>
      <c r="R167" s="185"/>
      <c r="S167" s="185"/>
      <c r="T167" s="185"/>
      <c r="U167" s="185"/>
      <c r="V167" s="185"/>
      <c r="W167" s="185"/>
      <c r="X167" s="185"/>
      <c r="Y167" s="185"/>
      <c r="Z167" s="185"/>
      <c r="AA167" s="185"/>
      <c r="AB167" s="185"/>
      <c r="AC167" s="185"/>
      <c r="AD167" s="185"/>
      <c r="AE167" s="185"/>
      <c r="AF167" s="185"/>
      <c r="AG167" s="185"/>
      <c r="AH167" s="185"/>
      <c r="AI167" s="185"/>
      <c r="AJ167" s="185"/>
      <c r="AK167" s="185"/>
      <c r="AL167" s="185"/>
      <c r="AM167" s="185"/>
      <c r="AN167" s="185"/>
      <c r="AO167" s="185"/>
      <c r="AP167" s="185"/>
      <c r="AQ167" s="185"/>
      <c r="AR167" s="185"/>
      <c r="AS167" s="185"/>
      <c r="AT167" s="185"/>
      <c r="AU167" s="185"/>
      <c r="AV167" s="185"/>
      <c r="AW167" s="185"/>
      <c r="AX167" s="185"/>
      <c r="AY167" s="185"/>
    </row>
    <row r="168" spans="1:51" ht="33.75" x14ac:dyDescent="0.2">
      <c r="A168" s="174" t="s">
        <v>7</v>
      </c>
      <c r="B168" s="169" t="s">
        <v>193</v>
      </c>
      <c r="C168" s="144" t="s">
        <v>498</v>
      </c>
      <c r="D168" s="144" t="s">
        <v>732</v>
      </c>
      <c r="E168" s="201">
        <v>1</v>
      </c>
      <c r="F168" s="220">
        <v>0</v>
      </c>
      <c r="G168" s="164" t="s">
        <v>301</v>
      </c>
      <c r="H168" s="164" t="s">
        <v>301</v>
      </c>
      <c r="I168" s="185"/>
      <c r="J168" s="185"/>
      <c r="K168" s="185"/>
      <c r="L168" s="185"/>
      <c r="M168" s="185"/>
      <c r="N168" s="185"/>
      <c r="O168" s="185"/>
      <c r="P168" s="185"/>
      <c r="Q168" s="185"/>
      <c r="R168" s="185"/>
      <c r="S168" s="185"/>
      <c r="T168" s="185"/>
      <c r="U168" s="185"/>
      <c r="V168" s="185"/>
      <c r="W168" s="185"/>
      <c r="X168" s="185"/>
      <c r="Y168" s="185"/>
      <c r="Z168" s="185"/>
      <c r="AA168" s="185"/>
      <c r="AB168" s="185"/>
      <c r="AC168" s="185"/>
      <c r="AD168" s="185"/>
      <c r="AE168" s="185"/>
      <c r="AF168" s="185"/>
      <c r="AG168" s="185"/>
      <c r="AH168" s="185"/>
      <c r="AI168" s="185"/>
      <c r="AJ168" s="185"/>
      <c r="AK168" s="185"/>
      <c r="AL168" s="185"/>
      <c r="AM168" s="185"/>
      <c r="AN168" s="185"/>
      <c r="AO168" s="185"/>
      <c r="AP168" s="185"/>
      <c r="AQ168" s="185"/>
      <c r="AR168" s="185"/>
      <c r="AS168" s="185"/>
      <c r="AT168" s="185"/>
      <c r="AU168" s="185"/>
      <c r="AV168" s="185"/>
      <c r="AW168" s="185"/>
      <c r="AX168" s="185"/>
      <c r="AY168" s="185"/>
    </row>
    <row r="169" spans="1:51" ht="56.25" x14ac:dyDescent="0.2">
      <c r="A169" s="174" t="s">
        <v>7</v>
      </c>
      <c r="B169" s="169" t="s">
        <v>193</v>
      </c>
      <c r="C169" s="144" t="s">
        <v>499</v>
      </c>
      <c r="D169" s="144" t="s">
        <v>733</v>
      </c>
      <c r="E169" s="201">
        <v>1</v>
      </c>
      <c r="F169" s="220">
        <v>0</v>
      </c>
      <c r="G169" s="164" t="s">
        <v>301</v>
      </c>
      <c r="H169" s="164" t="s">
        <v>301</v>
      </c>
      <c r="I169" s="185"/>
      <c r="J169" s="185"/>
      <c r="K169" s="185"/>
      <c r="L169" s="185"/>
      <c r="M169" s="185"/>
      <c r="N169" s="185"/>
      <c r="O169" s="185"/>
      <c r="P169" s="185"/>
      <c r="Q169" s="185"/>
      <c r="R169" s="185"/>
      <c r="S169" s="185"/>
      <c r="T169" s="185"/>
      <c r="U169" s="185"/>
      <c r="V169" s="185"/>
      <c r="W169" s="185"/>
      <c r="X169" s="185"/>
      <c r="Y169" s="185"/>
      <c r="Z169" s="185"/>
      <c r="AA169" s="185"/>
      <c r="AB169" s="185"/>
      <c r="AC169" s="185"/>
      <c r="AD169" s="185"/>
      <c r="AE169" s="185"/>
      <c r="AF169" s="185"/>
      <c r="AG169" s="185"/>
      <c r="AH169" s="185"/>
      <c r="AI169" s="185"/>
      <c r="AJ169" s="185"/>
      <c r="AK169" s="185"/>
      <c r="AL169" s="185"/>
      <c r="AM169" s="185"/>
      <c r="AN169" s="185"/>
      <c r="AO169" s="185"/>
      <c r="AP169" s="185"/>
      <c r="AQ169" s="185"/>
      <c r="AR169" s="185"/>
      <c r="AS169" s="185"/>
      <c r="AT169" s="185"/>
      <c r="AU169" s="185"/>
      <c r="AV169" s="185"/>
      <c r="AW169" s="185"/>
      <c r="AX169" s="185"/>
      <c r="AY169" s="185"/>
    </row>
    <row r="170" spans="1:51" ht="23.25" thickBot="1" x14ac:dyDescent="0.25">
      <c r="A170" s="174" t="s">
        <v>7</v>
      </c>
      <c r="B170" s="169" t="s">
        <v>193</v>
      </c>
      <c r="C170" s="144" t="s">
        <v>500</v>
      </c>
      <c r="D170" s="144" t="s">
        <v>734</v>
      </c>
      <c r="E170" s="201">
        <v>1</v>
      </c>
      <c r="F170" s="188">
        <v>0</v>
      </c>
      <c r="G170" s="143" t="s">
        <v>301</v>
      </c>
      <c r="H170" s="143" t="s">
        <v>301</v>
      </c>
      <c r="I170" s="185"/>
      <c r="J170" s="185"/>
      <c r="K170" s="185"/>
      <c r="L170" s="185"/>
      <c r="M170" s="185"/>
      <c r="N170" s="185"/>
      <c r="O170" s="185"/>
      <c r="P170" s="185"/>
      <c r="Q170" s="185"/>
      <c r="R170" s="185"/>
      <c r="S170" s="185"/>
      <c r="T170" s="185"/>
      <c r="U170" s="185"/>
      <c r="V170" s="185"/>
      <c r="W170" s="185"/>
      <c r="X170" s="185"/>
      <c r="Y170" s="185"/>
      <c r="Z170" s="185"/>
      <c r="AA170" s="185"/>
      <c r="AB170" s="185"/>
      <c r="AC170" s="185"/>
      <c r="AD170" s="185"/>
      <c r="AE170" s="185"/>
      <c r="AF170" s="185"/>
      <c r="AG170" s="185"/>
      <c r="AH170" s="185"/>
      <c r="AI170" s="185"/>
      <c r="AJ170" s="185"/>
      <c r="AK170" s="185"/>
      <c r="AL170" s="185"/>
      <c r="AM170" s="185"/>
      <c r="AN170" s="185"/>
      <c r="AO170" s="185"/>
      <c r="AP170" s="185"/>
      <c r="AQ170" s="185"/>
      <c r="AR170" s="185"/>
      <c r="AS170" s="185"/>
      <c r="AT170" s="185"/>
      <c r="AU170" s="185"/>
      <c r="AV170" s="185"/>
      <c r="AW170" s="185"/>
      <c r="AX170" s="185"/>
      <c r="AY170" s="185"/>
    </row>
    <row r="171" spans="1:51" ht="12" thickBot="1" x14ac:dyDescent="0.25">
      <c r="A171" s="192"/>
      <c r="B171" s="192"/>
      <c r="C171" s="274"/>
      <c r="D171" s="192"/>
      <c r="E171" s="203"/>
      <c r="F171" s="193">
        <f>SUM(F163:F170)</f>
        <v>0</v>
      </c>
      <c r="G171" s="204"/>
      <c r="H171" s="204"/>
      <c r="I171" s="185"/>
      <c r="J171" s="185"/>
      <c r="K171" s="185"/>
      <c r="L171" s="185"/>
      <c r="M171" s="185"/>
      <c r="N171" s="185"/>
      <c r="O171" s="185"/>
      <c r="P171" s="185"/>
      <c r="Q171" s="185"/>
      <c r="R171" s="185"/>
      <c r="S171" s="185"/>
      <c r="T171" s="185"/>
      <c r="U171" s="185"/>
      <c r="V171" s="185"/>
      <c r="W171" s="185"/>
      <c r="X171" s="185"/>
      <c r="Y171" s="185"/>
      <c r="Z171" s="185"/>
      <c r="AA171" s="185"/>
      <c r="AB171" s="185"/>
      <c r="AC171" s="185"/>
      <c r="AD171" s="185"/>
      <c r="AE171" s="185"/>
      <c r="AF171" s="185"/>
      <c r="AG171" s="185"/>
      <c r="AH171" s="185"/>
      <c r="AI171" s="185"/>
      <c r="AJ171" s="185"/>
      <c r="AK171" s="185"/>
      <c r="AL171" s="185"/>
      <c r="AM171" s="185"/>
      <c r="AN171" s="185"/>
      <c r="AO171" s="185"/>
      <c r="AP171" s="185"/>
      <c r="AQ171" s="185"/>
      <c r="AR171" s="185"/>
      <c r="AS171" s="185"/>
      <c r="AT171" s="185"/>
      <c r="AU171" s="185"/>
      <c r="AV171" s="185"/>
      <c r="AW171" s="185"/>
      <c r="AX171" s="185"/>
      <c r="AY171" s="185"/>
    </row>
    <row r="172" spans="1:51" ht="22.5" x14ac:dyDescent="0.2">
      <c r="A172" s="186" t="s">
        <v>769</v>
      </c>
      <c r="B172" s="186" t="s">
        <v>484</v>
      </c>
      <c r="C172" s="265" t="s">
        <v>501</v>
      </c>
      <c r="D172" s="162" t="s">
        <v>502</v>
      </c>
      <c r="E172" s="221">
        <v>38</v>
      </c>
      <c r="F172" s="188">
        <v>0</v>
      </c>
      <c r="G172" s="143" t="s">
        <v>301</v>
      </c>
      <c r="H172" s="143" t="s">
        <v>301</v>
      </c>
      <c r="I172" s="185"/>
      <c r="J172" s="185"/>
      <c r="K172" s="185"/>
      <c r="L172" s="185"/>
      <c r="M172" s="185"/>
      <c r="N172" s="185"/>
      <c r="O172" s="185"/>
      <c r="P172" s="185"/>
      <c r="Q172" s="185"/>
      <c r="R172" s="185"/>
      <c r="S172" s="185"/>
      <c r="T172" s="185"/>
      <c r="U172" s="185"/>
      <c r="V172" s="185"/>
      <c r="W172" s="185"/>
      <c r="X172" s="185"/>
      <c r="Y172" s="185"/>
      <c r="Z172" s="185"/>
      <c r="AA172" s="185"/>
      <c r="AB172" s="185"/>
      <c r="AC172" s="185"/>
      <c r="AD172" s="185"/>
      <c r="AE172" s="185"/>
      <c r="AF172" s="185"/>
      <c r="AG172" s="185"/>
      <c r="AH172" s="185"/>
      <c r="AI172" s="185"/>
      <c r="AJ172" s="185"/>
      <c r="AK172" s="185"/>
      <c r="AL172" s="185"/>
      <c r="AM172" s="185"/>
      <c r="AN172" s="185"/>
      <c r="AO172" s="185"/>
      <c r="AP172" s="185"/>
      <c r="AQ172" s="185"/>
      <c r="AR172" s="185"/>
      <c r="AS172" s="185"/>
      <c r="AT172" s="185"/>
      <c r="AU172" s="185"/>
      <c r="AV172" s="185"/>
      <c r="AW172" s="185"/>
      <c r="AX172" s="185"/>
      <c r="AY172" s="185"/>
    </row>
    <row r="173" spans="1:51" ht="22.5" x14ac:dyDescent="0.2">
      <c r="A173" s="186" t="s">
        <v>769</v>
      </c>
      <c r="B173" s="186" t="s">
        <v>484</v>
      </c>
      <c r="C173" s="265" t="s">
        <v>503</v>
      </c>
      <c r="D173" s="162" t="s">
        <v>504</v>
      </c>
      <c r="E173" s="221">
        <v>111</v>
      </c>
      <c r="F173" s="188">
        <v>0</v>
      </c>
      <c r="G173" s="143" t="s">
        <v>301</v>
      </c>
      <c r="H173" s="143" t="s">
        <v>301</v>
      </c>
      <c r="I173" s="185"/>
      <c r="J173" s="185"/>
      <c r="K173" s="185"/>
      <c r="L173" s="185"/>
      <c r="M173" s="185"/>
      <c r="N173" s="185"/>
      <c r="O173" s="185"/>
      <c r="P173" s="185"/>
      <c r="Q173" s="185"/>
      <c r="R173" s="185"/>
      <c r="S173" s="185"/>
      <c r="T173" s="185"/>
      <c r="U173" s="185"/>
      <c r="V173" s="185"/>
      <c r="W173" s="185"/>
      <c r="X173" s="185"/>
      <c r="Y173" s="185"/>
      <c r="Z173" s="185"/>
      <c r="AA173" s="185"/>
      <c r="AB173" s="185"/>
      <c r="AC173" s="185"/>
      <c r="AD173" s="185"/>
      <c r="AE173" s="185"/>
      <c r="AF173" s="185"/>
      <c r="AG173" s="185"/>
      <c r="AH173" s="185"/>
      <c r="AI173" s="185"/>
      <c r="AJ173" s="185"/>
      <c r="AK173" s="185"/>
      <c r="AL173" s="185"/>
      <c r="AM173" s="185"/>
      <c r="AN173" s="185"/>
      <c r="AO173" s="185"/>
      <c r="AP173" s="185"/>
      <c r="AQ173" s="185"/>
      <c r="AR173" s="185"/>
      <c r="AS173" s="185"/>
      <c r="AT173" s="185"/>
      <c r="AU173" s="185"/>
      <c r="AV173" s="185"/>
      <c r="AW173" s="185"/>
      <c r="AX173" s="185"/>
      <c r="AY173" s="185"/>
    </row>
    <row r="174" spans="1:51" ht="45.75" thickBot="1" x14ac:dyDescent="0.25">
      <c r="A174" s="167" t="s">
        <v>769</v>
      </c>
      <c r="B174" s="161" t="s">
        <v>193</v>
      </c>
      <c r="C174" s="283" t="s">
        <v>505</v>
      </c>
      <c r="D174" s="222" t="s">
        <v>506</v>
      </c>
      <c r="E174" s="215">
        <v>1</v>
      </c>
      <c r="F174" s="223">
        <v>0</v>
      </c>
      <c r="G174" s="184" t="s">
        <v>301</v>
      </c>
      <c r="H174" s="184" t="s">
        <v>301</v>
      </c>
      <c r="I174" s="185"/>
      <c r="J174" s="185"/>
      <c r="K174" s="185"/>
      <c r="L174" s="185"/>
      <c r="M174" s="185"/>
      <c r="N174" s="185"/>
      <c r="O174" s="185"/>
      <c r="P174" s="185"/>
      <c r="Q174" s="185"/>
      <c r="R174" s="185"/>
      <c r="S174" s="185"/>
      <c r="T174" s="185"/>
      <c r="U174" s="185"/>
      <c r="V174" s="185"/>
      <c r="W174" s="185"/>
      <c r="X174" s="185"/>
      <c r="Y174" s="185"/>
      <c r="Z174" s="185"/>
      <c r="AA174" s="185"/>
      <c r="AB174" s="185"/>
      <c r="AC174" s="185"/>
      <c r="AD174" s="185"/>
      <c r="AE174" s="185"/>
      <c r="AF174" s="185"/>
      <c r="AG174" s="185"/>
      <c r="AH174" s="185"/>
      <c r="AI174" s="185"/>
      <c r="AJ174" s="185"/>
      <c r="AK174" s="185"/>
      <c r="AL174" s="185"/>
      <c r="AM174" s="185"/>
      <c r="AN174" s="185"/>
      <c r="AO174" s="185"/>
      <c r="AP174" s="185"/>
      <c r="AQ174" s="185"/>
      <c r="AR174" s="185"/>
      <c r="AS174" s="185"/>
      <c r="AT174" s="185"/>
      <c r="AU174" s="185"/>
      <c r="AV174" s="185"/>
      <c r="AW174" s="185"/>
      <c r="AX174" s="185"/>
      <c r="AY174" s="185"/>
    </row>
    <row r="175" spans="1:51" ht="12" thickBot="1" x14ac:dyDescent="0.25">
      <c r="A175" s="192"/>
      <c r="B175" s="192"/>
      <c r="C175" s="274"/>
      <c r="D175" s="192"/>
      <c r="E175" s="192"/>
      <c r="F175" s="193">
        <f>SUM(F172:F174)</f>
        <v>0</v>
      </c>
      <c r="G175" s="204"/>
      <c r="H175" s="204"/>
      <c r="I175" s="185"/>
      <c r="J175" s="185"/>
      <c r="K175" s="185"/>
      <c r="L175" s="185"/>
      <c r="M175" s="185"/>
      <c r="N175" s="185"/>
      <c r="O175" s="185"/>
      <c r="P175" s="185"/>
      <c r="Q175" s="185"/>
      <c r="R175" s="185"/>
      <c r="S175" s="185"/>
      <c r="T175" s="185"/>
      <c r="U175" s="185"/>
      <c r="V175" s="185"/>
      <c r="W175" s="185"/>
      <c r="X175" s="185"/>
      <c r="Y175" s="185"/>
      <c r="Z175" s="185"/>
      <c r="AA175" s="185"/>
      <c r="AB175" s="185"/>
      <c r="AC175" s="185"/>
      <c r="AD175" s="185"/>
      <c r="AE175" s="185"/>
      <c r="AF175" s="185"/>
      <c r="AG175" s="185"/>
      <c r="AH175" s="185"/>
      <c r="AI175" s="185"/>
      <c r="AJ175" s="185"/>
      <c r="AK175" s="185"/>
      <c r="AL175" s="185"/>
      <c r="AM175" s="185"/>
      <c r="AN175" s="185"/>
      <c r="AO175" s="185"/>
      <c r="AP175" s="185"/>
      <c r="AQ175" s="185"/>
      <c r="AR175" s="185"/>
      <c r="AS175" s="185"/>
      <c r="AT175" s="185"/>
      <c r="AU175" s="185"/>
      <c r="AV175" s="185"/>
      <c r="AW175" s="185"/>
      <c r="AX175" s="185"/>
      <c r="AY175" s="185"/>
    </row>
    <row r="176" spans="1:51" ht="33.75" x14ac:dyDescent="0.2">
      <c r="A176" s="169" t="s">
        <v>12</v>
      </c>
      <c r="B176" s="169" t="s">
        <v>507</v>
      </c>
      <c r="C176" s="265" t="s">
        <v>325</v>
      </c>
      <c r="D176" s="266" t="s">
        <v>440</v>
      </c>
      <c r="E176" s="219">
        <v>10</v>
      </c>
      <c r="F176" s="197">
        <v>25000000</v>
      </c>
      <c r="G176" s="166" t="s">
        <v>596</v>
      </c>
      <c r="H176" s="144" t="s">
        <v>477</v>
      </c>
      <c r="I176" s="185"/>
      <c r="J176" s="185"/>
      <c r="K176" s="185"/>
      <c r="L176" s="185"/>
      <c r="M176" s="185"/>
      <c r="N176" s="185"/>
      <c r="O176" s="185"/>
      <c r="P176" s="185"/>
      <c r="Q176" s="185"/>
      <c r="R176" s="185"/>
      <c r="S176" s="185"/>
      <c r="T176" s="185"/>
      <c r="U176" s="185"/>
      <c r="V176" s="185"/>
      <c r="W176" s="185"/>
      <c r="X176" s="185"/>
      <c r="Y176" s="185"/>
      <c r="Z176" s="185"/>
      <c r="AA176" s="185"/>
      <c r="AB176" s="185"/>
      <c r="AC176" s="185"/>
      <c r="AD176" s="185"/>
      <c r="AE176" s="185"/>
      <c r="AF176" s="185"/>
      <c r="AG176" s="185"/>
      <c r="AH176" s="185"/>
      <c r="AI176" s="185"/>
      <c r="AJ176" s="185"/>
      <c r="AK176" s="185"/>
      <c r="AL176" s="185"/>
      <c r="AM176" s="185"/>
      <c r="AN176" s="185"/>
      <c r="AO176" s="185"/>
      <c r="AP176" s="185"/>
      <c r="AQ176" s="185"/>
      <c r="AR176" s="185"/>
      <c r="AS176" s="185"/>
      <c r="AT176" s="185"/>
      <c r="AU176" s="185"/>
      <c r="AV176" s="185"/>
      <c r="AW176" s="185"/>
      <c r="AX176" s="185"/>
      <c r="AY176" s="185"/>
    </row>
    <row r="177" spans="1:51" ht="33.75" x14ac:dyDescent="0.2">
      <c r="A177" s="169" t="s">
        <v>12</v>
      </c>
      <c r="B177" s="169" t="s">
        <v>507</v>
      </c>
      <c r="C177" s="265" t="s">
        <v>328</v>
      </c>
      <c r="D177" s="162" t="s">
        <v>442</v>
      </c>
      <c r="E177" s="219">
        <v>69</v>
      </c>
      <c r="F177" s="197">
        <v>147887467</v>
      </c>
      <c r="G177" s="166" t="s">
        <v>596</v>
      </c>
      <c r="H177" s="144" t="s">
        <v>373</v>
      </c>
      <c r="I177" s="185"/>
      <c r="J177" s="185"/>
      <c r="K177" s="185"/>
      <c r="L177" s="185"/>
      <c r="M177" s="185"/>
      <c r="N177" s="185"/>
      <c r="O177" s="185"/>
      <c r="P177" s="185"/>
      <c r="Q177" s="185"/>
      <c r="R177" s="185"/>
      <c r="S177" s="185"/>
      <c r="T177" s="185"/>
      <c r="U177" s="185"/>
      <c r="V177" s="185"/>
      <c r="W177" s="185"/>
      <c r="X177" s="185"/>
      <c r="Y177" s="185"/>
      <c r="Z177" s="185"/>
      <c r="AA177" s="185"/>
      <c r="AB177" s="185"/>
      <c r="AC177" s="185"/>
      <c r="AD177" s="185"/>
      <c r="AE177" s="185"/>
      <c r="AF177" s="185"/>
      <c r="AG177" s="185"/>
      <c r="AH177" s="185"/>
      <c r="AI177" s="185"/>
      <c r="AJ177" s="185"/>
      <c r="AK177" s="185"/>
      <c r="AL177" s="185"/>
      <c r="AM177" s="185"/>
      <c r="AN177" s="185"/>
      <c r="AO177" s="185"/>
      <c r="AP177" s="185"/>
      <c r="AQ177" s="185"/>
      <c r="AR177" s="185"/>
      <c r="AS177" s="185"/>
      <c r="AT177" s="185"/>
      <c r="AU177" s="185"/>
      <c r="AV177" s="185"/>
      <c r="AW177" s="185"/>
      <c r="AX177" s="185"/>
      <c r="AY177" s="185"/>
    </row>
    <row r="178" spans="1:51" ht="56.25" x14ac:dyDescent="0.2">
      <c r="A178" s="169" t="s">
        <v>12</v>
      </c>
      <c r="B178" s="169" t="s">
        <v>196</v>
      </c>
      <c r="C178" s="283" t="s">
        <v>508</v>
      </c>
      <c r="D178" s="176" t="s">
        <v>509</v>
      </c>
      <c r="E178" s="219">
        <v>4880</v>
      </c>
      <c r="F178" s="197">
        <v>6236076065.6541862</v>
      </c>
      <c r="G178" s="144" t="s">
        <v>124</v>
      </c>
      <c r="H178" s="144" t="s">
        <v>525</v>
      </c>
      <c r="I178" s="185"/>
      <c r="J178" s="185"/>
      <c r="K178" s="185"/>
      <c r="L178" s="185"/>
      <c r="M178" s="185"/>
      <c r="N178" s="185"/>
      <c r="O178" s="185"/>
      <c r="P178" s="185"/>
      <c r="Q178" s="185"/>
      <c r="R178" s="185"/>
      <c r="S178" s="185"/>
      <c r="T178" s="185"/>
      <c r="U178" s="185"/>
      <c r="V178" s="185"/>
      <c r="W178" s="185"/>
      <c r="X178" s="185"/>
      <c r="Y178" s="185"/>
      <c r="Z178" s="185"/>
      <c r="AA178" s="185"/>
      <c r="AB178" s="185"/>
      <c r="AC178" s="185"/>
      <c r="AD178" s="185"/>
      <c r="AE178" s="185"/>
      <c r="AF178" s="185"/>
      <c r="AG178" s="185"/>
      <c r="AH178" s="185"/>
      <c r="AI178" s="185"/>
      <c r="AJ178" s="185"/>
      <c r="AK178" s="185"/>
      <c r="AL178" s="185"/>
      <c r="AM178" s="185"/>
      <c r="AN178" s="185"/>
      <c r="AO178" s="185"/>
      <c r="AP178" s="185"/>
      <c r="AQ178" s="185"/>
      <c r="AR178" s="185"/>
      <c r="AS178" s="185"/>
      <c r="AT178" s="185"/>
      <c r="AU178" s="185"/>
      <c r="AV178" s="185"/>
      <c r="AW178" s="185"/>
      <c r="AX178" s="185"/>
      <c r="AY178" s="185"/>
    </row>
    <row r="179" spans="1:51" ht="56.25" x14ac:dyDescent="0.2">
      <c r="A179" s="169" t="s">
        <v>12</v>
      </c>
      <c r="B179" s="169" t="s">
        <v>196</v>
      </c>
      <c r="C179" s="283" t="s">
        <v>508</v>
      </c>
      <c r="D179" s="176" t="s">
        <v>510</v>
      </c>
      <c r="E179" s="219">
        <v>3450</v>
      </c>
      <c r="F179" s="197">
        <v>3166007848.7167416</v>
      </c>
      <c r="G179" s="144" t="s">
        <v>124</v>
      </c>
      <c r="H179" s="144" t="s">
        <v>525</v>
      </c>
      <c r="I179" s="185"/>
      <c r="J179" s="185"/>
      <c r="K179" s="185"/>
      <c r="L179" s="185"/>
      <c r="M179" s="185"/>
      <c r="N179" s="185"/>
      <c r="O179" s="185"/>
      <c r="P179" s="185"/>
      <c r="Q179" s="185"/>
      <c r="R179" s="185"/>
      <c r="S179" s="185"/>
      <c r="T179" s="185"/>
      <c r="U179" s="185"/>
      <c r="V179" s="185"/>
      <c r="W179" s="185"/>
      <c r="X179" s="185"/>
      <c r="Y179" s="185"/>
      <c r="Z179" s="185"/>
      <c r="AA179" s="185"/>
      <c r="AB179" s="185"/>
      <c r="AC179" s="185"/>
      <c r="AD179" s="185"/>
      <c r="AE179" s="185"/>
      <c r="AF179" s="185"/>
      <c r="AG179" s="185"/>
      <c r="AH179" s="185"/>
      <c r="AI179" s="185"/>
      <c r="AJ179" s="185"/>
      <c r="AK179" s="185"/>
      <c r="AL179" s="185"/>
      <c r="AM179" s="185"/>
      <c r="AN179" s="185"/>
      <c r="AO179" s="185"/>
      <c r="AP179" s="185"/>
      <c r="AQ179" s="185"/>
      <c r="AR179" s="185"/>
      <c r="AS179" s="185"/>
      <c r="AT179" s="185"/>
      <c r="AU179" s="185"/>
      <c r="AV179" s="185"/>
      <c r="AW179" s="185"/>
      <c r="AX179" s="185"/>
      <c r="AY179" s="185"/>
    </row>
    <row r="180" spans="1:51" ht="45" x14ac:dyDescent="0.2">
      <c r="A180" s="169" t="s">
        <v>12</v>
      </c>
      <c r="B180" s="169" t="s">
        <v>196</v>
      </c>
      <c r="C180" s="283" t="s">
        <v>508</v>
      </c>
      <c r="D180" s="176" t="s">
        <v>511</v>
      </c>
      <c r="E180" s="219">
        <v>600</v>
      </c>
      <c r="F180" s="197">
        <v>383758527.11718076</v>
      </c>
      <c r="G180" s="144" t="s">
        <v>124</v>
      </c>
      <c r="H180" s="144" t="s">
        <v>525</v>
      </c>
      <c r="I180" s="185"/>
      <c r="J180" s="185"/>
      <c r="K180" s="185"/>
      <c r="L180" s="185"/>
      <c r="M180" s="185"/>
      <c r="N180" s="185"/>
      <c r="O180" s="185"/>
      <c r="P180" s="185"/>
      <c r="Q180" s="185"/>
      <c r="R180" s="185"/>
      <c r="S180" s="185"/>
      <c r="T180" s="185"/>
      <c r="U180" s="185"/>
      <c r="V180" s="185"/>
      <c r="W180" s="185"/>
      <c r="X180" s="185"/>
      <c r="Y180" s="185"/>
      <c r="Z180" s="185"/>
      <c r="AA180" s="185"/>
      <c r="AB180" s="185"/>
      <c r="AC180" s="185"/>
      <c r="AD180" s="185"/>
      <c r="AE180" s="185"/>
      <c r="AF180" s="185"/>
      <c r="AG180" s="185"/>
      <c r="AH180" s="185"/>
      <c r="AI180" s="185"/>
      <c r="AJ180" s="185"/>
      <c r="AK180" s="185"/>
      <c r="AL180" s="185"/>
      <c r="AM180" s="185"/>
      <c r="AN180" s="185"/>
      <c r="AO180" s="185"/>
      <c r="AP180" s="185"/>
      <c r="AQ180" s="185"/>
      <c r="AR180" s="185"/>
      <c r="AS180" s="185"/>
      <c r="AT180" s="185"/>
      <c r="AU180" s="185"/>
      <c r="AV180" s="185"/>
      <c r="AW180" s="185"/>
      <c r="AX180" s="185"/>
      <c r="AY180" s="185"/>
    </row>
    <row r="181" spans="1:51" ht="56.25" x14ac:dyDescent="0.2">
      <c r="A181" s="169" t="s">
        <v>12</v>
      </c>
      <c r="B181" s="169" t="s">
        <v>196</v>
      </c>
      <c r="C181" s="283" t="s">
        <v>508</v>
      </c>
      <c r="D181" s="176" t="s">
        <v>512</v>
      </c>
      <c r="E181" s="219">
        <v>500</v>
      </c>
      <c r="F181" s="197">
        <v>479698158.89647591</v>
      </c>
      <c r="G181" s="144" t="s">
        <v>124</v>
      </c>
      <c r="H181" s="144" t="s">
        <v>525</v>
      </c>
      <c r="I181" s="185"/>
      <c r="J181" s="185"/>
      <c r="K181" s="185"/>
      <c r="L181" s="185"/>
      <c r="M181" s="185"/>
      <c r="N181" s="185"/>
      <c r="O181" s="185"/>
      <c r="P181" s="185"/>
      <c r="Q181" s="185"/>
      <c r="R181" s="185"/>
      <c r="S181" s="185"/>
      <c r="T181" s="185"/>
      <c r="U181" s="185"/>
      <c r="V181" s="185"/>
      <c r="W181" s="185"/>
      <c r="X181" s="185"/>
      <c r="Y181" s="185"/>
      <c r="Z181" s="185"/>
      <c r="AA181" s="185"/>
      <c r="AB181" s="185"/>
      <c r="AC181" s="185"/>
      <c r="AD181" s="185"/>
      <c r="AE181" s="185"/>
      <c r="AF181" s="185"/>
      <c r="AG181" s="185"/>
      <c r="AH181" s="185"/>
      <c r="AI181" s="185"/>
      <c r="AJ181" s="185"/>
      <c r="AK181" s="185"/>
      <c r="AL181" s="185"/>
      <c r="AM181" s="185"/>
      <c r="AN181" s="185"/>
      <c r="AO181" s="185"/>
      <c r="AP181" s="185"/>
      <c r="AQ181" s="185"/>
      <c r="AR181" s="185"/>
      <c r="AS181" s="185"/>
      <c r="AT181" s="185"/>
      <c r="AU181" s="185"/>
      <c r="AV181" s="185"/>
      <c r="AW181" s="185"/>
      <c r="AX181" s="185"/>
      <c r="AY181" s="185"/>
    </row>
    <row r="182" spans="1:51" ht="56.25" x14ac:dyDescent="0.2">
      <c r="A182" s="169" t="s">
        <v>12</v>
      </c>
      <c r="B182" s="169" t="s">
        <v>196</v>
      </c>
      <c r="C182" s="283" t="s">
        <v>513</v>
      </c>
      <c r="D182" s="176" t="s">
        <v>514</v>
      </c>
      <c r="E182" s="219">
        <v>1000</v>
      </c>
      <c r="F182" s="197">
        <v>959396317.79295182</v>
      </c>
      <c r="G182" s="144" t="s">
        <v>124</v>
      </c>
      <c r="H182" s="144" t="s">
        <v>525</v>
      </c>
      <c r="I182" s="185"/>
      <c r="J182" s="185"/>
      <c r="K182" s="185"/>
      <c r="L182" s="185"/>
      <c r="M182" s="185"/>
      <c r="N182" s="185"/>
      <c r="O182" s="185"/>
      <c r="P182" s="185"/>
      <c r="Q182" s="185"/>
      <c r="R182" s="185"/>
      <c r="S182" s="185"/>
      <c r="T182" s="185"/>
      <c r="U182" s="185"/>
      <c r="V182" s="185"/>
      <c r="W182" s="185"/>
      <c r="X182" s="185"/>
      <c r="Y182" s="185"/>
      <c r="Z182" s="185"/>
      <c r="AA182" s="185"/>
      <c r="AB182" s="185"/>
      <c r="AC182" s="185"/>
      <c r="AD182" s="185"/>
      <c r="AE182" s="185"/>
      <c r="AF182" s="185"/>
      <c r="AG182" s="185"/>
      <c r="AH182" s="185"/>
      <c r="AI182" s="185"/>
      <c r="AJ182" s="185"/>
      <c r="AK182" s="185"/>
      <c r="AL182" s="185"/>
      <c r="AM182" s="185"/>
      <c r="AN182" s="185"/>
      <c r="AO182" s="185"/>
      <c r="AP182" s="185"/>
      <c r="AQ182" s="185"/>
      <c r="AR182" s="185"/>
      <c r="AS182" s="185"/>
      <c r="AT182" s="185"/>
      <c r="AU182" s="185"/>
      <c r="AV182" s="185"/>
      <c r="AW182" s="185"/>
      <c r="AX182" s="185"/>
      <c r="AY182" s="185"/>
    </row>
    <row r="183" spans="1:51" ht="45" x14ac:dyDescent="0.2">
      <c r="A183" s="169" t="s">
        <v>12</v>
      </c>
      <c r="B183" s="169" t="s">
        <v>196</v>
      </c>
      <c r="C183" s="283" t="s">
        <v>508</v>
      </c>
      <c r="D183" s="176" t="s">
        <v>515</v>
      </c>
      <c r="E183" s="219">
        <v>100</v>
      </c>
      <c r="F183" s="197">
        <v>95939631.779295191</v>
      </c>
      <c r="G183" s="144" t="s">
        <v>124</v>
      </c>
      <c r="H183" s="144" t="s">
        <v>525</v>
      </c>
      <c r="I183" s="185"/>
      <c r="J183" s="185"/>
      <c r="K183" s="185"/>
      <c r="L183" s="185"/>
      <c r="M183" s="185"/>
      <c r="N183" s="185"/>
      <c r="O183" s="185"/>
      <c r="P183" s="185"/>
      <c r="Q183" s="185"/>
      <c r="R183" s="185"/>
      <c r="S183" s="185"/>
      <c r="T183" s="185"/>
      <c r="U183" s="185"/>
      <c r="V183" s="185"/>
      <c r="W183" s="185"/>
      <c r="X183" s="185"/>
      <c r="Y183" s="185"/>
      <c r="Z183" s="185"/>
      <c r="AA183" s="185"/>
      <c r="AB183" s="185"/>
      <c r="AC183" s="185"/>
      <c r="AD183" s="185"/>
      <c r="AE183" s="185"/>
      <c r="AF183" s="185"/>
      <c r="AG183" s="185"/>
      <c r="AH183" s="185"/>
      <c r="AI183" s="185"/>
      <c r="AJ183" s="185"/>
      <c r="AK183" s="185"/>
      <c r="AL183" s="185"/>
      <c r="AM183" s="185"/>
      <c r="AN183" s="185"/>
      <c r="AO183" s="185"/>
      <c r="AP183" s="185"/>
      <c r="AQ183" s="185"/>
      <c r="AR183" s="185"/>
      <c r="AS183" s="185"/>
      <c r="AT183" s="185"/>
      <c r="AU183" s="185"/>
      <c r="AV183" s="185"/>
      <c r="AW183" s="185"/>
      <c r="AX183" s="185"/>
      <c r="AY183" s="185"/>
    </row>
    <row r="184" spans="1:51" ht="45" x14ac:dyDescent="0.2">
      <c r="A184" s="169" t="s">
        <v>12</v>
      </c>
      <c r="B184" s="169" t="s">
        <v>196</v>
      </c>
      <c r="C184" s="265" t="s">
        <v>516</v>
      </c>
      <c r="D184" s="267" t="s">
        <v>735</v>
      </c>
      <c r="E184" s="219">
        <v>800</v>
      </c>
      <c r="F184" s="197">
        <v>767517054.23436153</v>
      </c>
      <c r="G184" s="144" t="s">
        <v>124</v>
      </c>
      <c r="H184" s="144" t="s">
        <v>525</v>
      </c>
      <c r="I184" s="185"/>
      <c r="J184" s="185"/>
      <c r="K184" s="185"/>
      <c r="L184" s="185"/>
      <c r="M184" s="185"/>
      <c r="N184" s="185"/>
      <c r="O184" s="185"/>
      <c r="P184" s="185"/>
      <c r="Q184" s="185"/>
      <c r="R184" s="185"/>
      <c r="S184" s="185"/>
      <c r="T184" s="185"/>
      <c r="U184" s="185"/>
      <c r="V184" s="185"/>
      <c r="W184" s="185"/>
      <c r="X184" s="185"/>
      <c r="Y184" s="185"/>
      <c r="Z184" s="185"/>
      <c r="AA184" s="185"/>
      <c r="AB184" s="185"/>
      <c r="AC184" s="185"/>
      <c r="AD184" s="185"/>
      <c r="AE184" s="185"/>
      <c r="AF184" s="185"/>
      <c r="AG184" s="185"/>
      <c r="AH184" s="185"/>
      <c r="AI184" s="185"/>
      <c r="AJ184" s="185"/>
      <c r="AK184" s="185"/>
      <c r="AL184" s="185"/>
      <c r="AM184" s="185"/>
      <c r="AN184" s="185"/>
      <c r="AO184" s="185"/>
      <c r="AP184" s="185"/>
      <c r="AQ184" s="185"/>
      <c r="AR184" s="185"/>
      <c r="AS184" s="185"/>
      <c r="AT184" s="185"/>
      <c r="AU184" s="185"/>
      <c r="AV184" s="185"/>
      <c r="AW184" s="185"/>
      <c r="AX184" s="185"/>
      <c r="AY184" s="185"/>
    </row>
    <row r="185" spans="1:51" ht="146.25" x14ac:dyDescent="0.2">
      <c r="A185" s="169" t="s">
        <v>12</v>
      </c>
      <c r="B185" s="169" t="s">
        <v>196</v>
      </c>
      <c r="C185" s="284" t="s">
        <v>517</v>
      </c>
      <c r="D185" s="176" t="s">
        <v>736</v>
      </c>
      <c r="E185" s="219">
        <v>13</v>
      </c>
      <c r="F185" s="197">
        <v>268309210.63130799</v>
      </c>
      <c r="G185" s="144" t="s">
        <v>599</v>
      </c>
      <c r="H185" s="144" t="s">
        <v>526</v>
      </c>
      <c r="I185" s="185"/>
      <c r="J185" s="185"/>
      <c r="K185" s="185"/>
      <c r="L185" s="185"/>
      <c r="M185" s="185"/>
      <c r="N185" s="185"/>
      <c r="O185" s="185"/>
      <c r="P185" s="185"/>
      <c r="Q185" s="185"/>
      <c r="R185" s="185"/>
      <c r="S185" s="185"/>
      <c r="T185" s="185"/>
      <c r="U185" s="185"/>
      <c r="V185" s="185"/>
      <c r="W185" s="185"/>
      <c r="X185" s="185"/>
      <c r="Y185" s="185"/>
      <c r="Z185" s="185"/>
      <c r="AA185" s="185"/>
      <c r="AB185" s="185"/>
      <c r="AC185" s="185"/>
      <c r="AD185" s="185"/>
      <c r="AE185" s="185"/>
      <c r="AF185" s="185"/>
      <c r="AG185" s="185"/>
      <c r="AH185" s="185"/>
      <c r="AI185" s="185"/>
      <c r="AJ185" s="185"/>
      <c r="AK185" s="185"/>
      <c r="AL185" s="185"/>
      <c r="AM185" s="185"/>
      <c r="AN185" s="185"/>
      <c r="AO185" s="185"/>
      <c r="AP185" s="185"/>
      <c r="AQ185" s="185"/>
      <c r="AR185" s="185"/>
      <c r="AS185" s="185"/>
      <c r="AT185" s="185"/>
      <c r="AU185" s="185"/>
      <c r="AV185" s="185"/>
      <c r="AW185" s="185"/>
      <c r="AX185" s="185"/>
      <c r="AY185" s="185"/>
    </row>
    <row r="186" spans="1:51" ht="225" x14ac:dyDescent="0.2">
      <c r="A186" s="169" t="s">
        <v>12</v>
      </c>
      <c r="B186" s="169" t="s">
        <v>196</v>
      </c>
      <c r="C186" s="284" t="s">
        <v>518</v>
      </c>
      <c r="D186" s="176" t="s">
        <v>737</v>
      </c>
      <c r="E186" s="219">
        <v>88</v>
      </c>
      <c r="F186" s="197">
        <v>158088934.46577999</v>
      </c>
      <c r="G186" s="144" t="s">
        <v>600</v>
      </c>
      <c r="H186" s="144" t="s">
        <v>527</v>
      </c>
      <c r="I186" s="185"/>
      <c r="J186" s="185"/>
      <c r="K186" s="185"/>
      <c r="L186" s="185"/>
      <c r="M186" s="185"/>
      <c r="N186" s="185"/>
      <c r="O186" s="185"/>
      <c r="P186" s="185"/>
      <c r="Q186" s="185"/>
      <c r="R186" s="185"/>
      <c r="S186" s="185"/>
      <c r="T186" s="185"/>
      <c r="U186" s="185"/>
      <c r="V186" s="185"/>
      <c r="W186" s="185"/>
      <c r="X186" s="185"/>
      <c r="Y186" s="185"/>
      <c r="Z186" s="185"/>
      <c r="AA186" s="185"/>
      <c r="AB186" s="185"/>
      <c r="AC186" s="185"/>
      <c r="AD186" s="185"/>
      <c r="AE186" s="185"/>
      <c r="AF186" s="185"/>
      <c r="AG186" s="185"/>
      <c r="AH186" s="185"/>
      <c r="AI186" s="185"/>
      <c r="AJ186" s="185"/>
      <c r="AK186" s="185"/>
      <c r="AL186" s="185"/>
      <c r="AM186" s="185"/>
      <c r="AN186" s="185"/>
      <c r="AO186" s="185"/>
      <c r="AP186" s="185"/>
      <c r="AQ186" s="185"/>
      <c r="AR186" s="185"/>
      <c r="AS186" s="185"/>
      <c r="AT186" s="185"/>
      <c r="AU186" s="185"/>
      <c r="AV186" s="185"/>
      <c r="AW186" s="185"/>
      <c r="AX186" s="185"/>
      <c r="AY186" s="185"/>
    </row>
    <row r="187" spans="1:51" ht="45" x14ac:dyDescent="0.2">
      <c r="A187" s="169" t="s">
        <v>12</v>
      </c>
      <c r="B187" s="169" t="s">
        <v>196</v>
      </c>
      <c r="C187" s="284" t="s">
        <v>519</v>
      </c>
      <c r="D187" s="176" t="s">
        <v>738</v>
      </c>
      <c r="E187" s="219">
        <v>18</v>
      </c>
      <c r="F187" s="197">
        <v>17269133.720273133</v>
      </c>
      <c r="G187" s="144" t="s">
        <v>124</v>
      </c>
      <c r="H187" s="144" t="s">
        <v>525</v>
      </c>
      <c r="I187" s="185"/>
      <c r="J187" s="185"/>
      <c r="K187" s="185"/>
      <c r="L187" s="185"/>
      <c r="M187" s="185"/>
      <c r="N187" s="185"/>
      <c r="O187" s="185"/>
      <c r="P187" s="185"/>
      <c r="Q187" s="185"/>
      <c r="R187" s="185"/>
      <c r="S187" s="185"/>
      <c r="T187" s="185"/>
      <c r="U187" s="185"/>
      <c r="V187" s="185"/>
      <c r="W187" s="185"/>
      <c r="X187" s="185"/>
      <c r="Y187" s="185"/>
      <c r="Z187" s="185"/>
      <c r="AA187" s="185"/>
      <c r="AB187" s="185"/>
      <c r="AC187" s="185"/>
      <c r="AD187" s="185"/>
      <c r="AE187" s="185"/>
      <c r="AF187" s="185"/>
      <c r="AG187" s="185"/>
      <c r="AH187" s="185"/>
      <c r="AI187" s="185"/>
      <c r="AJ187" s="185"/>
      <c r="AK187" s="185"/>
      <c r="AL187" s="185"/>
      <c r="AM187" s="185"/>
      <c r="AN187" s="185"/>
      <c r="AO187" s="185"/>
      <c r="AP187" s="185"/>
      <c r="AQ187" s="185"/>
      <c r="AR187" s="185"/>
      <c r="AS187" s="185"/>
      <c r="AT187" s="185"/>
      <c r="AU187" s="185"/>
      <c r="AV187" s="185"/>
      <c r="AW187" s="185"/>
      <c r="AX187" s="185"/>
      <c r="AY187" s="185"/>
    </row>
    <row r="188" spans="1:51" ht="180" x14ac:dyDescent="0.2">
      <c r="A188" s="169" t="s">
        <v>12</v>
      </c>
      <c r="B188" s="169" t="s">
        <v>196</v>
      </c>
      <c r="C188" s="284" t="s">
        <v>520</v>
      </c>
      <c r="D188" s="176" t="s">
        <v>739</v>
      </c>
      <c r="E188" s="219">
        <v>22</v>
      </c>
      <c r="F188" s="197">
        <v>75166718.991444945</v>
      </c>
      <c r="G188" s="144" t="s">
        <v>599</v>
      </c>
      <c r="H188" s="144" t="s">
        <v>528</v>
      </c>
      <c r="I188" s="185"/>
      <c r="J188" s="185"/>
      <c r="K188" s="185"/>
      <c r="L188" s="185"/>
      <c r="M188" s="185"/>
      <c r="N188" s="185"/>
      <c r="O188" s="185"/>
      <c r="P188" s="185"/>
      <c r="Q188" s="185"/>
      <c r="R188" s="185"/>
      <c r="S188" s="185"/>
      <c r="T188" s="185"/>
      <c r="U188" s="185"/>
      <c r="V188" s="185"/>
      <c r="W188" s="185"/>
      <c r="X188" s="185"/>
      <c r="Y188" s="185"/>
      <c r="Z188" s="185"/>
      <c r="AA188" s="185"/>
      <c r="AB188" s="185"/>
      <c r="AC188" s="185"/>
      <c r="AD188" s="185"/>
      <c r="AE188" s="185"/>
      <c r="AF188" s="185"/>
      <c r="AG188" s="185"/>
      <c r="AH188" s="185"/>
      <c r="AI188" s="185"/>
      <c r="AJ188" s="185"/>
      <c r="AK188" s="185"/>
      <c r="AL188" s="185"/>
      <c r="AM188" s="185"/>
      <c r="AN188" s="185"/>
      <c r="AO188" s="185"/>
      <c r="AP188" s="185"/>
      <c r="AQ188" s="185"/>
      <c r="AR188" s="185"/>
      <c r="AS188" s="185"/>
      <c r="AT188" s="185"/>
      <c r="AU188" s="185"/>
      <c r="AV188" s="185"/>
      <c r="AW188" s="185"/>
      <c r="AX188" s="185"/>
      <c r="AY188" s="185"/>
    </row>
    <row r="189" spans="1:51" ht="33.75" x14ac:dyDescent="0.2">
      <c r="A189" s="169" t="s">
        <v>12</v>
      </c>
      <c r="B189" s="169" t="s">
        <v>196</v>
      </c>
      <c r="C189" s="265" t="s">
        <v>521</v>
      </c>
      <c r="D189" s="266" t="s">
        <v>522</v>
      </c>
      <c r="E189" s="219">
        <v>133</v>
      </c>
      <c r="F189" s="197">
        <v>0</v>
      </c>
      <c r="G189" s="143" t="s">
        <v>301</v>
      </c>
      <c r="H189" s="143" t="s">
        <v>301</v>
      </c>
      <c r="I189" s="185"/>
      <c r="J189" s="185"/>
      <c r="K189" s="185"/>
      <c r="L189" s="185"/>
      <c r="M189" s="185"/>
      <c r="N189" s="185"/>
      <c r="O189" s="185"/>
      <c r="P189" s="185"/>
      <c r="Q189" s="185"/>
      <c r="R189" s="185"/>
      <c r="S189" s="185"/>
      <c r="T189" s="185"/>
      <c r="U189" s="185"/>
      <c r="V189" s="185"/>
      <c r="W189" s="185"/>
      <c r="X189" s="185"/>
      <c r="Y189" s="185"/>
      <c r="Z189" s="185"/>
      <c r="AA189" s="185"/>
      <c r="AB189" s="185"/>
      <c r="AC189" s="185"/>
      <c r="AD189" s="185"/>
      <c r="AE189" s="185"/>
      <c r="AF189" s="185"/>
      <c r="AG189" s="185"/>
      <c r="AH189" s="185"/>
      <c r="AI189" s="185"/>
      <c r="AJ189" s="185"/>
      <c r="AK189" s="185"/>
      <c r="AL189" s="185"/>
      <c r="AM189" s="185"/>
      <c r="AN189" s="185"/>
      <c r="AO189" s="185"/>
      <c r="AP189" s="185"/>
      <c r="AQ189" s="185"/>
      <c r="AR189" s="185"/>
      <c r="AS189" s="185"/>
      <c r="AT189" s="185"/>
      <c r="AU189" s="185"/>
      <c r="AV189" s="185"/>
      <c r="AW189" s="185"/>
      <c r="AX189" s="185"/>
      <c r="AY189" s="185"/>
    </row>
    <row r="190" spans="1:51" ht="33.75" x14ac:dyDescent="0.2">
      <c r="A190" s="169" t="s">
        <v>12</v>
      </c>
      <c r="B190" s="169" t="s">
        <v>196</v>
      </c>
      <c r="C190" s="144" t="s">
        <v>523</v>
      </c>
      <c r="D190" s="158" t="s">
        <v>740</v>
      </c>
      <c r="E190" s="219">
        <v>2</v>
      </c>
      <c r="F190" s="197">
        <v>82117000</v>
      </c>
      <c r="G190" s="144" t="s">
        <v>601</v>
      </c>
      <c r="H190" s="144" t="s">
        <v>529</v>
      </c>
      <c r="I190" s="185"/>
      <c r="J190" s="185"/>
      <c r="K190" s="185"/>
      <c r="L190" s="185"/>
      <c r="M190" s="185"/>
      <c r="N190" s="185"/>
      <c r="O190" s="185"/>
      <c r="P190" s="185"/>
      <c r="Q190" s="185"/>
      <c r="R190" s="185"/>
      <c r="S190" s="185"/>
      <c r="T190" s="185"/>
      <c r="U190" s="185"/>
      <c r="V190" s="185"/>
      <c r="W190" s="185"/>
      <c r="X190" s="185"/>
      <c r="Y190" s="185"/>
      <c r="Z190" s="185"/>
      <c r="AA190" s="185"/>
      <c r="AB190" s="185"/>
      <c r="AC190" s="185"/>
      <c r="AD190" s="185"/>
      <c r="AE190" s="185"/>
      <c r="AF190" s="185"/>
      <c r="AG190" s="185"/>
      <c r="AH190" s="185"/>
      <c r="AI190" s="185"/>
      <c r="AJ190" s="185"/>
      <c r="AK190" s="185"/>
      <c r="AL190" s="185"/>
      <c r="AM190" s="185"/>
      <c r="AN190" s="185"/>
      <c r="AO190" s="185"/>
      <c r="AP190" s="185"/>
      <c r="AQ190" s="185"/>
      <c r="AR190" s="185"/>
      <c r="AS190" s="185"/>
      <c r="AT190" s="185"/>
      <c r="AU190" s="185"/>
      <c r="AV190" s="185"/>
      <c r="AW190" s="185"/>
      <c r="AX190" s="185"/>
      <c r="AY190" s="185"/>
    </row>
    <row r="191" spans="1:51" ht="33.75" x14ac:dyDescent="0.2">
      <c r="A191" s="169" t="s">
        <v>12</v>
      </c>
      <c r="B191" s="169" t="s">
        <v>196</v>
      </c>
      <c r="C191" s="144" t="s">
        <v>629</v>
      </c>
      <c r="D191" s="177" t="s">
        <v>741</v>
      </c>
      <c r="E191" s="219">
        <v>3</v>
      </c>
      <c r="F191" s="197">
        <v>0</v>
      </c>
      <c r="G191" s="143" t="s">
        <v>301</v>
      </c>
      <c r="H191" s="143" t="s">
        <v>301</v>
      </c>
      <c r="I191" s="185"/>
      <c r="J191" s="185"/>
      <c r="K191" s="185"/>
      <c r="L191" s="185"/>
      <c r="M191" s="185"/>
      <c r="N191" s="185"/>
      <c r="O191" s="185"/>
      <c r="P191" s="185"/>
      <c r="Q191" s="185"/>
      <c r="R191" s="185"/>
      <c r="S191" s="185"/>
      <c r="T191" s="185"/>
      <c r="U191" s="185"/>
      <c r="V191" s="185"/>
      <c r="W191" s="185"/>
      <c r="X191" s="185"/>
      <c r="Y191" s="185"/>
      <c r="Z191" s="185"/>
      <c r="AA191" s="185"/>
      <c r="AB191" s="185"/>
      <c r="AC191" s="185"/>
      <c r="AD191" s="185"/>
      <c r="AE191" s="185"/>
      <c r="AF191" s="185"/>
      <c r="AG191" s="185"/>
      <c r="AH191" s="185"/>
      <c r="AI191" s="185"/>
      <c r="AJ191" s="185"/>
      <c r="AK191" s="185"/>
      <c r="AL191" s="185"/>
      <c r="AM191" s="185"/>
      <c r="AN191" s="185"/>
      <c r="AO191" s="185"/>
      <c r="AP191" s="185"/>
      <c r="AQ191" s="185"/>
      <c r="AR191" s="185"/>
      <c r="AS191" s="185"/>
      <c r="AT191" s="185"/>
      <c r="AU191" s="185"/>
      <c r="AV191" s="185"/>
      <c r="AW191" s="185"/>
      <c r="AX191" s="185"/>
      <c r="AY191" s="185"/>
    </row>
    <row r="192" spans="1:51" ht="56.25" x14ac:dyDescent="0.2">
      <c r="A192" s="169" t="s">
        <v>12</v>
      </c>
      <c r="B192" s="169" t="s">
        <v>191</v>
      </c>
      <c r="C192" s="144" t="s">
        <v>524</v>
      </c>
      <c r="D192" s="268" t="s">
        <v>630</v>
      </c>
      <c r="E192" s="219">
        <v>1</v>
      </c>
      <c r="F192" s="197">
        <v>14081069</v>
      </c>
      <c r="G192" s="144" t="s">
        <v>598</v>
      </c>
      <c r="H192" s="144" t="s">
        <v>530</v>
      </c>
      <c r="I192" s="185"/>
      <c r="J192" s="185"/>
      <c r="K192" s="185"/>
      <c r="L192" s="185"/>
      <c r="M192" s="185"/>
      <c r="N192" s="185"/>
      <c r="O192" s="185"/>
      <c r="P192" s="185"/>
      <c r="Q192" s="185"/>
      <c r="R192" s="185"/>
      <c r="S192" s="185"/>
      <c r="T192" s="185"/>
      <c r="U192" s="185"/>
      <c r="V192" s="185"/>
      <c r="W192" s="185"/>
      <c r="X192" s="185"/>
      <c r="Y192" s="185"/>
      <c r="Z192" s="185"/>
      <c r="AA192" s="185"/>
      <c r="AB192" s="185"/>
      <c r="AC192" s="185"/>
      <c r="AD192" s="185"/>
      <c r="AE192" s="185"/>
      <c r="AF192" s="185"/>
      <c r="AG192" s="185"/>
      <c r="AH192" s="185"/>
      <c r="AI192" s="185"/>
      <c r="AJ192" s="185"/>
      <c r="AK192" s="185"/>
      <c r="AL192" s="185"/>
      <c r="AM192" s="185"/>
      <c r="AN192" s="185"/>
      <c r="AO192" s="185"/>
      <c r="AP192" s="185"/>
      <c r="AQ192" s="185"/>
      <c r="AR192" s="185"/>
      <c r="AS192" s="185"/>
      <c r="AT192" s="185"/>
      <c r="AU192" s="185"/>
      <c r="AV192" s="185"/>
      <c r="AW192" s="185"/>
      <c r="AX192" s="185"/>
      <c r="AY192" s="185"/>
    </row>
    <row r="193" spans="1:51" ht="23.25" thickBot="1" x14ac:dyDescent="0.25">
      <c r="A193" s="169" t="s">
        <v>12</v>
      </c>
      <c r="B193" s="144" t="s">
        <v>193</v>
      </c>
      <c r="C193" s="275" t="s">
        <v>311</v>
      </c>
      <c r="D193" s="162" t="s">
        <v>638</v>
      </c>
      <c r="E193" s="217">
        <v>12272735681</v>
      </c>
      <c r="F193" s="197">
        <v>0</v>
      </c>
      <c r="G193" s="143" t="s">
        <v>301</v>
      </c>
      <c r="H193" s="143" t="s">
        <v>301</v>
      </c>
      <c r="I193" s="185"/>
      <c r="J193" s="185"/>
      <c r="K193" s="185"/>
      <c r="L193" s="185"/>
      <c r="M193" s="185"/>
      <c r="N193" s="185"/>
      <c r="O193" s="185"/>
      <c r="P193" s="185"/>
      <c r="Q193" s="185"/>
      <c r="R193" s="185"/>
      <c r="S193" s="185"/>
      <c r="T193" s="185"/>
      <c r="U193" s="185"/>
      <c r="V193" s="185"/>
      <c r="W193" s="185"/>
      <c r="X193" s="185"/>
      <c r="Y193" s="185"/>
      <c r="Z193" s="185"/>
      <c r="AA193" s="185"/>
      <c r="AB193" s="185"/>
      <c r="AC193" s="185"/>
      <c r="AD193" s="185"/>
      <c r="AE193" s="185"/>
      <c r="AF193" s="185"/>
      <c r="AG193" s="185"/>
      <c r="AH193" s="185"/>
      <c r="AI193" s="185"/>
      <c r="AJ193" s="185"/>
      <c r="AK193" s="185"/>
      <c r="AL193" s="185"/>
      <c r="AM193" s="185"/>
      <c r="AN193" s="185"/>
      <c r="AO193" s="185"/>
      <c r="AP193" s="185"/>
      <c r="AQ193" s="185"/>
      <c r="AR193" s="185"/>
      <c r="AS193" s="185"/>
      <c r="AT193" s="185"/>
      <c r="AU193" s="185"/>
      <c r="AV193" s="185"/>
      <c r="AW193" s="185"/>
      <c r="AX193" s="185"/>
      <c r="AY193" s="185"/>
    </row>
    <row r="194" spans="1:51" ht="12" thickBot="1" x14ac:dyDescent="0.25">
      <c r="A194" s="192"/>
      <c r="B194" s="192"/>
      <c r="C194" s="274"/>
      <c r="D194" s="192"/>
      <c r="E194" s="203"/>
      <c r="F194" s="298">
        <f>SUM(F176:F193)</f>
        <v>12876313138</v>
      </c>
      <c r="G194" s="204"/>
      <c r="H194" s="204"/>
      <c r="I194" s="185"/>
      <c r="J194" s="297"/>
      <c r="K194" s="185"/>
      <c r="L194" s="185"/>
      <c r="M194" s="185"/>
      <c r="N194" s="185"/>
      <c r="O194" s="185"/>
      <c r="P194" s="185"/>
      <c r="Q194" s="185"/>
      <c r="R194" s="185"/>
      <c r="S194" s="185"/>
      <c r="T194" s="185"/>
      <c r="U194" s="185"/>
      <c r="V194" s="185"/>
      <c r="W194" s="185"/>
      <c r="X194" s="185"/>
      <c r="Y194" s="185"/>
      <c r="Z194" s="185"/>
      <c r="AA194" s="185"/>
      <c r="AB194" s="185"/>
      <c r="AC194" s="185"/>
      <c r="AD194" s="185"/>
      <c r="AE194" s="185"/>
      <c r="AF194" s="185"/>
      <c r="AG194" s="185"/>
      <c r="AH194" s="185"/>
      <c r="AI194" s="185"/>
      <c r="AJ194" s="185"/>
      <c r="AK194" s="185"/>
      <c r="AL194" s="185"/>
      <c r="AM194" s="185"/>
      <c r="AN194" s="185"/>
      <c r="AO194" s="185"/>
      <c r="AP194" s="185"/>
      <c r="AQ194" s="185"/>
      <c r="AR194" s="185"/>
      <c r="AS194" s="185"/>
      <c r="AT194" s="185"/>
      <c r="AU194" s="185"/>
      <c r="AV194" s="185"/>
      <c r="AW194" s="185"/>
      <c r="AX194" s="185"/>
      <c r="AY194" s="185"/>
    </row>
    <row r="195" spans="1:51" ht="67.5" x14ac:dyDescent="0.2">
      <c r="A195" s="143" t="s">
        <v>8</v>
      </c>
      <c r="B195" s="209" t="s">
        <v>531</v>
      </c>
      <c r="C195" s="172" t="s">
        <v>532</v>
      </c>
      <c r="D195" s="162" t="s">
        <v>742</v>
      </c>
      <c r="E195" s="224">
        <v>0.95</v>
      </c>
      <c r="F195" s="225">
        <v>0</v>
      </c>
      <c r="G195" s="172" t="s">
        <v>301</v>
      </c>
      <c r="H195" s="172" t="s">
        <v>301</v>
      </c>
      <c r="I195" s="185"/>
      <c r="J195" s="185"/>
      <c r="K195" s="185"/>
      <c r="L195" s="185"/>
      <c r="M195" s="185"/>
      <c r="N195" s="185"/>
      <c r="O195" s="185"/>
      <c r="P195" s="185"/>
      <c r="Q195" s="185"/>
      <c r="R195" s="185"/>
      <c r="S195" s="185"/>
      <c r="T195" s="185"/>
      <c r="U195" s="185"/>
      <c r="V195" s="185"/>
      <c r="W195" s="185"/>
      <c r="X195" s="185"/>
      <c r="Y195" s="185"/>
      <c r="Z195" s="185"/>
      <c r="AA195" s="185"/>
      <c r="AB195" s="185"/>
      <c r="AC195" s="185"/>
      <c r="AD195" s="185"/>
      <c r="AE195" s="185"/>
      <c r="AF195" s="185"/>
      <c r="AG195" s="185"/>
      <c r="AH195" s="185"/>
      <c r="AI195" s="185"/>
      <c r="AJ195" s="185"/>
      <c r="AK195" s="185"/>
      <c r="AL195" s="185"/>
      <c r="AM195" s="185"/>
      <c r="AN195" s="185"/>
      <c r="AO195" s="185"/>
      <c r="AP195" s="185"/>
      <c r="AQ195" s="185"/>
      <c r="AR195" s="185"/>
      <c r="AS195" s="185"/>
      <c r="AT195" s="185"/>
      <c r="AU195" s="185"/>
      <c r="AV195" s="185"/>
      <c r="AW195" s="185"/>
      <c r="AX195" s="185"/>
      <c r="AY195" s="185"/>
    </row>
    <row r="196" spans="1:51" ht="45" x14ac:dyDescent="0.2">
      <c r="A196" s="143" t="s">
        <v>8</v>
      </c>
      <c r="B196" s="186" t="s">
        <v>531</v>
      </c>
      <c r="C196" s="144" t="s">
        <v>533</v>
      </c>
      <c r="D196" s="162" t="s">
        <v>743</v>
      </c>
      <c r="E196" s="187">
        <v>1</v>
      </c>
      <c r="F196" s="226">
        <v>0</v>
      </c>
      <c r="G196" s="144" t="s">
        <v>301</v>
      </c>
      <c r="H196" s="144" t="s">
        <v>301</v>
      </c>
      <c r="I196" s="185"/>
      <c r="J196" s="185"/>
      <c r="K196" s="185"/>
      <c r="L196" s="185"/>
      <c r="M196" s="185"/>
      <c r="N196" s="185"/>
      <c r="O196" s="185"/>
      <c r="P196" s="185"/>
      <c r="Q196" s="185"/>
      <c r="R196" s="185"/>
      <c r="S196" s="185"/>
      <c r="T196" s="185"/>
      <c r="U196" s="185"/>
      <c r="V196" s="185"/>
      <c r="W196" s="185"/>
      <c r="X196" s="185"/>
      <c r="Y196" s="185"/>
      <c r="Z196" s="185"/>
      <c r="AA196" s="185"/>
      <c r="AB196" s="185"/>
      <c r="AC196" s="185"/>
      <c r="AD196" s="185"/>
      <c r="AE196" s="185"/>
      <c r="AF196" s="185"/>
      <c r="AG196" s="185"/>
      <c r="AH196" s="185"/>
      <c r="AI196" s="185"/>
      <c r="AJ196" s="185"/>
      <c r="AK196" s="185"/>
      <c r="AL196" s="185"/>
      <c r="AM196" s="185"/>
      <c r="AN196" s="185"/>
      <c r="AO196" s="185"/>
      <c r="AP196" s="185"/>
      <c r="AQ196" s="185"/>
      <c r="AR196" s="185"/>
      <c r="AS196" s="185"/>
      <c r="AT196" s="185"/>
      <c r="AU196" s="185"/>
      <c r="AV196" s="185"/>
      <c r="AW196" s="185"/>
      <c r="AX196" s="185"/>
      <c r="AY196" s="185"/>
    </row>
    <row r="197" spans="1:51" ht="56.25" x14ac:dyDescent="0.2">
      <c r="A197" s="143" t="s">
        <v>8</v>
      </c>
      <c r="B197" s="186" t="s">
        <v>531</v>
      </c>
      <c r="C197" s="144" t="s">
        <v>534</v>
      </c>
      <c r="D197" s="162" t="s">
        <v>744</v>
      </c>
      <c r="E197" s="187">
        <v>1</v>
      </c>
      <c r="F197" s="226">
        <v>0</v>
      </c>
      <c r="G197" s="144" t="s">
        <v>301</v>
      </c>
      <c r="H197" s="144" t="s">
        <v>301</v>
      </c>
      <c r="I197" s="185"/>
      <c r="J197" s="185"/>
      <c r="K197" s="185"/>
      <c r="L197" s="185"/>
      <c r="M197" s="185"/>
      <c r="N197" s="185"/>
      <c r="O197" s="185"/>
      <c r="P197" s="185"/>
      <c r="Q197" s="185"/>
      <c r="R197" s="185"/>
      <c r="S197" s="185"/>
      <c r="T197" s="185"/>
      <c r="U197" s="185"/>
      <c r="V197" s="185"/>
      <c r="W197" s="185"/>
      <c r="X197" s="185"/>
      <c r="Y197" s="185"/>
      <c r="Z197" s="185"/>
      <c r="AA197" s="185"/>
      <c r="AB197" s="185"/>
      <c r="AC197" s="185"/>
      <c r="AD197" s="185"/>
      <c r="AE197" s="185"/>
      <c r="AF197" s="185"/>
      <c r="AG197" s="185"/>
      <c r="AH197" s="185"/>
      <c r="AI197" s="185"/>
      <c r="AJ197" s="185"/>
      <c r="AK197" s="185"/>
      <c r="AL197" s="185"/>
      <c r="AM197" s="185"/>
      <c r="AN197" s="185"/>
      <c r="AO197" s="185"/>
      <c r="AP197" s="185"/>
      <c r="AQ197" s="185"/>
      <c r="AR197" s="185"/>
      <c r="AS197" s="185"/>
      <c r="AT197" s="185"/>
      <c r="AU197" s="185"/>
      <c r="AV197" s="185"/>
      <c r="AW197" s="185"/>
      <c r="AX197" s="185"/>
      <c r="AY197" s="185"/>
    </row>
    <row r="198" spans="1:51" ht="33.75" x14ac:dyDescent="0.2">
      <c r="A198" s="143" t="s">
        <v>8</v>
      </c>
      <c r="B198" s="186" t="s">
        <v>531</v>
      </c>
      <c r="C198" s="144" t="s">
        <v>780</v>
      </c>
      <c r="D198" s="162" t="s">
        <v>784</v>
      </c>
      <c r="E198" s="187">
        <v>1</v>
      </c>
      <c r="F198" s="226">
        <v>0</v>
      </c>
      <c r="G198" s="144" t="s">
        <v>301</v>
      </c>
      <c r="H198" s="144" t="s">
        <v>301</v>
      </c>
      <c r="I198" s="185"/>
      <c r="J198" s="185"/>
      <c r="K198" s="185"/>
      <c r="L198" s="185"/>
      <c r="M198" s="185"/>
      <c r="N198" s="185"/>
      <c r="O198" s="185"/>
      <c r="P198" s="185"/>
      <c r="Q198" s="185"/>
      <c r="R198" s="185"/>
      <c r="S198" s="185"/>
      <c r="T198" s="185"/>
      <c r="U198" s="185"/>
      <c r="V198" s="185"/>
      <c r="W198" s="185"/>
      <c r="X198" s="185"/>
      <c r="Y198" s="185"/>
      <c r="Z198" s="185"/>
      <c r="AA198" s="185"/>
      <c r="AB198" s="185"/>
      <c r="AC198" s="185"/>
      <c r="AD198" s="185"/>
      <c r="AE198" s="185"/>
      <c r="AF198" s="185"/>
      <c r="AG198" s="185"/>
      <c r="AH198" s="185"/>
      <c r="AI198" s="185"/>
      <c r="AJ198" s="185"/>
      <c r="AK198" s="185"/>
      <c r="AL198" s="185"/>
      <c r="AM198" s="185"/>
      <c r="AN198" s="185"/>
      <c r="AO198" s="185"/>
      <c r="AP198" s="185"/>
      <c r="AQ198" s="185"/>
      <c r="AR198" s="185"/>
      <c r="AS198" s="185"/>
      <c r="AT198" s="185"/>
      <c r="AU198" s="185"/>
      <c r="AV198" s="185"/>
      <c r="AW198" s="185"/>
      <c r="AX198" s="185"/>
      <c r="AY198" s="185"/>
    </row>
    <row r="199" spans="1:51" ht="45" x14ac:dyDescent="0.2">
      <c r="A199" s="143" t="s">
        <v>8</v>
      </c>
      <c r="B199" s="186" t="s">
        <v>783</v>
      </c>
      <c r="C199" s="144" t="s">
        <v>781</v>
      </c>
      <c r="D199" s="162" t="s">
        <v>785</v>
      </c>
      <c r="E199" s="187">
        <v>1</v>
      </c>
      <c r="F199" s="226">
        <v>0</v>
      </c>
      <c r="G199" s="144" t="s">
        <v>301</v>
      </c>
      <c r="H199" s="144" t="s">
        <v>301</v>
      </c>
      <c r="I199" s="185"/>
      <c r="J199" s="185"/>
      <c r="K199" s="185"/>
      <c r="L199" s="185"/>
      <c r="M199" s="185"/>
      <c r="N199" s="185"/>
      <c r="O199" s="185"/>
      <c r="P199" s="185"/>
      <c r="Q199" s="185"/>
      <c r="R199" s="185"/>
      <c r="S199" s="185"/>
      <c r="T199" s="185"/>
      <c r="U199" s="185"/>
      <c r="V199" s="185"/>
      <c r="W199" s="185"/>
      <c r="X199" s="185"/>
      <c r="Y199" s="185"/>
      <c r="Z199" s="185"/>
      <c r="AA199" s="185"/>
      <c r="AB199" s="185"/>
      <c r="AC199" s="185"/>
      <c r="AD199" s="185"/>
      <c r="AE199" s="185"/>
      <c r="AF199" s="185"/>
      <c r="AG199" s="185"/>
      <c r="AH199" s="185"/>
      <c r="AI199" s="185"/>
      <c r="AJ199" s="185"/>
      <c r="AK199" s="185"/>
      <c r="AL199" s="185"/>
      <c r="AM199" s="185"/>
      <c r="AN199" s="185"/>
      <c r="AO199" s="185"/>
      <c r="AP199" s="185"/>
      <c r="AQ199" s="185"/>
      <c r="AR199" s="185"/>
      <c r="AS199" s="185"/>
      <c r="AT199" s="185"/>
      <c r="AU199" s="185"/>
      <c r="AV199" s="185"/>
      <c r="AW199" s="185"/>
      <c r="AX199" s="185"/>
      <c r="AY199" s="185"/>
    </row>
    <row r="200" spans="1:51" ht="45" x14ac:dyDescent="0.2">
      <c r="A200" s="143" t="s">
        <v>8</v>
      </c>
      <c r="B200" s="186" t="s">
        <v>783</v>
      </c>
      <c r="C200" s="144" t="s">
        <v>782</v>
      </c>
      <c r="D200" s="162" t="s">
        <v>786</v>
      </c>
      <c r="E200" s="187">
        <v>1</v>
      </c>
      <c r="F200" s="226">
        <v>0</v>
      </c>
      <c r="G200" s="144" t="s">
        <v>301</v>
      </c>
      <c r="H200" s="144" t="s">
        <v>301</v>
      </c>
      <c r="I200" s="185"/>
      <c r="J200" s="185"/>
      <c r="K200" s="185"/>
      <c r="L200" s="185"/>
      <c r="M200" s="185"/>
      <c r="N200" s="185"/>
      <c r="O200" s="185"/>
      <c r="P200" s="185"/>
      <c r="Q200" s="185"/>
      <c r="R200" s="185"/>
      <c r="S200" s="185"/>
      <c r="T200" s="185"/>
      <c r="U200" s="185"/>
      <c r="V200" s="185"/>
      <c r="W200" s="185"/>
      <c r="X200" s="185"/>
      <c r="Y200" s="185"/>
      <c r="Z200" s="185"/>
      <c r="AA200" s="185"/>
      <c r="AB200" s="185"/>
      <c r="AC200" s="185"/>
      <c r="AD200" s="185"/>
      <c r="AE200" s="185"/>
      <c r="AF200" s="185"/>
      <c r="AG200" s="185"/>
      <c r="AH200" s="185"/>
      <c r="AI200" s="185"/>
      <c r="AJ200" s="185"/>
      <c r="AK200" s="185"/>
      <c r="AL200" s="185"/>
      <c r="AM200" s="185"/>
      <c r="AN200" s="185"/>
      <c r="AO200" s="185"/>
      <c r="AP200" s="185"/>
      <c r="AQ200" s="185"/>
      <c r="AR200" s="185"/>
      <c r="AS200" s="185"/>
      <c r="AT200" s="185"/>
      <c r="AU200" s="185"/>
      <c r="AV200" s="185"/>
      <c r="AW200" s="185"/>
      <c r="AX200" s="185"/>
      <c r="AY200" s="185"/>
    </row>
    <row r="201" spans="1:51" s="238" customFormat="1" ht="23.25" thickBot="1" x14ac:dyDescent="0.25">
      <c r="A201" s="143" t="s">
        <v>8</v>
      </c>
      <c r="B201" s="144" t="s">
        <v>193</v>
      </c>
      <c r="C201" s="181" t="s">
        <v>311</v>
      </c>
      <c r="D201" s="162" t="s">
        <v>638</v>
      </c>
      <c r="E201" s="269">
        <v>9789939509.7999992</v>
      </c>
      <c r="F201" s="197">
        <v>0</v>
      </c>
      <c r="G201" s="144" t="s">
        <v>301</v>
      </c>
      <c r="H201" s="144" t="s">
        <v>301</v>
      </c>
      <c r="I201" s="237"/>
      <c r="J201" s="237"/>
      <c r="K201" s="237"/>
      <c r="L201" s="237"/>
      <c r="M201" s="237"/>
      <c r="N201" s="237"/>
      <c r="O201" s="237"/>
      <c r="P201" s="237"/>
      <c r="Q201" s="237"/>
      <c r="R201" s="237"/>
      <c r="S201" s="237"/>
      <c r="T201" s="237"/>
      <c r="U201" s="237"/>
      <c r="V201" s="237"/>
      <c r="W201" s="237"/>
      <c r="X201" s="237"/>
      <c r="Y201" s="237"/>
      <c r="Z201" s="237"/>
      <c r="AA201" s="237"/>
      <c r="AB201" s="237"/>
      <c r="AC201" s="237"/>
      <c r="AD201" s="237"/>
      <c r="AE201" s="237"/>
      <c r="AF201" s="237"/>
      <c r="AG201" s="237"/>
      <c r="AH201" s="237"/>
      <c r="AI201" s="237"/>
      <c r="AJ201" s="237"/>
      <c r="AK201" s="237"/>
      <c r="AL201" s="237"/>
      <c r="AM201" s="237"/>
      <c r="AN201" s="237"/>
      <c r="AO201" s="237"/>
      <c r="AP201" s="237"/>
      <c r="AQ201" s="237"/>
      <c r="AR201" s="237"/>
      <c r="AS201" s="237"/>
      <c r="AT201" s="237"/>
      <c r="AU201" s="237"/>
      <c r="AV201" s="237"/>
      <c r="AW201" s="237"/>
      <c r="AX201" s="237"/>
      <c r="AY201" s="237"/>
    </row>
    <row r="202" spans="1:51" ht="12" thickBot="1" x14ac:dyDescent="0.25">
      <c r="A202" s="192"/>
      <c r="B202" s="192"/>
      <c r="C202" s="274"/>
      <c r="D202" s="192"/>
      <c r="E202" s="192"/>
      <c r="F202" s="290">
        <f>SUM(F195:F201)</f>
        <v>0</v>
      </c>
      <c r="G202" s="192"/>
      <c r="H202" s="192"/>
      <c r="I202" s="185"/>
      <c r="J202" s="185"/>
      <c r="K202" s="185"/>
      <c r="L202" s="185"/>
      <c r="M202" s="185"/>
      <c r="N202" s="185"/>
      <c r="O202" s="185"/>
      <c r="P202" s="185"/>
      <c r="Q202" s="185"/>
      <c r="R202" s="185"/>
      <c r="S202" s="185"/>
      <c r="T202" s="185"/>
      <c r="U202" s="185"/>
      <c r="V202" s="185"/>
      <c r="W202" s="185"/>
      <c r="X202" s="185"/>
      <c r="Y202" s="185"/>
      <c r="Z202" s="185"/>
      <c r="AA202" s="185"/>
      <c r="AB202" s="185"/>
      <c r="AC202" s="185"/>
      <c r="AD202" s="185"/>
      <c r="AE202" s="185"/>
      <c r="AF202" s="185"/>
      <c r="AG202" s="185"/>
      <c r="AH202" s="185"/>
      <c r="AI202" s="185"/>
      <c r="AJ202" s="185"/>
      <c r="AK202" s="185"/>
      <c r="AL202" s="185"/>
      <c r="AM202" s="185"/>
      <c r="AN202" s="185"/>
      <c r="AO202" s="185"/>
      <c r="AP202" s="185"/>
      <c r="AQ202" s="185"/>
      <c r="AR202" s="185"/>
      <c r="AS202" s="185"/>
      <c r="AT202" s="185"/>
      <c r="AU202" s="185"/>
      <c r="AV202" s="185"/>
      <c r="AW202" s="185"/>
      <c r="AX202" s="185"/>
      <c r="AY202" s="185"/>
    </row>
    <row r="203" spans="1:51" ht="33.75" x14ac:dyDescent="0.2">
      <c r="A203" s="186" t="s">
        <v>295</v>
      </c>
      <c r="B203" s="186" t="s">
        <v>181</v>
      </c>
      <c r="C203" s="181" t="s">
        <v>369</v>
      </c>
      <c r="D203" s="200" t="s">
        <v>370</v>
      </c>
      <c r="E203" s="183">
        <v>74</v>
      </c>
      <c r="F203" s="179">
        <v>19668578.039999999</v>
      </c>
      <c r="G203" s="166" t="s">
        <v>596</v>
      </c>
      <c r="H203" s="144" t="s">
        <v>371</v>
      </c>
      <c r="I203" s="185"/>
      <c r="J203" s="185"/>
      <c r="K203" s="185"/>
      <c r="L203" s="185"/>
      <c r="M203" s="185"/>
      <c r="N203" s="185"/>
      <c r="O203" s="185"/>
      <c r="P203" s="185"/>
      <c r="Q203" s="185"/>
      <c r="R203" s="185"/>
      <c r="S203" s="185"/>
      <c r="T203" s="185"/>
      <c r="U203" s="185"/>
      <c r="V203" s="185"/>
      <c r="W203" s="185"/>
      <c r="X203" s="185"/>
      <c r="Y203" s="185"/>
      <c r="Z203" s="185"/>
      <c r="AA203" s="185"/>
      <c r="AB203" s="185"/>
      <c r="AC203" s="185"/>
      <c r="AD203" s="185"/>
      <c r="AE203" s="185"/>
      <c r="AF203" s="185"/>
      <c r="AG203" s="185"/>
      <c r="AH203" s="185"/>
      <c r="AI203" s="185"/>
      <c r="AJ203" s="185"/>
      <c r="AK203" s="185"/>
      <c r="AL203" s="185"/>
      <c r="AM203" s="185"/>
      <c r="AN203" s="185"/>
      <c r="AO203" s="185"/>
      <c r="AP203" s="185"/>
      <c r="AQ203" s="185"/>
      <c r="AR203" s="185"/>
      <c r="AS203" s="185"/>
      <c r="AT203" s="185"/>
      <c r="AU203" s="185"/>
      <c r="AV203" s="185"/>
      <c r="AW203" s="185"/>
      <c r="AX203" s="185"/>
      <c r="AY203" s="185"/>
    </row>
    <row r="204" spans="1:51" ht="33.75" x14ac:dyDescent="0.2">
      <c r="A204" s="186" t="s">
        <v>295</v>
      </c>
      <c r="B204" s="186" t="s">
        <v>181</v>
      </c>
      <c r="C204" s="181" t="s">
        <v>328</v>
      </c>
      <c r="D204" s="200" t="s">
        <v>372</v>
      </c>
      <c r="E204" s="183">
        <v>81</v>
      </c>
      <c r="F204" s="179">
        <v>32808481.280000001</v>
      </c>
      <c r="G204" s="166" t="s">
        <v>596</v>
      </c>
      <c r="H204" s="144" t="s">
        <v>373</v>
      </c>
      <c r="I204" s="185"/>
      <c r="J204" s="185"/>
      <c r="K204" s="185"/>
      <c r="L204" s="185"/>
      <c r="M204" s="185"/>
      <c r="N204" s="185"/>
      <c r="O204" s="185"/>
      <c r="P204" s="185"/>
      <c r="Q204" s="185"/>
      <c r="R204" s="185"/>
      <c r="S204" s="185"/>
      <c r="T204" s="185"/>
      <c r="U204" s="185"/>
      <c r="V204" s="185"/>
      <c r="W204" s="185"/>
      <c r="X204" s="185"/>
      <c r="Y204" s="185"/>
      <c r="Z204" s="185"/>
      <c r="AA204" s="185"/>
      <c r="AB204" s="185"/>
      <c r="AC204" s="185"/>
      <c r="AD204" s="185"/>
      <c r="AE204" s="185"/>
      <c r="AF204" s="185"/>
      <c r="AG204" s="185"/>
      <c r="AH204" s="185"/>
      <c r="AI204" s="185"/>
      <c r="AJ204" s="185"/>
      <c r="AK204" s="185"/>
      <c r="AL204" s="185"/>
      <c r="AM204" s="185"/>
      <c r="AN204" s="185"/>
      <c r="AO204" s="185"/>
      <c r="AP204" s="185"/>
      <c r="AQ204" s="185"/>
      <c r="AR204" s="185"/>
      <c r="AS204" s="185"/>
      <c r="AT204" s="185"/>
      <c r="AU204" s="185"/>
      <c r="AV204" s="185"/>
      <c r="AW204" s="185"/>
      <c r="AX204" s="185"/>
      <c r="AY204" s="185"/>
    </row>
    <row r="205" spans="1:51" ht="45" x14ac:dyDescent="0.2">
      <c r="A205" s="186" t="s">
        <v>295</v>
      </c>
      <c r="B205" s="144" t="s">
        <v>538</v>
      </c>
      <c r="C205" s="280" t="s">
        <v>539</v>
      </c>
      <c r="D205" s="200" t="s">
        <v>540</v>
      </c>
      <c r="E205" s="183">
        <v>8500</v>
      </c>
      <c r="F205" s="179">
        <v>0</v>
      </c>
      <c r="G205" s="144" t="s">
        <v>301</v>
      </c>
      <c r="H205" s="144" t="s">
        <v>301</v>
      </c>
      <c r="I205" s="185"/>
      <c r="J205" s="185"/>
      <c r="K205" s="185"/>
      <c r="L205" s="185"/>
      <c r="M205" s="185"/>
      <c r="N205" s="185"/>
      <c r="O205" s="185"/>
      <c r="P205" s="185"/>
      <c r="Q205" s="185"/>
      <c r="R205" s="185"/>
      <c r="S205" s="185"/>
      <c r="T205" s="185"/>
      <c r="U205" s="185"/>
      <c r="V205" s="185"/>
      <c r="W205" s="185"/>
      <c r="X205" s="185"/>
      <c r="Y205" s="185"/>
      <c r="Z205" s="185"/>
      <c r="AA205" s="185"/>
      <c r="AB205" s="185"/>
      <c r="AC205" s="185"/>
      <c r="AD205" s="185"/>
      <c r="AE205" s="185"/>
      <c r="AF205" s="185"/>
      <c r="AG205" s="185"/>
      <c r="AH205" s="185"/>
      <c r="AI205" s="185"/>
      <c r="AJ205" s="185"/>
      <c r="AK205" s="185"/>
      <c r="AL205" s="185"/>
      <c r="AM205" s="185"/>
      <c r="AN205" s="185"/>
      <c r="AO205" s="185"/>
      <c r="AP205" s="185"/>
      <c r="AQ205" s="185"/>
      <c r="AR205" s="185"/>
      <c r="AS205" s="185"/>
      <c r="AT205" s="185"/>
      <c r="AU205" s="185"/>
      <c r="AV205" s="185"/>
      <c r="AW205" s="185"/>
      <c r="AX205" s="185"/>
      <c r="AY205" s="185"/>
    </row>
    <row r="206" spans="1:51" ht="45" x14ac:dyDescent="0.2">
      <c r="A206" s="186" t="s">
        <v>295</v>
      </c>
      <c r="B206" s="144" t="s">
        <v>538</v>
      </c>
      <c r="C206" s="280" t="s">
        <v>541</v>
      </c>
      <c r="D206" s="143" t="s">
        <v>542</v>
      </c>
      <c r="E206" s="183">
        <v>6300</v>
      </c>
      <c r="F206" s="179">
        <v>8250000</v>
      </c>
      <c r="G206" s="175" t="s">
        <v>128</v>
      </c>
      <c r="H206" s="144" t="s">
        <v>544</v>
      </c>
      <c r="I206" s="185"/>
      <c r="J206" s="185"/>
      <c r="K206" s="185"/>
      <c r="L206" s="185"/>
      <c r="M206" s="185"/>
      <c r="N206" s="185"/>
      <c r="O206" s="185"/>
      <c r="P206" s="185"/>
      <c r="Q206" s="185"/>
      <c r="R206" s="185"/>
      <c r="S206" s="185"/>
      <c r="T206" s="185"/>
      <c r="U206" s="185"/>
      <c r="V206" s="185"/>
      <c r="W206" s="185"/>
      <c r="X206" s="185"/>
      <c r="Y206" s="185"/>
      <c r="Z206" s="185"/>
      <c r="AA206" s="185"/>
      <c r="AB206" s="185"/>
      <c r="AC206" s="185"/>
      <c r="AD206" s="185"/>
      <c r="AE206" s="185"/>
      <c r="AF206" s="185"/>
      <c r="AG206" s="185"/>
      <c r="AH206" s="185"/>
      <c r="AI206" s="185"/>
      <c r="AJ206" s="185"/>
      <c r="AK206" s="185"/>
      <c r="AL206" s="185"/>
      <c r="AM206" s="185"/>
      <c r="AN206" s="185"/>
      <c r="AO206" s="185"/>
      <c r="AP206" s="185"/>
      <c r="AQ206" s="185"/>
      <c r="AR206" s="185"/>
      <c r="AS206" s="185"/>
      <c r="AT206" s="185"/>
      <c r="AU206" s="185"/>
      <c r="AV206" s="185"/>
      <c r="AW206" s="185"/>
      <c r="AX206" s="185"/>
      <c r="AY206" s="185"/>
    </row>
    <row r="207" spans="1:51" ht="45" x14ac:dyDescent="0.2">
      <c r="A207" s="186" t="s">
        <v>295</v>
      </c>
      <c r="B207" s="144" t="s">
        <v>538</v>
      </c>
      <c r="C207" s="280" t="s">
        <v>541</v>
      </c>
      <c r="D207" s="143" t="s">
        <v>543</v>
      </c>
      <c r="E207" s="183">
        <v>17</v>
      </c>
      <c r="F207" s="179">
        <v>8250000</v>
      </c>
      <c r="G207" s="175" t="s">
        <v>128</v>
      </c>
      <c r="H207" s="144" t="s">
        <v>544</v>
      </c>
      <c r="I207" s="185"/>
      <c r="J207" s="185"/>
      <c r="K207" s="185"/>
      <c r="L207" s="185"/>
      <c r="M207" s="185"/>
      <c r="N207" s="185"/>
      <c r="O207" s="185"/>
      <c r="P207" s="185"/>
      <c r="Q207" s="185"/>
      <c r="R207" s="185"/>
      <c r="S207" s="185"/>
      <c r="T207" s="185"/>
      <c r="U207" s="185"/>
      <c r="V207" s="185"/>
      <c r="W207" s="185"/>
      <c r="X207" s="185"/>
      <c r="Y207" s="185"/>
      <c r="Z207" s="185"/>
      <c r="AA207" s="185"/>
      <c r="AB207" s="185"/>
      <c r="AC207" s="185"/>
      <c r="AD207" s="185"/>
      <c r="AE207" s="185"/>
      <c r="AF207" s="185"/>
      <c r="AG207" s="185"/>
      <c r="AH207" s="185"/>
      <c r="AI207" s="185"/>
      <c r="AJ207" s="185"/>
      <c r="AK207" s="185"/>
      <c r="AL207" s="185"/>
      <c r="AM207" s="185"/>
      <c r="AN207" s="185"/>
      <c r="AO207" s="185"/>
      <c r="AP207" s="185"/>
      <c r="AQ207" s="185"/>
      <c r="AR207" s="185"/>
      <c r="AS207" s="185"/>
      <c r="AT207" s="185"/>
      <c r="AU207" s="185"/>
      <c r="AV207" s="185"/>
      <c r="AW207" s="185"/>
      <c r="AX207" s="185"/>
      <c r="AY207" s="185"/>
    </row>
    <row r="208" spans="1:51" ht="45" x14ac:dyDescent="0.2">
      <c r="A208" s="186" t="s">
        <v>295</v>
      </c>
      <c r="B208" s="144" t="s">
        <v>538</v>
      </c>
      <c r="C208" s="280" t="s">
        <v>541</v>
      </c>
      <c r="D208" s="143" t="s">
        <v>545</v>
      </c>
      <c r="E208" s="183">
        <v>183</v>
      </c>
      <c r="F208" s="179">
        <v>8250000</v>
      </c>
      <c r="G208" s="175" t="s">
        <v>128</v>
      </c>
      <c r="H208" s="144" t="s">
        <v>546</v>
      </c>
      <c r="I208" s="185"/>
      <c r="J208" s="185"/>
      <c r="K208" s="185"/>
      <c r="L208" s="185"/>
      <c r="M208" s="185"/>
      <c r="N208" s="185"/>
      <c r="O208" s="185"/>
      <c r="P208" s="185"/>
      <c r="Q208" s="185"/>
      <c r="R208" s="185"/>
      <c r="S208" s="185"/>
      <c r="T208" s="185"/>
      <c r="U208" s="185"/>
      <c r="V208" s="185"/>
      <c r="W208" s="185"/>
      <c r="X208" s="185"/>
      <c r="Y208" s="185"/>
      <c r="Z208" s="185"/>
      <c r="AA208" s="185"/>
      <c r="AB208" s="185"/>
      <c r="AC208" s="185"/>
      <c r="AD208" s="185"/>
      <c r="AE208" s="185"/>
      <c r="AF208" s="185"/>
      <c r="AG208" s="185"/>
      <c r="AH208" s="185"/>
      <c r="AI208" s="185"/>
      <c r="AJ208" s="185"/>
      <c r="AK208" s="185"/>
      <c r="AL208" s="185"/>
      <c r="AM208" s="185"/>
      <c r="AN208" s="185"/>
      <c r="AO208" s="185"/>
      <c r="AP208" s="185"/>
      <c r="AQ208" s="185"/>
      <c r="AR208" s="185"/>
      <c r="AS208" s="185"/>
      <c r="AT208" s="185"/>
      <c r="AU208" s="185"/>
      <c r="AV208" s="185"/>
      <c r="AW208" s="185"/>
      <c r="AX208" s="185"/>
      <c r="AY208" s="185"/>
    </row>
    <row r="209" spans="1:51" ht="45" x14ac:dyDescent="0.2">
      <c r="A209" s="186" t="s">
        <v>295</v>
      </c>
      <c r="B209" s="144" t="s">
        <v>538</v>
      </c>
      <c r="C209" s="280" t="s">
        <v>541</v>
      </c>
      <c r="D209" s="143" t="s">
        <v>547</v>
      </c>
      <c r="E209" s="183">
        <v>90</v>
      </c>
      <c r="F209" s="179">
        <v>8250000</v>
      </c>
      <c r="G209" s="175" t="s">
        <v>128</v>
      </c>
      <c r="H209" s="144" t="s">
        <v>544</v>
      </c>
      <c r="I209" s="185"/>
      <c r="J209" s="185"/>
      <c r="K209" s="185"/>
      <c r="L209" s="185"/>
      <c r="M209" s="185"/>
      <c r="N209" s="185"/>
      <c r="O209" s="185"/>
      <c r="P209" s="185"/>
      <c r="Q209" s="185"/>
      <c r="R209" s="185"/>
      <c r="S209" s="185"/>
      <c r="T209" s="185"/>
      <c r="U209" s="185"/>
      <c r="V209" s="185"/>
      <c r="W209" s="185"/>
      <c r="X209" s="185"/>
      <c r="Y209" s="185"/>
      <c r="Z209" s="185"/>
      <c r="AA209" s="185"/>
      <c r="AB209" s="185"/>
      <c r="AC209" s="185"/>
      <c r="AD209" s="185"/>
      <c r="AE209" s="185"/>
      <c r="AF209" s="185"/>
      <c r="AG209" s="185"/>
      <c r="AH209" s="185"/>
      <c r="AI209" s="185"/>
      <c r="AJ209" s="185"/>
      <c r="AK209" s="185"/>
      <c r="AL209" s="185"/>
      <c r="AM209" s="185"/>
      <c r="AN209" s="185"/>
      <c r="AO209" s="185"/>
      <c r="AP209" s="185"/>
      <c r="AQ209" s="185"/>
      <c r="AR209" s="185"/>
      <c r="AS209" s="185"/>
      <c r="AT209" s="185"/>
      <c r="AU209" s="185"/>
      <c r="AV209" s="185"/>
      <c r="AW209" s="185"/>
      <c r="AX209" s="185"/>
      <c r="AY209" s="185"/>
    </row>
    <row r="210" spans="1:51" ht="33.75" x14ac:dyDescent="0.2">
      <c r="A210" s="186" t="s">
        <v>295</v>
      </c>
      <c r="B210" s="144" t="s">
        <v>548</v>
      </c>
      <c r="C210" s="181" t="s">
        <v>549</v>
      </c>
      <c r="D210" s="200" t="s">
        <v>540</v>
      </c>
      <c r="E210" s="183">
        <v>356</v>
      </c>
      <c r="F210" s="179">
        <v>0</v>
      </c>
      <c r="G210" s="144" t="s">
        <v>301</v>
      </c>
      <c r="H210" s="144" t="s">
        <v>301</v>
      </c>
      <c r="I210" s="185"/>
      <c r="J210" s="185"/>
      <c r="K210" s="185"/>
      <c r="L210" s="185"/>
      <c r="M210" s="185"/>
      <c r="N210" s="185"/>
      <c r="O210" s="185"/>
      <c r="P210" s="185"/>
      <c r="Q210" s="185"/>
      <c r="R210" s="185"/>
      <c r="S210" s="185"/>
      <c r="T210" s="185"/>
      <c r="U210" s="185"/>
      <c r="V210" s="185"/>
      <c r="W210" s="185"/>
      <c r="X210" s="185"/>
      <c r="Y210" s="185"/>
      <c r="Z210" s="185"/>
      <c r="AA210" s="185"/>
      <c r="AB210" s="185"/>
      <c r="AC210" s="185"/>
      <c r="AD210" s="185"/>
      <c r="AE210" s="185"/>
      <c r="AF210" s="185"/>
      <c r="AG210" s="185"/>
      <c r="AH210" s="185"/>
      <c r="AI210" s="185"/>
      <c r="AJ210" s="185"/>
      <c r="AK210" s="185"/>
      <c r="AL210" s="185"/>
      <c r="AM210" s="185"/>
      <c r="AN210" s="185"/>
      <c r="AO210" s="185"/>
      <c r="AP210" s="185"/>
      <c r="AQ210" s="185"/>
      <c r="AR210" s="185"/>
      <c r="AS210" s="185"/>
      <c r="AT210" s="185"/>
      <c r="AU210" s="185"/>
      <c r="AV210" s="185"/>
      <c r="AW210" s="185"/>
      <c r="AX210" s="185"/>
      <c r="AY210" s="185"/>
    </row>
    <row r="211" spans="1:51" ht="33.75" x14ac:dyDescent="0.2">
      <c r="A211" s="186" t="s">
        <v>295</v>
      </c>
      <c r="B211" s="144" t="s">
        <v>548</v>
      </c>
      <c r="C211" s="181" t="s">
        <v>550</v>
      </c>
      <c r="D211" s="143" t="s">
        <v>551</v>
      </c>
      <c r="E211" s="183">
        <v>1500</v>
      </c>
      <c r="F211" s="179">
        <v>0</v>
      </c>
      <c r="G211" s="144" t="s">
        <v>301</v>
      </c>
      <c r="H211" s="144" t="s">
        <v>301</v>
      </c>
      <c r="I211" s="185"/>
      <c r="J211" s="185"/>
      <c r="K211" s="185"/>
      <c r="L211" s="185"/>
      <c r="M211" s="185"/>
      <c r="N211" s="185"/>
      <c r="O211" s="185"/>
      <c r="P211" s="185"/>
      <c r="Q211" s="185"/>
      <c r="R211" s="185"/>
      <c r="S211" s="185"/>
      <c r="T211" s="185"/>
      <c r="U211" s="185"/>
      <c r="V211" s="185"/>
      <c r="W211" s="185"/>
      <c r="X211" s="185"/>
      <c r="Y211" s="185"/>
      <c r="Z211" s="185"/>
      <c r="AA211" s="185"/>
      <c r="AB211" s="185"/>
      <c r="AC211" s="185"/>
      <c r="AD211" s="185"/>
      <c r="AE211" s="185"/>
      <c r="AF211" s="185"/>
      <c r="AG211" s="185"/>
      <c r="AH211" s="185"/>
      <c r="AI211" s="185"/>
      <c r="AJ211" s="185"/>
      <c r="AK211" s="185"/>
      <c r="AL211" s="185"/>
      <c r="AM211" s="185"/>
      <c r="AN211" s="185"/>
      <c r="AO211" s="185"/>
      <c r="AP211" s="185"/>
      <c r="AQ211" s="185"/>
      <c r="AR211" s="185"/>
      <c r="AS211" s="185"/>
      <c r="AT211" s="185"/>
      <c r="AU211" s="185"/>
      <c r="AV211" s="185"/>
      <c r="AW211" s="185"/>
      <c r="AX211" s="185"/>
      <c r="AY211" s="185"/>
    </row>
    <row r="212" spans="1:51" ht="22.5" x14ac:dyDescent="0.2">
      <c r="A212" s="186" t="s">
        <v>295</v>
      </c>
      <c r="B212" s="144" t="s">
        <v>548</v>
      </c>
      <c r="C212" s="181" t="s">
        <v>550</v>
      </c>
      <c r="D212" s="143" t="s">
        <v>552</v>
      </c>
      <c r="E212" s="183">
        <v>7</v>
      </c>
      <c r="F212" s="179">
        <v>0</v>
      </c>
      <c r="G212" s="144" t="s">
        <v>301</v>
      </c>
      <c r="H212" s="144" t="s">
        <v>301</v>
      </c>
      <c r="I212" s="185"/>
      <c r="J212" s="185"/>
      <c r="K212" s="185"/>
      <c r="L212" s="185"/>
      <c r="M212" s="185"/>
      <c r="N212" s="185"/>
      <c r="O212" s="185"/>
      <c r="P212" s="185"/>
      <c r="Q212" s="185"/>
      <c r="R212" s="185"/>
      <c r="S212" s="185"/>
      <c r="T212" s="185"/>
      <c r="U212" s="185"/>
      <c r="V212" s="185"/>
      <c r="W212" s="185"/>
      <c r="X212" s="185"/>
      <c r="Y212" s="185"/>
      <c r="Z212" s="185"/>
      <c r="AA212" s="185"/>
      <c r="AB212" s="185"/>
      <c r="AC212" s="185"/>
      <c r="AD212" s="185"/>
      <c r="AE212" s="185"/>
      <c r="AF212" s="185"/>
      <c r="AG212" s="185"/>
      <c r="AH212" s="185"/>
      <c r="AI212" s="185"/>
      <c r="AJ212" s="185"/>
      <c r="AK212" s="185"/>
      <c r="AL212" s="185"/>
      <c r="AM212" s="185"/>
      <c r="AN212" s="185"/>
      <c r="AO212" s="185"/>
      <c r="AP212" s="185"/>
      <c r="AQ212" s="185"/>
      <c r="AR212" s="185"/>
      <c r="AS212" s="185"/>
      <c r="AT212" s="185"/>
      <c r="AU212" s="185"/>
      <c r="AV212" s="185"/>
      <c r="AW212" s="185"/>
      <c r="AX212" s="185"/>
      <c r="AY212" s="185"/>
    </row>
    <row r="213" spans="1:51" ht="22.5" x14ac:dyDescent="0.2">
      <c r="A213" s="186" t="s">
        <v>295</v>
      </c>
      <c r="B213" s="144" t="s">
        <v>548</v>
      </c>
      <c r="C213" s="181" t="s">
        <v>550</v>
      </c>
      <c r="D213" s="143" t="s">
        <v>545</v>
      </c>
      <c r="E213" s="183">
        <v>40</v>
      </c>
      <c r="F213" s="179">
        <v>0</v>
      </c>
      <c r="G213" s="144" t="s">
        <v>301</v>
      </c>
      <c r="H213" s="144" t="s">
        <v>301</v>
      </c>
      <c r="I213" s="185"/>
      <c r="J213" s="185"/>
      <c r="K213" s="185"/>
      <c r="L213" s="185"/>
      <c r="M213" s="185"/>
      <c r="N213" s="185"/>
      <c r="O213" s="185"/>
      <c r="P213" s="185"/>
      <c r="Q213" s="185"/>
      <c r="R213" s="185"/>
      <c r="S213" s="185"/>
      <c r="T213" s="185"/>
      <c r="U213" s="185"/>
      <c r="V213" s="185"/>
      <c r="W213" s="185"/>
      <c r="X213" s="185"/>
      <c r="Y213" s="185"/>
      <c r="Z213" s="185"/>
      <c r="AA213" s="185"/>
      <c r="AB213" s="185"/>
      <c r="AC213" s="185"/>
      <c r="AD213" s="185"/>
      <c r="AE213" s="185"/>
      <c r="AF213" s="185"/>
      <c r="AG213" s="185"/>
      <c r="AH213" s="185"/>
      <c r="AI213" s="185"/>
      <c r="AJ213" s="185"/>
      <c r="AK213" s="185"/>
      <c r="AL213" s="185"/>
      <c r="AM213" s="185"/>
      <c r="AN213" s="185"/>
      <c r="AO213" s="185"/>
      <c r="AP213" s="185"/>
      <c r="AQ213" s="185"/>
      <c r="AR213" s="185"/>
      <c r="AS213" s="185"/>
      <c r="AT213" s="185"/>
      <c r="AU213" s="185"/>
      <c r="AV213" s="185"/>
      <c r="AW213" s="185"/>
      <c r="AX213" s="185"/>
      <c r="AY213" s="185"/>
    </row>
    <row r="214" spans="1:51" ht="22.5" x14ac:dyDescent="0.2">
      <c r="A214" s="186" t="s">
        <v>295</v>
      </c>
      <c r="B214" s="144" t="s">
        <v>548</v>
      </c>
      <c r="C214" s="181" t="s">
        <v>550</v>
      </c>
      <c r="D214" s="143" t="s">
        <v>547</v>
      </c>
      <c r="E214" s="183">
        <v>50</v>
      </c>
      <c r="F214" s="179">
        <v>0</v>
      </c>
      <c r="G214" s="144" t="s">
        <v>301</v>
      </c>
      <c r="H214" s="144" t="s">
        <v>301</v>
      </c>
      <c r="I214" s="185"/>
      <c r="J214" s="185"/>
      <c r="K214" s="185"/>
      <c r="L214" s="185"/>
      <c r="M214" s="185"/>
      <c r="N214" s="185"/>
      <c r="O214" s="185"/>
      <c r="P214" s="185"/>
      <c r="Q214" s="185"/>
      <c r="R214" s="185"/>
      <c r="S214" s="185"/>
      <c r="T214" s="185"/>
      <c r="U214" s="185"/>
      <c r="V214" s="185"/>
      <c r="W214" s="185"/>
      <c r="X214" s="185"/>
      <c r="Y214" s="185"/>
      <c r="Z214" s="185"/>
      <c r="AA214" s="185"/>
      <c r="AB214" s="185"/>
      <c r="AC214" s="185"/>
      <c r="AD214" s="185"/>
      <c r="AE214" s="185"/>
      <c r="AF214" s="185"/>
      <c r="AG214" s="185"/>
      <c r="AH214" s="185"/>
      <c r="AI214" s="185"/>
      <c r="AJ214" s="185"/>
      <c r="AK214" s="185"/>
      <c r="AL214" s="185"/>
      <c r="AM214" s="185"/>
      <c r="AN214" s="185"/>
      <c r="AO214" s="185"/>
      <c r="AP214" s="185"/>
      <c r="AQ214" s="185"/>
      <c r="AR214" s="185"/>
      <c r="AS214" s="185"/>
      <c r="AT214" s="185"/>
      <c r="AU214" s="185"/>
      <c r="AV214" s="185"/>
      <c r="AW214" s="185"/>
      <c r="AX214" s="185"/>
      <c r="AY214" s="185"/>
    </row>
    <row r="215" spans="1:51" s="238" customFormat="1" ht="56.25" x14ac:dyDescent="0.2">
      <c r="A215" s="272" t="s">
        <v>295</v>
      </c>
      <c r="B215" s="178" t="s">
        <v>375</v>
      </c>
      <c r="C215" s="293" t="s">
        <v>553</v>
      </c>
      <c r="D215" s="164" t="s">
        <v>554</v>
      </c>
      <c r="E215" s="294">
        <v>55</v>
      </c>
      <c r="F215" s="179">
        <v>10622650</v>
      </c>
      <c r="G215" s="178" t="s">
        <v>598</v>
      </c>
      <c r="H215" s="178" t="s">
        <v>555</v>
      </c>
      <c r="I215" s="237"/>
      <c r="J215" s="237"/>
      <c r="K215" s="237"/>
      <c r="L215" s="237"/>
      <c r="M215" s="237"/>
      <c r="N215" s="237"/>
      <c r="O215" s="237"/>
      <c r="P215" s="237"/>
      <c r="Q215" s="237"/>
      <c r="R215" s="237"/>
      <c r="S215" s="237"/>
      <c r="T215" s="237"/>
      <c r="U215" s="237"/>
      <c r="V215" s="237"/>
      <c r="W215" s="237"/>
      <c r="X215" s="237"/>
      <c r="Y215" s="237"/>
      <c r="Z215" s="237"/>
      <c r="AA215" s="237"/>
      <c r="AB215" s="237"/>
      <c r="AC215" s="237"/>
      <c r="AD215" s="237"/>
      <c r="AE215" s="237"/>
      <c r="AF215" s="237"/>
      <c r="AG215" s="237"/>
      <c r="AH215" s="237"/>
      <c r="AI215" s="237"/>
      <c r="AJ215" s="237"/>
      <c r="AK215" s="237"/>
      <c r="AL215" s="237"/>
      <c r="AM215" s="237"/>
      <c r="AN215" s="237"/>
      <c r="AO215" s="237"/>
      <c r="AP215" s="237"/>
      <c r="AQ215" s="237"/>
      <c r="AR215" s="237"/>
      <c r="AS215" s="237"/>
      <c r="AT215" s="237"/>
      <c r="AU215" s="237"/>
      <c r="AV215" s="237"/>
      <c r="AW215" s="237"/>
      <c r="AX215" s="237"/>
      <c r="AY215" s="237"/>
    </row>
    <row r="216" spans="1:51" s="190" customFormat="1" ht="56.25" x14ac:dyDescent="0.2">
      <c r="A216" s="186" t="s">
        <v>295</v>
      </c>
      <c r="B216" s="144" t="s">
        <v>375</v>
      </c>
      <c r="C216" s="181" t="s">
        <v>556</v>
      </c>
      <c r="D216" s="143" t="s">
        <v>557</v>
      </c>
      <c r="E216" s="183">
        <v>510</v>
      </c>
      <c r="F216" s="179">
        <v>215356742</v>
      </c>
      <c r="G216" s="144" t="s">
        <v>598</v>
      </c>
      <c r="H216" s="144" t="s">
        <v>768</v>
      </c>
      <c r="I216" s="189"/>
      <c r="J216" s="189"/>
      <c r="K216" s="189"/>
      <c r="L216" s="189"/>
      <c r="M216" s="189"/>
      <c r="N216" s="189"/>
      <c r="O216" s="189"/>
      <c r="P216" s="189"/>
      <c r="Q216" s="189"/>
      <c r="R216" s="189"/>
      <c r="S216" s="189"/>
      <c r="T216" s="189"/>
      <c r="U216" s="189"/>
      <c r="V216" s="189"/>
      <c r="W216" s="189"/>
      <c r="X216" s="189"/>
      <c r="Y216" s="189"/>
      <c r="Z216" s="189"/>
      <c r="AA216" s="189"/>
      <c r="AB216" s="189"/>
      <c r="AC216" s="189"/>
      <c r="AD216" s="189"/>
      <c r="AE216" s="189"/>
      <c r="AF216" s="189"/>
      <c r="AG216" s="189"/>
      <c r="AH216" s="189"/>
      <c r="AI216" s="189"/>
      <c r="AJ216" s="189"/>
      <c r="AK216" s="189"/>
      <c r="AL216" s="189"/>
      <c r="AM216" s="189"/>
      <c r="AN216" s="189"/>
      <c r="AO216" s="189"/>
      <c r="AP216" s="189"/>
      <c r="AQ216" s="189"/>
      <c r="AR216" s="189"/>
      <c r="AS216" s="189"/>
      <c r="AT216" s="189"/>
      <c r="AU216" s="189"/>
      <c r="AV216" s="189"/>
      <c r="AW216" s="189"/>
      <c r="AX216" s="189"/>
      <c r="AY216" s="189"/>
    </row>
    <row r="217" spans="1:51" s="190" customFormat="1" ht="56.25" x14ac:dyDescent="0.2">
      <c r="A217" s="186" t="s">
        <v>295</v>
      </c>
      <c r="B217" s="144" t="s">
        <v>375</v>
      </c>
      <c r="C217" s="181" t="s">
        <v>558</v>
      </c>
      <c r="D217" s="143" t="s">
        <v>559</v>
      </c>
      <c r="E217" s="183">
        <v>10</v>
      </c>
      <c r="F217" s="179">
        <v>6556193</v>
      </c>
      <c r="G217" s="144" t="s">
        <v>598</v>
      </c>
      <c r="H217" s="144" t="s">
        <v>560</v>
      </c>
      <c r="I217" s="189"/>
      <c r="J217" s="189"/>
      <c r="K217" s="189"/>
      <c r="L217" s="189"/>
      <c r="M217" s="189"/>
      <c r="N217" s="189"/>
      <c r="O217" s="189"/>
      <c r="P217" s="189"/>
      <c r="Q217" s="189"/>
      <c r="R217" s="189"/>
      <c r="S217" s="189"/>
      <c r="T217" s="189"/>
      <c r="U217" s="189"/>
      <c r="V217" s="189"/>
      <c r="W217" s="189"/>
      <c r="X217" s="189"/>
      <c r="Y217" s="189"/>
      <c r="Z217" s="189"/>
      <c r="AA217" s="189"/>
      <c r="AB217" s="189"/>
      <c r="AC217" s="189"/>
      <c r="AD217" s="189"/>
      <c r="AE217" s="189"/>
      <c r="AF217" s="189"/>
      <c r="AG217" s="189"/>
      <c r="AH217" s="189"/>
      <c r="AI217" s="189"/>
      <c r="AJ217" s="189"/>
      <c r="AK217" s="189"/>
      <c r="AL217" s="189"/>
      <c r="AM217" s="189"/>
      <c r="AN217" s="189"/>
      <c r="AO217" s="189"/>
      <c r="AP217" s="189"/>
      <c r="AQ217" s="189"/>
      <c r="AR217" s="189"/>
      <c r="AS217" s="189"/>
      <c r="AT217" s="189"/>
      <c r="AU217" s="189"/>
      <c r="AV217" s="189"/>
      <c r="AW217" s="189"/>
      <c r="AX217" s="189"/>
      <c r="AY217" s="189"/>
    </row>
    <row r="218" spans="1:51" s="190" customFormat="1" ht="45" x14ac:dyDescent="0.2">
      <c r="A218" s="186" t="s">
        <v>295</v>
      </c>
      <c r="B218" s="144" t="s">
        <v>375</v>
      </c>
      <c r="C218" s="181" t="s">
        <v>561</v>
      </c>
      <c r="D218" s="143" t="s">
        <v>562</v>
      </c>
      <c r="E218" s="183">
        <v>2</v>
      </c>
      <c r="F218" s="179">
        <v>0</v>
      </c>
      <c r="G218" s="144" t="s">
        <v>301</v>
      </c>
      <c r="H218" s="144" t="s">
        <v>301</v>
      </c>
      <c r="I218" s="189"/>
      <c r="J218" s="189"/>
      <c r="K218" s="189"/>
      <c r="L218" s="189"/>
      <c r="M218" s="189"/>
      <c r="N218" s="189"/>
      <c r="O218" s="189"/>
      <c r="P218" s="189"/>
      <c r="Q218" s="189"/>
      <c r="R218" s="189"/>
      <c r="S218" s="189"/>
      <c r="T218" s="189"/>
      <c r="U218" s="189"/>
      <c r="V218" s="189"/>
      <c r="W218" s="189"/>
      <c r="X218" s="189"/>
      <c r="Y218" s="189"/>
      <c r="Z218" s="189"/>
      <c r="AA218" s="189"/>
      <c r="AB218" s="189"/>
      <c r="AC218" s="189"/>
      <c r="AD218" s="189"/>
      <c r="AE218" s="189"/>
      <c r="AF218" s="189"/>
      <c r="AG218" s="189"/>
      <c r="AH218" s="189"/>
      <c r="AI218" s="189"/>
      <c r="AJ218" s="189"/>
      <c r="AK218" s="189"/>
      <c r="AL218" s="189"/>
      <c r="AM218" s="189"/>
      <c r="AN218" s="189"/>
      <c r="AO218" s="189"/>
      <c r="AP218" s="189"/>
      <c r="AQ218" s="189"/>
      <c r="AR218" s="189"/>
      <c r="AS218" s="189"/>
      <c r="AT218" s="189"/>
      <c r="AU218" s="189"/>
      <c r="AV218" s="189"/>
      <c r="AW218" s="189"/>
      <c r="AX218" s="189"/>
      <c r="AY218" s="189"/>
    </row>
    <row r="219" spans="1:51" s="190" customFormat="1" ht="56.25" x14ac:dyDescent="0.2">
      <c r="A219" s="186" t="s">
        <v>295</v>
      </c>
      <c r="B219" s="144" t="s">
        <v>375</v>
      </c>
      <c r="C219" s="181" t="s">
        <v>563</v>
      </c>
      <c r="D219" s="143" t="s">
        <v>564</v>
      </c>
      <c r="E219" s="183">
        <v>10</v>
      </c>
      <c r="F219" s="179">
        <v>5463494</v>
      </c>
      <c r="G219" s="144" t="s">
        <v>598</v>
      </c>
      <c r="H219" s="144" t="s">
        <v>563</v>
      </c>
      <c r="I219" s="189"/>
      <c r="J219" s="189"/>
      <c r="K219" s="189"/>
      <c r="L219" s="189"/>
      <c r="M219" s="189"/>
      <c r="N219" s="189"/>
      <c r="O219" s="189"/>
      <c r="P219" s="189"/>
      <c r="Q219" s="189"/>
      <c r="R219" s="189"/>
      <c r="S219" s="189"/>
      <c r="T219" s="189"/>
      <c r="U219" s="189"/>
      <c r="V219" s="189"/>
      <c r="W219" s="189"/>
      <c r="X219" s="189"/>
      <c r="Y219" s="189"/>
      <c r="Z219" s="189"/>
      <c r="AA219" s="189"/>
      <c r="AB219" s="189"/>
      <c r="AC219" s="189"/>
      <c r="AD219" s="189"/>
      <c r="AE219" s="189"/>
      <c r="AF219" s="189"/>
      <c r="AG219" s="189"/>
      <c r="AH219" s="189"/>
      <c r="AI219" s="189"/>
      <c r="AJ219" s="189"/>
      <c r="AK219" s="189"/>
      <c r="AL219" s="189"/>
      <c r="AM219" s="189"/>
      <c r="AN219" s="189"/>
      <c r="AO219" s="189"/>
      <c r="AP219" s="189"/>
      <c r="AQ219" s="189"/>
      <c r="AR219" s="189"/>
      <c r="AS219" s="189"/>
      <c r="AT219" s="189"/>
      <c r="AU219" s="189"/>
      <c r="AV219" s="189"/>
      <c r="AW219" s="189"/>
      <c r="AX219" s="189"/>
      <c r="AY219" s="189"/>
    </row>
    <row r="220" spans="1:51" s="190" customFormat="1" ht="22.5" x14ac:dyDescent="0.2">
      <c r="A220" s="186" t="s">
        <v>295</v>
      </c>
      <c r="B220" s="144" t="s">
        <v>375</v>
      </c>
      <c r="C220" s="181" t="s">
        <v>565</v>
      </c>
      <c r="D220" s="143" t="s">
        <v>566</v>
      </c>
      <c r="E220" s="183">
        <v>520</v>
      </c>
      <c r="F220" s="179">
        <v>0</v>
      </c>
      <c r="G220" s="144" t="s">
        <v>301</v>
      </c>
      <c r="H220" s="144" t="s">
        <v>301</v>
      </c>
      <c r="I220" s="189"/>
      <c r="J220" s="189"/>
      <c r="K220" s="189"/>
      <c r="L220" s="189"/>
      <c r="M220" s="189"/>
      <c r="N220" s="189"/>
      <c r="O220" s="189"/>
      <c r="P220" s="189"/>
      <c r="Q220" s="189"/>
      <c r="R220" s="189"/>
      <c r="S220" s="189"/>
      <c r="T220" s="189"/>
      <c r="U220" s="189"/>
      <c r="V220" s="189"/>
      <c r="W220" s="189"/>
      <c r="X220" s="189"/>
      <c r="Y220" s="189"/>
      <c r="Z220" s="189"/>
      <c r="AA220" s="189"/>
      <c r="AB220" s="189"/>
      <c r="AC220" s="189"/>
      <c r="AD220" s="189"/>
      <c r="AE220" s="189"/>
      <c r="AF220" s="189"/>
      <c r="AG220" s="189"/>
      <c r="AH220" s="189"/>
      <c r="AI220" s="189"/>
      <c r="AJ220" s="189"/>
      <c r="AK220" s="189"/>
      <c r="AL220" s="189"/>
      <c r="AM220" s="189"/>
      <c r="AN220" s="189"/>
      <c r="AO220" s="189"/>
      <c r="AP220" s="189"/>
      <c r="AQ220" s="189"/>
      <c r="AR220" s="189"/>
      <c r="AS220" s="189"/>
      <c r="AT220" s="189"/>
      <c r="AU220" s="189"/>
      <c r="AV220" s="189"/>
      <c r="AW220" s="189"/>
      <c r="AX220" s="189"/>
      <c r="AY220" s="189"/>
    </row>
    <row r="221" spans="1:51" s="190" customFormat="1" ht="22.5" x14ac:dyDescent="0.2">
      <c r="A221" s="186" t="s">
        <v>295</v>
      </c>
      <c r="B221" s="144" t="s">
        <v>375</v>
      </c>
      <c r="C221" s="181" t="s">
        <v>567</v>
      </c>
      <c r="D221" s="143" t="s">
        <v>568</v>
      </c>
      <c r="E221" s="183">
        <v>688</v>
      </c>
      <c r="F221" s="179">
        <v>0</v>
      </c>
      <c r="G221" s="144" t="s">
        <v>301</v>
      </c>
      <c r="H221" s="144" t="s">
        <v>301</v>
      </c>
      <c r="I221" s="189"/>
      <c r="J221" s="189"/>
      <c r="K221" s="189"/>
      <c r="L221" s="189"/>
      <c r="M221" s="189"/>
      <c r="N221" s="189"/>
      <c r="O221" s="189"/>
      <c r="P221" s="189"/>
      <c r="Q221" s="189"/>
      <c r="R221" s="189"/>
      <c r="S221" s="189"/>
      <c r="T221" s="189"/>
      <c r="U221" s="189"/>
      <c r="V221" s="189"/>
      <c r="W221" s="189"/>
      <c r="X221" s="189"/>
      <c r="Y221" s="189"/>
      <c r="Z221" s="189"/>
      <c r="AA221" s="189"/>
      <c r="AB221" s="189"/>
      <c r="AC221" s="189"/>
      <c r="AD221" s="189"/>
      <c r="AE221" s="189"/>
      <c r="AF221" s="189"/>
      <c r="AG221" s="189"/>
      <c r="AH221" s="189"/>
      <c r="AI221" s="189"/>
      <c r="AJ221" s="189"/>
      <c r="AK221" s="189"/>
      <c r="AL221" s="189"/>
      <c r="AM221" s="189"/>
      <c r="AN221" s="189"/>
      <c r="AO221" s="189"/>
      <c r="AP221" s="189"/>
      <c r="AQ221" s="189"/>
      <c r="AR221" s="189"/>
      <c r="AS221" s="189"/>
      <c r="AT221" s="189"/>
      <c r="AU221" s="189"/>
      <c r="AV221" s="189"/>
      <c r="AW221" s="189"/>
      <c r="AX221" s="189"/>
      <c r="AY221" s="189"/>
    </row>
    <row r="222" spans="1:51" s="190" customFormat="1" ht="33.75" x14ac:dyDescent="0.2">
      <c r="A222" s="186" t="s">
        <v>295</v>
      </c>
      <c r="B222" s="144" t="s">
        <v>375</v>
      </c>
      <c r="C222" s="181" t="s">
        <v>569</v>
      </c>
      <c r="D222" s="143" t="s">
        <v>570</v>
      </c>
      <c r="E222" s="183">
        <v>6</v>
      </c>
      <c r="F222" s="179">
        <v>26971445</v>
      </c>
      <c r="G222" s="144" t="s">
        <v>601</v>
      </c>
      <c r="H222" s="144" t="s">
        <v>571</v>
      </c>
      <c r="I222" s="189"/>
      <c r="J222" s="189"/>
      <c r="K222" s="189"/>
      <c r="L222" s="189"/>
      <c r="M222" s="189"/>
      <c r="N222" s="189"/>
      <c r="O222" s="189"/>
      <c r="P222" s="189"/>
      <c r="Q222" s="189"/>
      <c r="R222" s="189"/>
      <c r="S222" s="189"/>
      <c r="T222" s="189"/>
      <c r="U222" s="189"/>
      <c r="V222" s="189"/>
      <c r="W222" s="189"/>
      <c r="X222" s="189"/>
      <c r="Y222" s="189"/>
      <c r="Z222" s="189"/>
      <c r="AA222" s="189"/>
      <c r="AB222" s="189"/>
      <c r="AC222" s="189"/>
      <c r="AD222" s="189"/>
      <c r="AE222" s="189"/>
      <c r="AF222" s="189"/>
      <c r="AG222" s="189"/>
      <c r="AH222" s="189"/>
      <c r="AI222" s="189"/>
      <c r="AJ222" s="189"/>
      <c r="AK222" s="189"/>
      <c r="AL222" s="189"/>
      <c r="AM222" s="189"/>
      <c r="AN222" s="189"/>
      <c r="AO222" s="189"/>
      <c r="AP222" s="189"/>
      <c r="AQ222" s="189"/>
      <c r="AR222" s="189"/>
      <c r="AS222" s="189"/>
      <c r="AT222" s="189"/>
      <c r="AU222" s="189"/>
      <c r="AV222" s="189"/>
      <c r="AW222" s="189"/>
      <c r="AX222" s="189"/>
      <c r="AY222" s="189"/>
    </row>
    <row r="223" spans="1:51" s="190" customFormat="1" ht="33.75" x14ac:dyDescent="0.2">
      <c r="A223" s="186" t="s">
        <v>295</v>
      </c>
      <c r="B223" s="144" t="s">
        <v>375</v>
      </c>
      <c r="C223" s="181" t="s">
        <v>572</v>
      </c>
      <c r="D223" s="143" t="s">
        <v>573</v>
      </c>
      <c r="E223" s="183">
        <v>1</v>
      </c>
      <c r="F223" s="179">
        <v>2185397</v>
      </c>
      <c r="G223" s="144" t="s">
        <v>601</v>
      </c>
      <c r="H223" s="144" t="s">
        <v>574</v>
      </c>
      <c r="I223" s="189"/>
      <c r="J223" s="189"/>
      <c r="K223" s="189"/>
      <c r="L223" s="189"/>
      <c r="M223" s="189"/>
      <c r="N223" s="189"/>
      <c r="O223" s="189"/>
      <c r="P223" s="189"/>
      <c r="Q223" s="189"/>
      <c r="R223" s="189"/>
      <c r="S223" s="189"/>
      <c r="T223" s="189"/>
      <c r="U223" s="189"/>
      <c r="V223" s="189"/>
      <c r="W223" s="189"/>
      <c r="X223" s="189"/>
      <c r="Y223" s="189"/>
      <c r="Z223" s="189"/>
      <c r="AA223" s="189"/>
      <c r="AB223" s="189"/>
      <c r="AC223" s="189"/>
      <c r="AD223" s="189"/>
      <c r="AE223" s="189"/>
      <c r="AF223" s="189"/>
      <c r="AG223" s="189"/>
      <c r="AH223" s="189"/>
      <c r="AI223" s="189"/>
      <c r="AJ223" s="189"/>
      <c r="AK223" s="189"/>
      <c r="AL223" s="189"/>
      <c r="AM223" s="189"/>
      <c r="AN223" s="189"/>
      <c r="AO223" s="189"/>
      <c r="AP223" s="189"/>
      <c r="AQ223" s="189"/>
      <c r="AR223" s="189"/>
      <c r="AS223" s="189"/>
      <c r="AT223" s="189"/>
      <c r="AU223" s="189"/>
      <c r="AV223" s="189"/>
      <c r="AW223" s="189"/>
      <c r="AX223" s="189"/>
      <c r="AY223" s="189"/>
    </row>
    <row r="224" spans="1:51" s="190" customFormat="1" ht="33.75" x14ac:dyDescent="0.2">
      <c r="A224" s="186" t="s">
        <v>295</v>
      </c>
      <c r="B224" s="144" t="s">
        <v>375</v>
      </c>
      <c r="C224" s="181" t="s">
        <v>575</v>
      </c>
      <c r="D224" s="143" t="s">
        <v>576</v>
      </c>
      <c r="E224" s="183">
        <v>2</v>
      </c>
      <c r="F224" s="179">
        <v>15297782.199999999</v>
      </c>
      <c r="G224" s="144" t="s">
        <v>601</v>
      </c>
      <c r="H224" s="144" t="s">
        <v>577</v>
      </c>
      <c r="I224" s="189"/>
      <c r="J224" s="189"/>
      <c r="K224" s="189"/>
      <c r="L224" s="189"/>
      <c r="M224" s="189"/>
      <c r="N224" s="189"/>
      <c r="O224" s="189"/>
      <c r="P224" s="189"/>
      <c r="Q224" s="189"/>
      <c r="R224" s="189"/>
      <c r="S224" s="189"/>
      <c r="T224" s="189"/>
      <c r="U224" s="189"/>
      <c r="V224" s="189"/>
      <c r="W224" s="189"/>
      <c r="X224" s="189"/>
      <c r="Y224" s="189"/>
      <c r="Z224" s="189"/>
      <c r="AA224" s="189"/>
      <c r="AB224" s="189"/>
      <c r="AC224" s="189"/>
      <c r="AD224" s="189"/>
      <c r="AE224" s="189"/>
      <c r="AF224" s="189"/>
      <c r="AG224" s="189"/>
      <c r="AH224" s="189"/>
      <c r="AI224" s="189"/>
      <c r="AJ224" s="189"/>
      <c r="AK224" s="189"/>
      <c r="AL224" s="189"/>
      <c r="AM224" s="189"/>
      <c r="AN224" s="189"/>
      <c r="AO224" s="189"/>
      <c r="AP224" s="189"/>
      <c r="AQ224" s="189"/>
      <c r="AR224" s="189"/>
      <c r="AS224" s="189"/>
      <c r="AT224" s="189"/>
      <c r="AU224" s="189"/>
      <c r="AV224" s="189"/>
      <c r="AW224" s="189"/>
      <c r="AX224" s="189"/>
      <c r="AY224" s="189"/>
    </row>
    <row r="225" spans="1:51" s="190" customFormat="1" ht="33.75" x14ac:dyDescent="0.2">
      <c r="A225" s="186" t="s">
        <v>295</v>
      </c>
      <c r="B225" s="144" t="s">
        <v>375</v>
      </c>
      <c r="C225" s="181" t="s">
        <v>578</v>
      </c>
      <c r="D225" s="143" t="s">
        <v>579</v>
      </c>
      <c r="E225" s="183">
        <v>1</v>
      </c>
      <c r="F225" s="179">
        <v>4370795</v>
      </c>
      <c r="G225" s="144" t="s">
        <v>601</v>
      </c>
      <c r="H225" s="144" t="s">
        <v>580</v>
      </c>
      <c r="I225" s="189"/>
      <c r="J225" s="189"/>
      <c r="K225" s="189"/>
      <c r="L225" s="189"/>
      <c r="M225" s="189"/>
      <c r="N225" s="189"/>
      <c r="O225" s="189"/>
      <c r="P225" s="189"/>
      <c r="Q225" s="189"/>
      <c r="R225" s="189"/>
      <c r="S225" s="189"/>
      <c r="T225" s="189"/>
      <c r="U225" s="189"/>
      <c r="V225" s="189"/>
      <c r="W225" s="189"/>
      <c r="X225" s="189"/>
      <c r="Y225" s="189"/>
      <c r="Z225" s="189"/>
      <c r="AA225" s="189"/>
      <c r="AB225" s="189"/>
      <c r="AC225" s="189"/>
      <c r="AD225" s="189"/>
      <c r="AE225" s="189"/>
      <c r="AF225" s="189"/>
      <c r="AG225" s="189"/>
      <c r="AH225" s="189"/>
      <c r="AI225" s="189"/>
      <c r="AJ225" s="189"/>
      <c r="AK225" s="189"/>
      <c r="AL225" s="189"/>
      <c r="AM225" s="189"/>
      <c r="AN225" s="189"/>
      <c r="AO225" s="189"/>
      <c r="AP225" s="189"/>
      <c r="AQ225" s="189"/>
      <c r="AR225" s="189"/>
      <c r="AS225" s="189"/>
      <c r="AT225" s="189"/>
      <c r="AU225" s="189"/>
      <c r="AV225" s="189"/>
      <c r="AW225" s="189"/>
      <c r="AX225" s="189"/>
      <c r="AY225" s="189"/>
    </row>
    <row r="226" spans="1:51" s="190" customFormat="1" ht="101.25" x14ac:dyDescent="0.2">
      <c r="A226" s="186" t="s">
        <v>295</v>
      </c>
      <c r="B226" s="144" t="s">
        <v>375</v>
      </c>
      <c r="C226" s="181" t="s">
        <v>581</v>
      </c>
      <c r="D226" s="143" t="s">
        <v>582</v>
      </c>
      <c r="E226" s="183">
        <v>59</v>
      </c>
      <c r="F226" s="179">
        <v>59005734</v>
      </c>
      <c r="G226" s="144" t="s">
        <v>601</v>
      </c>
      <c r="H226" s="144" t="s">
        <v>583</v>
      </c>
      <c r="I226" s="189"/>
      <c r="J226" s="189"/>
      <c r="K226" s="189"/>
      <c r="L226" s="189"/>
      <c r="M226" s="189"/>
      <c r="N226" s="189"/>
      <c r="O226" s="189"/>
      <c r="P226" s="189"/>
      <c r="Q226" s="189"/>
      <c r="R226" s="189"/>
      <c r="S226" s="189"/>
      <c r="T226" s="189"/>
      <c r="U226" s="189"/>
      <c r="V226" s="189"/>
      <c r="W226" s="189"/>
      <c r="X226" s="189"/>
      <c r="Y226" s="189"/>
      <c r="Z226" s="189"/>
      <c r="AA226" s="189"/>
      <c r="AB226" s="189"/>
      <c r="AC226" s="189"/>
      <c r="AD226" s="189"/>
      <c r="AE226" s="189"/>
      <c r="AF226" s="189"/>
      <c r="AG226" s="189"/>
      <c r="AH226" s="189"/>
      <c r="AI226" s="189"/>
      <c r="AJ226" s="189"/>
      <c r="AK226" s="189"/>
      <c r="AL226" s="189"/>
      <c r="AM226" s="189"/>
      <c r="AN226" s="189"/>
      <c r="AO226" s="189"/>
      <c r="AP226" s="189"/>
      <c r="AQ226" s="189"/>
      <c r="AR226" s="189"/>
      <c r="AS226" s="189"/>
      <c r="AT226" s="189"/>
      <c r="AU226" s="189"/>
      <c r="AV226" s="189"/>
      <c r="AW226" s="189"/>
      <c r="AX226" s="189"/>
      <c r="AY226" s="189"/>
    </row>
    <row r="227" spans="1:51" s="190" customFormat="1" ht="67.5" x14ac:dyDescent="0.2">
      <c r="A227" s="186" t="s">
        <v>295</v>
      </c>
      <c r="B227" s="144" t="s">
        <v>375</v>
      </c>
      <c r="C227" s="285" t="s">
        <v>584</v>
      </c>
      <c r="D227" s="143" t="s">
        <v>585</v>
      </c>
      <c r="E227" s="183">
        <v>3791</v>
      </c>
      <c r="F227" s="179">
        <v>9250000</v>
      </c>
      <c r="G227" s="175" t="s">
        <v>128</v>
      </c>
      <c r="H227" s="144" t="s">
        <v>586</v>
      </c>
      <c r="I227" s="189"/>
      <c r="J227" s="189"/>
      <c r="K227" s="189"/>
      <c r="L227" s="189"/>
      <c r="M227" s="189"/>
      <c r="N227" s="189"/>
      <c r="O227" s="189"/>
      <c r="P227" s="189"/>
      <c r="Q227" s="189"/>
      <c r="R227" s="189"/>
      <c r="S227" s="189"/>
      <c r="T227" s="189"/>
      <c r="U227" s="189"/>
      <c r="V227" s="189"/>
      <c r="W227" s="189"/>
      <c r="X227" s="189"/>
      <c r="Y227" s="189"/>
      <c r="Z227" s="189"/>
      <c r="AA227" s="189"/>
      <c r="AB227" s="189"/>
      <c r="AC227" s="189"/>
      <c r="AD227" s="189"/>
      <c r="AE227" s="189"/>
      <c r="AF227" s="189"/>
      <c r="AG227" s="189"/>
      <c r="AH227" s="189"/>
      <c r="AI227" s="189"/>
      <c r="AJ227" s="189"/>
      <c r="AK227" s="189"/>
      <c r="AL227" s="189"/>
      <c r="AM227" s="189"/>
      <c r="AN227" s="189"/>
      <c r="AO227" s="189"/>
      <c r="AP227" s="189"/>
      <c r="AQ227" s="189"/>
      <c r="AR227" s="189"/>
      <c r="AS227" s="189"/>
      <c r="AT227" s="189"/>
      <c r="AU227" s="189"/>
      <c r="AV227" s="189"/>
      <c r="AW227" s="189"/>
      <c r="AX227" s="189"/>
      <c r="AY227" s="189"/>
    </row>
    <row r="228" spans="1:51" s="190" customFormat="1" ht="67.5" x14ac:dyDescent="0.2">
      <c r="A228" s="186" t="s">
        <v>295</v>
      </c>
      <c r="B228" s="144" t="s">
        <v>375</v>
      </c>
      <c r="C228" s="285" t="s">
        <v>584</v>
      </c>
      <c r="D228" s="143" t="s">
        <v>587</v>
      </c>
      <c r="E228" s="183">
        <v>515</v>
      </c>
      <c r="F228" s="179">
        <v>9250000</v>
      </c>
      <c r="G228" s="175" t="s">
        <v>128</v>
      </c>
      <c r="H228" s="144" t="s">
        <v>586</v>
      </c>
      <c r="I228" s="189"/>
      <c r="J228" s="189"/>
      <c r="K228" s="189"/>
      <c r="L228" s="189"/>
      <c r="M228" s="189"/>
      <c r="N228" s="189"/>
      <c r="O228" s="189"/>
      <c r="P228" s="189"/>
      <c r="Q228" s="189"/>
      <c r="R228" s="189"/>
      <c r="S228" s="189"/>
      <c r="T228" s="189"/>
      <c r="U228" s="189"/>
      <c r="V228" s="189"/>
      <c r="W228" s="189"/>
      <c r="X228" s="189"/>
      <c r="Y228" s="189"/>
      <c r="Z228" s="189"/>
      <c r="AA228" s="189"/>
      <c r="AB228" s="189"/>
      <c r="AC228" s="189"/>
      <c r="AD228" s="189"/>
      <c r="AE228" s="189"/>
      <c r="AF228" s="189"/>
      <c r="AG228" s="189"/>
      <c r="AH228" s="189"/>
      <c r="AI228" s="189"/>
      <c r="AJ228" s="189"/>
      <c r="AK228" s="189"/>
      <c r="AL228" s="189"/>
      <c r="AM228" s="189"/>
      <c r="AN228" s="189"/>
      <c r="AO228" s="189"/>
      <c r="AP228" s="189"/>
      <c r="AQ228" s="189"/>
      <c r="AR228" s="189"/>
      <c r="AS228" s="189"/>
      <c r="AT228" s="189"/>
      <c r="AU228" s="189"/>
      <c r="AV228" s="189"/>
      <c r="AW228" s="189"/>
      <c r="AX228" s="189"/>
      <c r="AY228" s="189"/>
    </row>
    <row r="229" spans="1:51" s="190" customFormat="1" ht="67.5" x14ac:dyDescent="0.2">
      <c r="A229" s="186" t="s">
        <v>295</v>
      </c>
      <c r="B229" s="144" t="s">
        <v>375</v>
      </c>
      <c r="C229" s="285" t="s">
        <v>584</v>
      </c>
      <c r="D229" s="143" t="s">
        <v>588</v>
      </c>
      <c r="E229" s="183">
        <v>8097</v>
      </c>
      <c r="F229" s="179">
        <v>9250000</v>
      </c>
      <c r="G229" s="175" t="s">
        <v>128</v>
      </c>
      <c r="H229" s="144" t="s">
        <v>586</v>
      </c>
      <c r="I229" s="189"/>
      <c r="J229" s="189"/>
      <c r="K229" s="189"/>
      <c r="L229" s="189"/>
      <c r="M229" s="189"/>
      <c r="N229" s="189"/>
      <c r="O229" s="189"/>
      <c r="P229" s="189"/>
      <c r="Q229" s="189"/>
      <c r="R229" s="189"/>
      <c r="S229" s="189"/>
      <c r="T229" s="189"/>
      <c r="U229" s="189"/>
      <c r="V229" s="189"/>
      <c r="W229" s="189"/>
      <c r="X229" s="189"/>
      <c r="Y229" s="189"/>
      <c r="Z229" s="189"/>
      <c r="AA229" s="189"/>
      <c r="AB229" s="189"/>
      <c r="AC229" s="189"/>
      <c r="AD229" s="189"/>
      <c r="AE229" s="189"/>
      <c r="AF229" s="189"/>
      <c r="AG229" s="189"/>
      <c r="AH229" s="189"/>
      <c r="AI229" s="189"/>
      <c r="AJ229" s="189"/>
      <c r="AK229" s="189"/>
      <c r="AL229" s="189"/>
      <c r="AM229" s="189"/>
      <c r="AN229" s="189"/>
      <c r="AO229" s="189"/>
      <c r="AP229" s="189"/>
      <c r="AQ229" s="189"/>
      <c r="AR229" s="189"/>
      <c r="AS229" s="189"/>
      <c r="AT229" s="189"/>
      <c r="AU229" s="189"/>
      <c r="AV229" s="189"/>
      <c r="AW229" s="189"/>
      <c r="AX229" s="189"/>
      <c r="AY229" s="189"/>
    </row>
    <row r="230" spans="1:51" s="190" customFormat="1" ht="67.5" x14ac:dyDescent="0.2">
      <c r="A230" s="186" t="s">
        <v>295</v>
      </c>
      <c r="B230" s="144" t="s">
        <v>375</v>
      </c>
      <c r="C230" s="285" t="s">
        <v>584</v>
      </c>
      <c r="D230" s="143" t="s">
        <v>589</v>
      </c>
      <c r="E230" s="183">
        <v>200</v>
      </c>
      <c r="F230" s="179">
        <v>9250000</v>
      </c>
      <c r="G230" s="175" t="s">
        <v>128</v>
      </c>
      <c r="H230" s="144" t="s">
        <v>586</v>
      </c>
      <c r="I230" s="189"/>
      <c r="J230" s="189"/>
      <c r="K230" s="189"/>
      <c r="L230" s="189"/>
      <c r="M230" s="189"/>
      <c r="N230" s="189"/>
      <c r="O230" s="189"/>
      <c r="P230" s="189"/>
      <c r="Q230" s="189"/>
      <c r="R230" s="189"/>
      <c r="S230" s="189"/>
      <c r="T230" s="189"/>
      <c r="U230" s="189"/>
      <c r="V230" s="189"/>
      <c r="W230" s="189"/>
      <c r="X230" s="189"/>
      <c r="Y230" s="189"/>
      <c r="Z230" s="189"/>
      <c r="AA230" s="189"/>
      <c r="AB230" s="189"/>
      <c r="AC230" s="189"/>
      <c r="AD230" s="189"/>
      <c r="AE230" s="189"/>
      <c r="AF230" s="189"/>
      <c r="AG230" s="189"/>
      <c r="AH230" s="189"/>
      <c r="AI230" s="189"/>
      <c r="AJ230" s="189"/>
      <c r="AK230" s="189"/>
      <c r="AL230" s="189"/>
      <c r="AM230" s="189"/>
      <c r="AN230" s="189"/>
      <c r="AO230" s="189"/>
      <c r="AP230" s="189"/>
      <c r="AQ230" s="189"/>
      <c r="AR230" s="189"/>
      <c r="AS230" s="189"/>
      <c r="AT230" s="189"/>
      <c r="AU230" s="189"/>
      <c r="AV230" s="189"/>
      <c r="AW230" s="189"/>
      <c r="AX230" s="189"/>
      <c r="AY230" s="189"/>
    </row>
    <row r="231" spans="1:51" s="190" customFormat="1" ht="45" x14ac:dyDescent="0.2">
      <c r="A231" s="186" t="s">
        <v>295</v>
      </c>
      <c r="B231" s="144" t="s">
        <v>375</v>
      </c>
      <c r="C231" s="285" t="s">
        <v>590</v>
      </c>
      <c r="D231" s="200" t="s">
        <v>746</v>
      </c>
      <c r="E231" s="183">
        <v>255</v>
      </c>
      <c r="F231" s="179">
        <v>0</v>
      </c>
      <c r="G231" s="175" t="s">
        <v>128</v>
      </c>
      <c r="H231" s="144" t="s">
        <v>301</v>
      </c>
      <c r="I231" s="189"/>
      <c r="J231" s="189"/>
      <c r="K231" s="189"/>
      <c r="L231" s="189"/>
      <c r="M231" s="189"/>
      <c r="N231" s="189"/>
      <c r="O231" s="189"/>
      <c r="P231" s="189"/>
      <c r="Q231" s="189"/>
      <c r="R231" s="189"/>
      <c r="S231" s="189"/>
      <c r="T231" s="189"/>
      <c r="U231" s="189"/>
      <c r="V231" s="189"/>
      <c r="W231" s="189"/>
      <c r="X231" s="189"/>
      <c r="Y231" s="189"/>
      <c r="Z231" s="189"/>
      <c r="AA231" s="189"/>
      <c r="AB231" s="189"/>
      <c r="AC231" s="189"/>
      <c r="AD231" s="189"/>
      <c r="AE231" s="189"/>
      <c r="AF231" s="189"/>
      <c r="AG231" s="189"/>
      <c r="AH231" s="189"/>
      <c r="AI231" s="189"/>
      <c r="AJ231" s="189"/>
      <c r="AK231" s="189"/>
      <c r="AL231" s="189"/>
      <c r="AM231" s="189"/>
      <c r="AN231" s="189"/>
      <c r="AO231" s="189"/>
      <c r="AP231" s="189"/>
      <c r="AQ231" s="189"/>
      <c r="AR231" s="189"/>
      <c r="AS231" s="189"/>
      <c r="AT231" s="189"/>
      <c r="AU231" s="189"/>
      <c r="AV231" s="189"/>
      <c r="AW231" s="189"/>
      <c r="AX231" s="189"/>
      <c r="AY231" s="189"/>
    </row>
    <row r="232" spans="1:51" s="190" customFormat="1" ht="56.25" x14ac:dyDescent="0.2">
      <c r="A232" s="186" t="s">
        <v>295</v>
      </c>
      <c r="B232" s="144" t="s">
        <v>375</v>
      </c>
      <c r="C232" s="285" t="s">
        <v>591</v>
      </c>
      <c r="D232" s="200" t="s">
        <v>745</v>
      </c>
      <c r="E232" s="183">
        <v>11</v>
      </c>
      <c r="F232" s="179">
        <v>101648611</v>
      </c>
      <c r="G232" s="175" t="s">
        <v>128</v>
      </c>
      <c r="H232" s="144" t="s">
        <v>468</v>
      </c>
      <c r="I232" s="189"/>
      <c r="J232" s="189"/>
      <c r="K232" s="189"/>
      <c r="L232" s="189"/>
      <c r="M232" s="189"/>
      <c r="N232" s="189"/>
      <c r="O232" s="189"/>
      <c r="P232" s="189"/>
      <c r="Q232" s="189"/>
      <c r="R232" s="189"/>
      <c r="S232" s="189"/>
      <c r="T232" s="189"/>
      <c r="U232" s="189"/>
      <c r="V232" s="189"/>
      <c r="W232" s="189"/>
      <c r="X232" s="189"/>
      <c r="Y232" s="189"/>
      <c r="Z232" s="189"/>
      <c r="AA232" s="189"/>
      <c r="AB232" s="189"/>
      <c r="AC232" s="189"/>
      <c r="AD232" s="189"/>
      <c r="AE232" s="189"/>
      <c r="AF232" s="189"/>
      <c r="AG232" s="189"/>
      <c r="AH232" s="189"/>
      <c r="AI232" s="189"/>
      <c r="AJ232" s="189"/>
      <c r="AK232" s="189"/>
      <c r="AL232" s="189"/>
      <c r="AM232" s="189"/>
      <c r="AN232" s="189"/>
      <c r="AO232" s="189"/>
      <c r="AP232" s="189"/>
      <c r="AQ232" s="189"/>
      <c r="AR232" s="189"/>
      <c r="AS232" s="189"/>
      <c r="AT232" s="189"/>
      <c r="AU232" s="189"/>
      <c r="AV232" s="189"/>
      <c r="AW232" s="189"/>
      <c r="AX232" s="189"/>
      <c r="AY232" s="189"/>
    </row>
    <row r="233" spans="1:51" s="190" customFormat="1" ht="22.5" x14ac:dyDescent="0.2">
      <c r="A233" s="186" t="s">
        <v>295</v>
      </c>
      <c r="B233" s="144" t="s">
        <v>375</v>
      </c>
      <c r="C233" s="265" t="s">
        <v>592</v>
      </c>
      <c r="D233" s="143" t="s">
        <v>593</v>
      </c>
      <c r="E233" s="183">
        <v>2</v>
      </c>
      <c r="F233" s="179">
        <v>0</v>
      </c>
      <c r="G233" s="144" t="s">
        <v>301</v>
      </c>
      <c r="H233" s="144" t="s">
        <v>301</v>
      </c>
      <c r="I233" s="189"/>
      <c r="J233" s="189"/>
      <c r="K233" s="189"/>
      <c r="L233" s="189"/>
      <c r="M233" s="189"/>
      <c r="N233" s="189"/>
      <c r="O233" s="189"/>
      <c r="P233" s="189"/>
      <c r="Q233" s="189"/>
      <c r="R233" s="189"/>
      <c r="S233" s="189"/>
      <c r="T233" s="189"/>
      <c r="U233" s="189"/>
      <c r="V233" s="189"/>
      <c r="W233" s="189"/>
      <c r="X233" s="189"/>
      <c r="Y233" s="189"/>
      <c r="Z233" s="189"/>
      <c r="AA233" s="189"/>
      <c r="AB233" s="189"/>
      <c r="AC233" s="189"/>
      <c r="AD233" s="189"/>
      <c r="AE233" s="189"/>
      <c r="AF233" s="189"/>
      <c r="AG233" s="189"/>
      <c r="AH233" s="189"/>
      <c r="AI233" s="189"/>
      <c r="AJ233" s="189"/>
      <c r="AK233" s="189"/>
      <c r="AL233" s="189"/>
      <c r="AM233" s="189"/>
      <c r="AN233" s="189"/>
      <c r="AO233" s="189"/>
      <c r="AP233" s="189"/>
      <c r="AQ233" s="189"/>
      <c r="AR233" s="189"/>
      <c r="AS233" s="189"/>
      <c r="AT233" s="189"/>
      <c r="AU233" s="189"/>
      <c r="AV233" s="189"/>
      <c r="AW233" s="189"/>
      <c r="AX233" s="189"/>
      <c r="AY233" s="189"/>
    </row>
    <row r="234" spans="1:51" s="190" customFormat="1" ht="45" x14ac:dyDescent="0.2">
      <c r="A234" s="186" t="s">
        <v>295</v>
      </c>
      <c r="B234" s="144" t="s">
        <v>375</v>
      </c>
      <c r="C234" s="265" t="s">
        <v>407</v>
      </c>
      <c r="D234" s="143" t="s">
        <v>643</v>
      </c>
      <c r="E234" s="183">
        <v>11</v>
      </c>
      <c r="F234" s="179"/>
      <c r="G234" s="144" t="s">
        <v>301</v>
      </c>
      <c r="H234" s="144" t="s">
        <v>301</v>
      </c>
      <c r="I234" s="189"/>
      <c r="J234" s="189"/>
      <c r="K234" s="189"/>
      <c r="L234" s="189"/>
      <c r="M234" s="189"/>
      <c r="N234" s="189"/>
      <c r="O234" s="189"/>
      <c r="P234" s="189"/>
      <c r="Q234" s="189"/>
      <c r="R234" s="189"/>
      <c r="S234" s="189"/>
      <c r="T234" s="189"/>
      <c r="U234" s="189"/>
      <c r="V234" s="189"/>
      <c r="W234" s="189"/>
      <c r="X234" s="189"/>
      <c r="Y234" s="189"/>
      <c r="Z234" s="189"/>
      <c r="AA234" s="189"/>
      <c r="AB234" s="189"/>
      <c r="AC234" s="189"/>
      <c r="AD234" s="189"/>
      <c r="AE234" s="189"/>
      <c r="AF234" s="189"/>
      <c r="AG234" s="189"/>
      <c r="AH234" s="189"/>
      <c r="AI234" s="189"/>
      <c r="AJ234" s="189"/>
      <c r="AK234" s="189"/>
      <c r="AL234" s="189"/>
      <c r="AM234" s="189"/>
      <c r="AN234" s="189"/>
      <c r="AO234" s="189"/>
      <c r="AP234" s="189"/>
      <c r="AQ234" s="189"/>
      <c r="AR234" s="189"/>
      <c r="AS234" s="189"/>
      <c r="AT234" s="189"/>
      <c r="AU234" s="189"/>
      <c r="AV234" s="189"/>
      <c r="AW234" s="189"/>
      <c r="AX234" s="189"/>
      <c r="AY234" s="189"/>
    </row>
    <row r="235" spans="1:51" s="190" customFormat="1" ht="22.5" x14ac:dyDescent="0.2">
      <c r="A235" s="186" t="s">
        <v>295</v>
      </c>
      <c r="B235" s="144" t="s">
        <v>475</v>
      </c>
      <c r="C235" s="181" t="s">
        <v>476</v>
      </c>
      <c r="D235" s="143" t="s">
        <v>594</v>
      </c>
      <c r="E235" s="183">
        <v>4</v>
      </c>
      <c r="F235" s="179">
        <v>0</v>
      </c>
      <c r="G235" s="144" t="s">
        <v>301</v>
      </c>
      <c r="H235" s="144" t="s">
        <v>301</v>
      </c>
      <c r="I235" s="189"/>
      <c r="J235" s="189"/>
      <c r="K235" s="189"/>
      <c r="L235" s="189"/>
      <c r="M235" s="189"/>
      <c r="N235" s="189"/>
      <c r="O235" s="189"/>
      <c r="P235" s="189"/>
      <c r="Q235" s="189"/>
      <c r="R235" s="189"/>
      <c r="S235" s="189"/>
      <c r="T235" s="189"/>
      <c r="U235" s="189"/>
      <c r="V235" s="189"/>
      <c r="W235" s="189"/>
      <c r="X235" s="189"/>
      <c r="Y235" s="189"/>
      <c r="Z235" s="189"/>
      <c r="AA235" s="189"/>
      <c r="AB235" s="189"/>
      <c r="AC235" s="189"/>
      <c r="AD235" s="189"/>
      <c r="AE235" s="189"/>
      <c r="AF235" s="189"/>
      <c r="AG235" s="189"/>
      <c r="AH235" s="189"/>
      <c r="AI235" s="189"/>
      <c r="AJ235" s="189"/>
      <c r="AK235" s="189"/>
      <c r="AL235" s="189"/>
      <c r="AM235" s="189"/>
      <c r="AN235" s="189"/>
      <c r="AO235" s="189"/>
      <c r="AP235" s="189"/>
      <c r="AQ235" s="189"/>
      <c r="AR235" s="189"/>
      <c r="AS235" s="189"/>
      <c r="AT235" s="189"/>
      <c r="AU235" s="189"/>
      <c r="AV235" s="189"/>
      <c r="AW235" s="189"/>
      <c r="AX235" s="189"/>
      <c r="AY235" s="189"/>
    </row>
    <row r="236" spans="1:51" s="190" customFormat="1" ht="22.5" x14ac:dyDescent="0.2">
      <c r="A236" s="186" t="s">
        <v>295</v>
      </c>
      <c r="B236" s="144" t="s">
        <v>193</v>
      </c>
      <c r="C236" s="275" t="s">
        <v>311</v>
      </c>
      <c r="D236" s="162" t="s">
        <v>312</v>
      </c>
      <c r="E236" s="191">
        <v>667067108</v>
      </c>
      <c r="F236" s="197">
        <v>0</v>
      </c>
      <c r="G236" s="144" t="s">
        <v>301</v>
      </c>
      <c r="H236" s="144" t="s">
        <v>301</v>
      </c>
      <c r="I236" s="189"/>
      <c r="J236" s="189"/>
      <c r="K236" s="189"/>
      <c r="L236" s="189"/>
      <c r="M236" s="189"/>
      <c r="N236" s="189"/>
      <c r="O236" s="189"/>
      <c r="P236" s="189"/>
      <c r="Q236" s="189"/>
      <c r="R236" s="189"/>
      <c r="S236" s="189"/>
      <c r="T236" s="189"/>
      <c r="U236" s="189"/>
      <c r="V236" s="189"/>
      <c r="W236" s="189"/>
      <c r="X236" s="189"/>
      <c r="Y236" s="189"/>
      <c r="Z236" s="189"/>
      <c r="AA236" s="189"/>
      <c r="AB236" s="189"/>
      <c r="AC236" s="189"/>
      <c r="AD236" s="189"/>
      <c r="AE236" s="189"/>
      <c r="AF236" s="189"/>
      <c r="AG236" s="189"/>
      <c r="AH236" s="189"/>
      <c r="AI236" s="189"/>
      <c r="AJ236" s="189"/>
      <c r="AK236" s="189"/>
      <c r="AL236" s="189"/>
      <c r="AM236" s="189"/>
      <c r="AN236" s="189"/>
      <c r="AO236" s="189"/>
      <c r="AP236" s="189"/>
      <c r="AQ236" s="189"/>
      <c r="AR236" s="189"/>
      <c r="AS236" s="189"/>
      <c r="AT236" s="189"/>
      <c r="AU236" s="189"/>
      <c r="AV236" s="189"/>
      <c r="AW236" s="189"/>
      <c r="AX236" s="189"/>
      <c r="AY236" s="189"/>
    </row>
    <row r="237" spans="1:51" s="190" customFormat="1" ht="12" thickBot="1" x14ac:dyDescent="0.25">
      <c r="A237" s="227"/>
      <c r="B237" s="227"/>
      <c r="C237" s="286"/>
      <c r="D237" s="228"/>
      <c r="E237" s="228"/>
      <c r="F237" s="295">
        <f>SUM(F203:F236)</f>
        <v>569955902.51999998</v>
      </c>
      <c r="G237" s="229"/>
      <c r="H237" s="230"/>
      <c r="I237" s="189"/>
      <c r="J237" s="189"/>
      <c r="K237" s="189"/>
      <c r="L237" s="189"/>
      <c r="M237" s="189"/>
      <c r="N237" s="189"/>
      <c r="O237" s="189"/>
      <c r="P237" s="189"/>
      <c r="Q237" s="189"/>
      <c r="R237" s="189"/>
      <c r="S237" s="189"/>
      <c r="T237" s="189"/>
      <c r="U237" s="189"/>
      <c r="V237" s="189"/>
      <c r="W237" s="189"/>
      <c r="X237" s="189"/>
      <c r="Y237" s="189"/>
      <c r="Z237" s="189"/>
      <c r="AA237" s="189"/>
      <c r="AB237" s="189"/>
      <c r="AC237" s="189"/>
      <c r="AD237" s="189"/>
      <c r="AE237" s="189"/>
      <c r="AF237" s="189"/>
      <c r="AG237" s="189"/>
      <c r="AH237" s="189"/>
      <c r="AI237" s="189"/>
      <c r="AJ237" s="189"/>
      <c r="AK237" s="189"/>
      <c r="AL237" s="189"/>
      <c r="AM237" s="189"/>
      <c r="AN237" s="189"/>
      <c r="AO237" s="189"/>
      <c r="AP237" s="189"/>
      <c r="AQ237" s="189"/>
      <c r="AR237" s="189"/>
      <c r="AS237" s="189"/>
      <c r="AT237" s="189"/>
      <c r="AU237" s="189"/>
      <c r="AV237" s="189"/>
      <c r="AW237" s="189"/>
      <c r="AX237" s="189"/>
      <c r="AY237" s="189"/>
    </row>
    <row r="238" spans="1:51" s="190" customFormat="1" ht="112.5" x14ac:dyDescent="0.2">
      <c r="A238" s="241" t="s">
        <v>10</v>
      </c>
      <c r="B238" s="180" t="s">
        <v>535</v>
      </c>
      <c r="C238" s="265" t="s">
        <v>618</v>
      </c>
      <c r="D238" s="242" t="s">
        <v>747</v>
      </c>
      <c r="E238" s="182">
        <v>150</v>
      </c>
      <c r="F238" s="243">
        <v>231637257</v>
      </c>
      <c r="G238" s="180" t="s">
        <v>129</v>
      </c>
      <c r="H238" s="180" t="s">
        <v>537</v>
      </c>
      <c r="I238" s="189"/>
      <c r="J238" s="189"/>
      <c r="K238" s="189"/>
      <c r="L238" s="189"/>
      <c r="M238" s="189"/>
      <c r="N238" s="189"/>
      <c r="O238" s="189"/>
      <c r="P238" s="189"/>
      <c r="Q238" s="189"/>
      <c r="R238" s="189"/>
      <c r="S238" s="189"/>
      <c r="T238" s="189"/>
      <c r="U238" s="189"/>
      <c r="V238" s="189"/>
      <c r="W238" s="189"/>
      <c r="X238" s="189"/>
      <c r="Y238" s="189"/>
      <c r="Z238" s="189"/>
      <c r="AA238" s="189"/>
      <c r="AB238" s="189"/>
      <c r="AC238" s="189"/>
      <c r="AD238" s="189"/>
      <c r="AE238" s="189"/>
      <c r="AF238" s="189"/>
      <c r="AG238" s="189"/>
      <c r="AH238" s="189"/>
      <c r="AI238" s="189"/>
      <c r="AJ238" s="189"/>
      <c r="AK238" s="189"/>
      <c r="AL238" s="189"/>
      <c r="AM238" s="189"/>
      <c r="AN238" s="189"/>
      <c r="AO238" s="189"/>
      <c r="AP238" s="189"/>
      <c r="AQ238" s="189"/>
      <c r="AR238" s="189"/>
      <c r="AS238" s="189"/>
      <c r="AT238" s="189"/>
      <c r="AU238" s="189"/>
      <c r="AV238" s="189"/>
      <c r="AW238" s="189"/>
      <c r="AX238" s="189"/>
      <c r="AY238" s="189"/>
    </row>
    <row r="239" spans="1:51" s="231" customFormat="1" ht="112.5" x14ac:dyDescent="0.2">
      <c r="A239" s="174" t="s">
        <v>10</v>
      </c>
      <c r="B239" s="144" t="s">
        <v>535</v>
      </c>
      <c r="C239" s="181" t="s">
        <v>602</v>
      </c>
      <c r="D239" s="158" t="s">
        <v>595</v>
      </c>
      <c r="E239" s="183">
        <v>10</v>
      </c>
      <c r="F239" s="197">
        <v>231637257</v>
      </c>
      <c r="G239" s="144" t="s">
        <v>129</v>
      </c>
      <c r="H239" s="144" t="s">
        <v>537</v>
      </c>
      <c r="I239" s="189"/>
      <c r="J239" s="189"/>
      <c r="K239" s="189"/>
      <c r="L239" s="189"/>
      <c r="M239" s="189"/>
      <c r="N239" s="189"/>
      <c r="O239" s="189"/>
      <c r="P239" s="189"/>
      <c r="Q239" s="189"/>
      <c r="R239" s="189"/>
      <c r="S239" s="189"/>
      <c r="T239" s="189"/>
      <c r="U239" s="189"/>
      <c r="V239" s="189"/>
      <c r="W239" s="189"/>
      <c r="X239" s="189"/>
      <c r="Y239" s="189"/>
      <c r="Z239" s="189"/>
      <c r="AA239" s="189"/>
      <c r="AB239" s="189"/>
      <c r="AC239" s="189"/>
      <c r="AD239" s="189"/>
      <c r="AE239" s="189"/>
      <c r="AF239" s="189"/>
      <c r="AG239" s="189"/>
      <c r="AH239" s="189"/>
      <c r="AI239" s="189"/>
      <c r="AJ239" s="189"/>
      <c r="AK239" s="189"/>
      <c r="AL239" s="189"/>
      <c r="AM239" s="189"/>
      <c r="AN239" s="189"/>
      <c r="AO239" s="189"/>
      <c r="AP239" s="189"/>
      <c r="AQ239" s="189"/>
      <c r="AR239" s="189"/>
      <c r="AS239" s="189"/>
      <c r="AT239" s="189"/>
      <c r="AU239" s="189"/>
      <c r="AV239" s="189"/>
      <c r="AW239" s="189"/>
      <c r="AX239" s="189"/>
      <c r="AY239" s="189"/>
    </row>
    <row r="240" spans="1:51" s="231" customFormat="1" ht="112.5" x14ac:dyDescent="0.2">
      <c r="A240" s="174" t="s">
        <v>10</v>
      </c>
      <c r="B240" s="144" t="s">
        <v>535</v>
      </c>
      <c r="C240" s="181" t="s">
        <v>603</v>
      </c>
      <c r="D240" s="162" t="s">
        <v>748</v>
      </c>
      <c r="E240" s="183">
        <v>10</v>
      </c>
      <c r="F240" s="197">
        <v>34424838</v>
      </c>
      <c r="G240" s="144" t="s">
        <v>129</v>
      </c>
      <c r="H240" s="144" t="s">
        <v>537</v>
      </c>
      <c r="I240" s="189"/>
      <c r="J240" s="189"/>
      <c r="K240" s="189"/>
      <c r="L240" s="189"/>
      <c r="M240" s="189"/>
      <c r="N240" s="189"/>
      <c r="O240" s="189"/>
      <c r="P240" s="189"/>
      <c r="Q240" s="189"/>
      <c r="R240" s="189"/>
      <c r="S240" s="189"/>
      <c r="T240" s="189"/>
      <c r="U240" s="189"/>
      <c r="V240" s="189"/>
      <c r="W240" s="189"/>
      <c r="X240" s="189"/>
      <c r="Y240" s="189"/>
      <c r="Z240" s="189"/>
      <c r="AA240" s="189"/>
      <c r="AB240" s="189"/>
      <c r="AC240" s="189"/>
      <c r="AD240" s="189"/>
      <c r="AE240" s="189"/>
      <c r="AF240" s="189"/>
      <c r="AG240" s="189"/>
      <c r="AH240" s="189"/>
      <c r="AI240" s="189"/>
      <c r="AJ240" s="189"/>
      <c r="AK240" s="189"/>
      <c r="AL240" s="189"/>
      <c r="AM240" s="189"/>
      <c r="AN240" s="189"/>
      <c r="AO240" s="189"/>
      <c r="AP240" s="189"/>
      <c r="AQ240" s="189"/>
      <c r="AR240" s="189"/>
      <c r="AS240" s="189"/>
      <c r="AT240" s="189"/>
      <c r="AU240" s="189"/>
      <c r="AV240" s="189"/>
      <c r="AW240" s="189"/>
      <c r="AX240" s="189"/>
      <c r="AY240" s="189"/>
    </row>
    <row r="241" spans="1:51" s="231" customFormat="1" ht="101.25" x14ac:dyDescent="0.2">
      <c r="A241" s="174" t="s">
        <v>10</v>
      </c>
      <c r="B241" s="144" t="s">
        <v>535</v>
      </c>
      <c r="C241" s="265" t="s">
        <v>604</v>
      </c>
      <c r="D241" s="143" t="s">
        <v>749</v>
      </c>
      <c r="E241" s="183">
        <v>18</v>
      </c>
      <c r="F241" s="197">
        <v>34424838</v>
      </c>
      <c r="G241" s="144" t="s">
        <v>619</v>
      </c>
      <c r="H241" s="144" t="s">
        <v>620</v>
      </c>
      <c r="I241" s="189"/>
      <c r="J241" s="189"/>
      <c r="K241" s="189"/>
      <c r="L241" s="189"/>
      <c r="M241" s="189"/>
      <c r="N241" s="189"/>
      <c r="O241" s="189"/>
      <c r="P241" s="189"/>
      <c r="Q241" s="189"/>
      <c r="R241" s="189"/>
      <c r="S241" s="189"/>
      <c r="T241" s="189"/>
      <c r="U241" s="189"/>
      <c r="V241" s="189"/>
      <c r="W241" s="189"/>
      <c r="X241" s="189"/>
      <c r="Y241" s="189"/>
      <c r="Z241" s="189"/>
      <c r="AA241" s="189"/>
      <c r="AB241" s="189"/>
      <c r="AC241" s="189"/>
      <c r="AD241" s="189"/>
      <c r="AE241" s="189"/>
      <c r="AF241" s="189"/>
      <c r="AG241" s="189"/>
      <c r="AH241" s="189"/>
      <c r="AI241" s="189"/>
      <c r="AJ241" s="189"/>
      <c r="AK241" s="189"/>
      <c r="AL241" s="189"/>
      <c r="AM241" s="189"/>
      <c r="AN241" s="189"/>
      <c r="AO241" s="189"/>
      <c r="AP241" s="189"/>
      <c r="AQ241" s="189"/>
      <c r="AR241" s="189"/>
      <c r="AS241" s="189"/>
      <c r="AT241" s="189"/>
      <c r="AU241" s="189"/>
      <c r="AV241" s="189"/>
      <c r="AW241" s="189"/>
      <c r="AX241" s="189"/>
      <c r="AY241" s="189"/>
    </row>
    <row r="242" spans="1:51" s="231" customFormat="1" ht="33.75" x14ac:dyDescent="0.2">
      <c r="A242" s="174" t="s">
        <v>10</v>
      </c>
      <c r="B242" s="144" t="s">
        <v>535</v>
      </c>
      <c r="C242" s="265" t="s">
        <v>605</v>
      </c>
      <c r="D242" s="143" t="s">
        <v>607</v>
      </c>
      <c r="E242" s="183">
        <v>2</v>
      </c>
      <c r="F242" s="197"/>
      <c r="G242" s="144" t="s">
        <v>301</v>
      </c>
      <c r="H242" s="144" t="s">
        <v>301</v>
      </c>
      <c r="I242" s="189"/>
      <c r="J242" s="189"/>
      <c r="K242" s="189"/>
      <c r="L242" s="189"/>
      <c r="M242" s="189"/>
      <c r="N242" s="189"/>
      <c r="O242" s="189"/>
      <c r="P242" s="189"/>
      <c r="Q242" s="189"/>
      <c r="R242" s="189"/>
      <c r="S242" s="189"/>
      <c r="T242" s="189"/>
      <c r="U242" s="189"/>
      <c r="V242" s="189"/>
      <c r="W242" s="189"/>
      <c r="X242" s="189"/>
      <c r="Y242" s="189"/>
      <c r="Z242" s="189"/>
      <c r="AA242" s="189"/>
      <c r="AB242" s="189"/>
      <c r="AC242" s="189"/>
      <c r="AD242" s="189"/>
      <c r="AE242" s="189"/>
      <c r="AF242" s="189"/>
      <c r="AG242" s="189"/>
      <c r="AH242" s="189"/>
      <c r="AI242" s="189"/>
      <c r="AJ242" s="189"/>
      <c r="AK242" s="189"/>
      <c r="AL242" s="189"/>
      <c r="AM242" s="189"/>
      <c r="AN242" s="189"/>
      <c r="AO242" s="189"/>
      <c r="AP242" s="189"/>
      <c r="AQ242" s="189"/>
      <c r="AR242" s="189"/>
      <c r="AS242" s="189"/>
      <c r="AT242" s="189"/>
      <c r="AU242" s="189"/>
      <c r="AV242" s="189"/>
      <c r="AW242" s="189"/>
      <c r="AX242" s="189"/>
      <c r="AY242" s="189"/>
    </row>
    <row r="243" spans="1:51" s="231" customFormat="1" ht="56.25" x14ac:dyDescent="0.2">
      <c r="A243" s="174" t="s">
        <v>10</v>
      </c>
      <c r="B243" s="144" t="s">
        <v>535</v>
      </c>
      <c r="C243" s="265" t="s">
        <v>606</v>
      </c>
      <c r="D243" s="143" t="s">
        <v>608</v>
      </c>
      <c r="E243" s="183">
        <v>4</v>
      </c>
      <c r="F243" s="197"/>
      <c r="G243" s="144" t="s">
        <v>301</v>
      </c>
      <c r="H243" s="144" t="s">
        <v>301</v>
      </c>
      <c r="I243" s="189"/>
      <c r="J243" s="189"/>
      <c r="K243" s="189"/>
      <c r="L243" s="189"/>
      <c r="M243" s="189"/>
      <c r="N243" s="189"/>
      <c r="O243" s="189"/>
      <c r="P243" s="189"/>
      <c r="Q243" s="189"/>
      <c r="R243" s="189"/>
      <c r="S243" s="189"/>
      <c r="T243" s="189"/>
      <c r="U243" s="189"/>
      <c r="V243" s="189"/>
      <c r="W243" s="189"/>
      <c r="X243" s="189"/>
      <c r="Y243" s="189"/>
      <c r="Z243" s="189"/>
      <c r="AA243" s="189"/>
      <c r="AB243" s="189"/>
      <c r="AC243" s="189"/>
      <c r="AD243" s="189"/>
      <c r="AE243" s="189"/>
      <c r="AF243" s="189"/>
      <c r="AG243" s="189"/>
      <c r="AH243" s="189"/>
      <c r="AI243" s="189"/>
      <c r="AJ243" s="189"/>
      <c r="AK243" s="189"/>
      <c r="AL243" s="189"/>
      <c r="AM243" s="189"/>
      <c r="AN243" s="189"/>
      <c r="AO243" s="189"/>
      <c r="AP243" s="189"/>
      <c r="AQ243" s="189"/>
      <c r="AR243" s="189"/>
      <c r="AS243" s="189"/>
      <c r="AT243" s="189"/>
      <c r="AU243" s="189"/>
      <c r="AV243" s="189"/>
      <c r="AW243" s="189"/>
      <c r="AX243" s="189"/>
      <c r="AY243" s="189"/>
    </row>
    <row r="244" spans="1:51" s="231" customFormat="1" ht="22.5" x14ac:dyDescent="0.2">
      <c r="A244" s="174" t="s">
        <v>10</v>
      </c>
      <c r="B244" s="169" t="s">
        <v>191</v>
      </c>
      <c r="C244" s="144" t="s">
        <v>609</v>
      </c>
      <c r="D244" s="250" t="s">
        <v>610</v>
      </c>
      <c r="E244" s="183">
        <v>5</v>
      </c>
      <c r="F244" s="197">
        <v>0</v>
      </c>
      <c r="G244" s="144" t="s">
        <v>301</v>
      </c>
      <c r="H244" s="144" t="s">
        <v>301</v>
      </c>
      <c r="I244" s="189"/>
      <c r="J244" s="189"/>
      <c r="K244" s="189"/>
      <c r="L244" s="189"/>
      <c r="M244" s="189"/>
      <c r="N244" s="189"/>
      <c r="O244" s="189"/>
      <c r="P244" s="189"/>
      <c r="Q244" s="189"/>
      <c r="R244" s="189"/>
      <c r="S244" s="189"/>
      <c r="T244" s="189"/>
      <c r="U244" s="189"/>
      <c r="V244" s="189"/>
      <c r="W244" s="189"/>
      <c r="X244" s="189"/>
      <c r="Y244" s="189"/>
      <c r="Z244" s="189"/>
      <c r="AA244" s="189"/>
      <c r="AB244" s="189"/>
      <c r="AC244" s="189"/>
      <c r="AD244" s="189"/>
      <c r="AE244" s="189"/>
      <c r="AF244" s="189"/>
      <c r="AG244" s="189"/>
      <c r="AH244" s="189"/>
      <c r="AI244" s="189"/>
      <c r="AJ244" s="189"/>
      <c r="AK244" s="189"/>
      <c r="AL244" s="189"/>
      <c r="AM244" s="189"/>
      <c r="AN244" s="189"/>
      <c r="AO244" s="189"/>
      <c r="AP244" s="189"/>
      <c r="AQ244" s="189"/>
      <c r="AR244" s="189"/>
      <c r="AS244" s="189"/>
      <c r="AT244" s="189"/>
      <c r="AU244" s="189"/>
      <c r="AV244" s="189"/>
      <c r="AW244" s="189"/>
      <c r="AX244" s="189"/>
      <c r="AY244" s="189"/>
    </row>
    <row r="245" spans="1:51" s="231" customFormat="1" ht="33.75" x14ac:dyDescent="0.2">
      <c r="A245" s="174" t="s">
        <v>10</v>
      </c>
      <c r="B245" s="169" t="s">
        <v>191</v>
      </c>
      <c r="C245" s="265" t="s">
        <v>611</v>
      </c>
      <c r="D245" s="250" t="s">
        <v>612</v>
      </c>
      <c r="E245" s="201">
        <v>1</v>
      </c>
      <c r="F245" s="197">
        <v>0</v>
      </c>
      <c r="G245" s="144" t="s">
        <v>301</v>
      </c>
      <c r="H245" s="144" t="s">
        <v>301</v>
      </c>
      <c r="I245" s="189"/>
      <c r="J245" s="189"/>
      <c r="K245" s="189"/>
      <c r="L245" s="189"/>
      <c r="M245" s="189"/>
      <c r="N245" s="189"/>
      <c r="O245" s="189"/>
      <c r="P245" s="189"/>
      <c r="Q245" s="189"/>
      <c r="R245" s="189"/>
      <c r="S245" s="189"/>
      <c r="T245" s="189"/>
      <c r="U245" s="189"/>
      <c r="V245" s="189"/>
      <c r="W245" s="189"/>
      <c r="X245" s="189"/>
      <c r="Y245" s="189"/>
      <c r="Z245" s="189"/>
      <c r="AA245" s="189"/>
      <c r="AB245" s="189"/>
      <c r="AC245" s="189"/>
      <c r="AD245" s="189"/>
      <c r="AE245" s="189"/>
      <c r="AF245" s="189"/>
      <c r="AG245" s="189"/>
      <c r="AH245" s="189"/>
      <c r="AI245" s="189"/>
      <c r="AJ245" s="189"/>
      <c r="AK245" s="189"/>
      <c r="AL245" s="189"/>
      <c r="AM245" s="189"/>
      <c r="AN245" s="189"/>
      <c r="AO245" s="189"/>
      <c r="AP245" s="189"/>
      <c r="AQ245" s="189"/>
      <c r="AR245" s="189"/>
      <c r="AS245" s="189"/>
      <c r="AT245" s="189"/>
      <c r="AU245" s="189"/>
      <c r="AV245" s="189"/>
      <c r="AW245" s="189"/>
      <c r="AX245" s="189"/>
      <c r="AY245" s="189"/>
    </row>
    <row r="246" spans="1:51" s="232" customFormat="1" ht="45" x14ac:dyDescent="0.2">
      <c r="A246" s="174" t="s">
        <v>10</v>
      </c>
      <c r="B246" s="169" t="s">
        <v>191</v>
      </c>
      <c r="C246" s="265" t="s">
        <v>613</v>
      </c>
      <c r="D246" s="251" t="s">
        <v>614</v>
      </c>
      <c r="E246" s="183">
        <v>8</v>
      </c>
      <c r="F246" s="197"/>
      <c r="G246" s="144"/>
      <c r="H246" s="144"/>
      <c r="I246" s="189"/>
      <c r="J246" s="189"/>
      <c r="K246" s="189"/>
      <c r="L246" s="189"/>
      <c r="M246" s="189"/>
      <c r="N246" s="189"/>
      <c r="O246" s="189"/>
      <c r="P246" s="189"/>
      <c r="Q246" s="189"/>
      <c r="R246" s="189"/>
      <c r="S246" s="189"/>
      <c r="T246" s="189"/>
      <c r="U246" s="189"/>
      <c r="V246" s="189"/>
      <c r="W246" s="189"/>
      <c r="X246" s="189"/>
      <c r="Y246" s="189"/>
      <c r="Z246" s="189"/>
      <c r="AA246" s="189"/>
      <c r="AB246" s="189"/>
      <c r="AC246" s="189"/>
      <c r="AD246" s="189"/>
      <c r="AE246" s="189"/>
      <c r="AF246" s="189"/>
      <c r="AG246" s="189"/>
      <c r="AH246" s="189"/>
      <c r="AI246" s="189"/>
      <c r="AJ246" s="189"/>
      <c r="AK246" s="189"/>
      <c r="AL246" s="189"/>
      <c r="AM246" s="189"/>
      <c r="AN246" s="189"/>
      <c r="AO246" s="189"/>
      <c r="AP246" s="189"/>
      <c r="AQ246" s="189"/>
      <c r="AR246" s="189"/>
      <c r="AS246" s="189"/>
      <c r="AT246" s="189"/>
      <c r="AU246" s="189"/>
      <c r="AV246" s="189"/>
      <c r="AW246" s="189"/>
      <c r="AX246" s="189"/>
      <c r="AY246" s="189"/>
    </row>
    <row r="247" spans="1:51" s="232" customFormat="1" ht="33.75" x14ac:dyDescent="0.2">
      <c r="A247" s="174" t="s">
        <v>10</v>
      </c>
      <c r="B247" s="169" t="s">
        <v>191</v>
      </c>
      <c r="C247" s="265" t="s">
        <v>615</v>
      </c>
      <c r="D247" s="250" t="s">
        <v>750</v>
      </c>
      <c r="E247" s="183">
        <v>4</v>
      </c>
      <c r="F247" s="188">
        <v>0</v>
      </c>
      <c r="G247" s="143" t="s">
        <v>301</v>
      </c>
      <c r="H247" s="144" t="s">
        <v>301</v>
      </c>
      <c r="I247" s="189"/>
      <c r="J247" s="189"/>
      <c r="K247" s="189"/>
      <c r="L247" s="189"/>
      <c r="M247" s="189"/>
      <c r="N247" s="189"/>
      <c r="O247" s="189"/>
      <c r="P247" s="189"/>
      <c r="Q247" s="189"/>
      <c r="R247" s="189"/>
      <c r="S247" s="189"/>
      <c r="T247" s="189"/>
      <c r="U247" s="189"/>
      <c r="V247" s="189"/>
      <c r="W247" s="189"/>
      <c r="X247" s="189"/>
      <c r="Y247" s="189"/>
      <c r="Z247" s="189"/>
      <c r="AA247" s="189"/>
      <c r="AB247" s="189"/>
      <c r="AC247" s="189"/>
      <c r="AD247" s="189"/>
      <c r="AE247" s="189"/>
      <c r="AF247" s="189"/>
      <c r="AG247" s="189"/>
      <c r="AH247" s="189"/>
      <c r="AI247" s="189"/>
      <c r="AJ247" s="189"/>
      <c r="AK247" s="189"/>
      <c r="AL247" s="189"/>
      <c r="AM247" s="189"/>
      <c r="AN247" s="189"/>
      <c r="AO247" s="189"/>
      <c r="AP247" s="189"/>
      <c r="AQ247" s="189"/>
      <c r="AR247" s="189"/>
      <c r="AS247" s="189"/>
      <c r="AT247" s="189"/>
      <c r="AU247" s="189"/>
      <c r="AV247" s="189"/>
      <c r="AW247" s="189"/>
      <c r="AX247" s="189"/>
      <c r="AY247" s="189"/>
    </row>
    <row r="248" spans="1:51" s="232" customFormat="1" ht="45" x14ac:dyDescent="0.2">
      <c r="A248" s="174" t="s">
        <v>10</v>
      </c>
      <c r="B248" s="169" t="s">
        <v>191</v>
      </c>
      <c r="C248" s="265" t="s">
        <v>616</v>
      </c>
      <c r="D248" s="250" t="s">
        <v>621</v>
      </c>
      <c r="E248" s="183">
        <v>17</v>
      </c>
      <c r="F248" s="188">
        <v>241155588</v>
      </c>
      <c r="G248" s="143" t="s">
        <v>301</v>
      </c>
      <c r="H248" s="144" t="s">
        <v>301</v>
      </c>
      <c r="I248" s="189"/>
      <c r="J248" s="189"/>
      <c r="K248" s="189"/>
      <c r="L248" s="189"/>
      <c r="M248" s="189"/>
      <c r="N248" s="189"/>
      <c r="O248" s="189"/>
      <c r="P248" s="189"/>
      <c r="Q248" s="189"/>
      <c r="R248" s="189"/>
      <c r="S248" s="189"/>
      <c r="T248" s="189"/>
      <c r="U248" s="189"/>
      <c r="V248" s="189"/>
      <c r="W248" s="189"/>
      <c r="X248" s="189"/>
      <c r="Y248" s="189"/>
      <c r="Z248" s="189"/>
      <c r="AA248" s="189"/>
      <c r="AB248" s="189"/>
      <c r="AC248" s="189"/>
      <c r="AD248" s="189"/>
      <c r="AE248" s="189"/>
      <c r="AF248" s="189"/>
      <c r="AG248" s="189"/>
      <c r="AH248" s="189"/>
      <c r="AI248" s="189"/>
      <c r="AJ248" s="189"/>
      <c r="AK248" s="189"/>
      <c r="AL248" s="189"/>
      <c r="AM248" s="189"/>
      <c r="AN248" s="189"/>
      <c r="AO248" s="189"/>
      <c r="AP248" s="189"/>
      <c r="AQ248" s="189"/>
      <c r="AR248" s="189"/>
      <c r="AS248" s="189"/>
      <c r="AT248" s="189"/>
      <c r="AU248" s="189"/>
      <c r="AV248" s="189"/>
      <c r="AW248" s="189"/>
      <c r="AX248" s="189"/>
      <c r="AY248" s="189"/>
    </row>
    <row r="249" spans="1:51" s="189" customFormat="1" ht="23.25" thickBot="1" x14ac:dyDescent="0.25">
      <c r="A249" s="174" t="s">
        <v>10</v>
      </c>
      <c r="B249" s="144" t="s">
        <v>193</v>
      </c>
      <c r="C249" s="275" t="s">
        <v>311</v>
      </c>
      <c r="D249" s="162" t="s">
        <v>638</v>
      </c>
      <c r="E249" s="191">
        <v>506752589</v>
      </c>
      <c r="F249" s="188">
        <v>0</v>
      </c>
      <c r="G249" s="143" t="s">
        <v>301</v>
      </c>
      <c r="H249" s="143" t="s">
        <v>301</v>
      </c>
    </row>
    <row r="250" spans="1:51" ht="12" thickBot="1" x14ac:dyDescent="0.25">
      <c r="A250" s="192"/>
      <c r="B250" s="192"/>
      <c r="C250" s="192"/>
      <c r="D250" s="192"/>
      <c r="E250" s="192"/>
      <c r="F250" s="296">
        <f>SUM(F238:F249)</f>
        <v>773279778</v>
      </c>
      <c r="G250" s="194"/>
      <c r="H250" s="194"/>
    </row>
    <row r="251" spans="1:51" s="141" customFormat="1" ht="12" thickBot="1" x14ac:dyDescent="0.3">
      <c r="A251" s="313" t="s">
        <v>536</v>
      </c>
      <c r="B251" s="313"/>
      <c r="C251" s="313"/>
      <c r="D251" s="313"/>
      <c r="E251" s="313"/>
      <c r="F251" s="298">
        <f>+F250+F237+F202+F194+F175+F171+F162+F157+F151+F112+F104+F87+F64+F45+F18</f>
        <v>32790267912.605042</v>
      </c>
      <c r="G251" s="192"/>
      <c r="H251" s="192"/>
    </row>
    <row r="252" spans="1:51" hidden="1" x14ac:dyDescent="0.2">
      <c r="F252" s="236"/>
      <c r="G252" s="291">
        <v>32312329055.52</v>
      </c>
      <c r="H252" s="292">
        <f>+G252-F251</f>
        <v>-477938857.08504105</v>
      </c>
    </row>
    <row r="255" spans="1:51" x14ac:dyDescent="0.2">
      <c r="F255" s="236"/>
    </row>
    <row r="258" spans="6:6" x14ac:dyDescent="0.2">
      <c r="F258" s="287"/>
    </row>
    <row r="262" spans="6:6" x14ac:dyDescent="0.2">
      <c r="F262" s="236"/>
    </row>
  </sheetData>
  <autoFilter ref="A2:AY251"/>
  <mergeCells count="2">
    <mergeCell ref="A251:E251"/>
    <mergeCell ref="A1:H1"/>
  </mergeCells>
  <dataValidations count="2">
    <dataValidation type="list" allowBlank="1" showInputMessage="1" showErrorMessage="1" sqref="A18:B18 A45:B45 A64:B64 A87:B87 A104:B104 A163:A170 A112:B112 A88:A103 A151:B151 A157:B157 A152:A156 A162:B162 A158:A161 A171:B171 B175 A194:B194 A176:A193 A250:B250 A237:B237 A238:A249 A113:A150 A19:A44 A195:A201 A65:A86 A105:A111">
      <formula1>dependencias</formula1>
    </dataValidation>
    <dataValidation type="list" allowBlank="1" showInputMessage="1" showErrorMessage="1" sqref="C18 B94:B102 C45 C64 B46:B48 C87 C104 C112 B105:B108 B110:B111 C151 B113:B114 C157 B152:B155 C162 B158:B159 C171 C175 B172:B173 C194 B176:B192 B3:B10 C250 C237 B203:B204 B163:B170 B244:B248 B21:B37 B195:B200 B65:B84">
      <formula1>programas</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6:N13"/>
  <sheetViews>
    <sheetView showGridLines="0" topLeftCell="C2" workbookViewId="0">
      <selection activeCell="N13" sqref="N13"/>
    </sheetView>
  </sheetViews>
  <sheetFormatPr baseColWidth="10" defaultRowHeight="15" x14ac:dyDescent="0.25"/>
  <cols>
    <col min="4" max="4" width="34.7109375" customWidth="1"/>
    <col min="5" max="6" width="12.5703125" style="145" bestFit="1" customWidth="1"/>
    <col min="7" max="7" width="13.28515625" style="145" bestFit="1" customWidth="1"/>
    <col min="8" max="8" width="14.140625" style="145" bestFit="1" customWidth="1"/>
    <col min="9" max="10" width="11.5703125" style="145" bestFit="1" customWidth="1"/>
    <col min="11" max="12" width="14.140625" style="145" bestFit="1" customWidth="1"/>
    <col min="13" max="13" width="17" style="145" bestFit="1" customWidth="1"/>
    <col min="14" max="14" width="14.140625" bestFit="1" customWidth="1"/>
  </cols>
  <sheetData>
    <row r="6" spans="4:14" ht="15.75" thickBot="1" x14ac:dyDescent="0.3"/>
    <row r="7" spans="4:14" x14ac:dyDescent="0.25">
      <c r="D7" s="317" t="s">
        <v>302</v>
      </c>
      <c r="E7" s="319" t="s">
        <v>303</v>
      </c>
      <c r="F7" s="320"/>
      <c r="G7" s="320"/>
      <c r="H7" s="321"/>
      <c r="I7" s="319" t="s">
        <v>304</v>
      </c>
      <c r="J7" s="320"/>
      <c r="K7" s="320"/>
      <c r="L7" s="320"/>
      <c r="M7" s="146"/>
    </row>
    <row r="8" spans="4:14" x14ac:dyDescent="0.25">
      <c r="D8" s="318"/>
      <c r="E8" s="147" t="s">
        <v>305</v>
      </c>
      <c r="F8" s="148" t="s">
        <v>306</v>
      </c>
      <c r="G8" s="148" t="s">
        <v>307</v>
      </c>
      <c r="H8" s="149" t="s">
        <v>308</v>
      </c>
      <c r="I8" s="147" t="s">
        <v>305</v>
      </c>
      <c r="J8" s="148" t="s">
        <v>306</v>
      </c>
      <c r="K8" s="148" t="s">
        <v>307</v>
      </c>
      <c r="L8" s="148" t="s">
        <v>309</v>
      </c>
      <c r="M8" s="149" t="s">
        <v>310</v>
      </c>
    </row>
    <row r="9" spans="4:14" ht="45" x14ac:dyDescent="0.25">
      <c r="D9" s="150" t="s">
        <v>126</v>
      </c>
      <c r="E9" s="151">
        <v>138493054.28</v>
      </c>
      <c r="F9" s="152">
        <v>196840000</v>
      </c>
      <c r="G9" s="152">
        <v>0</v>
      </c>
      <c r="H9" s="153">
        <f>+SUM(E9:G9)</f>
        <v>335333054.27999997</v>
      </c>
      <c r="I9" s="151">
        <v>0</v>
      </c>
      <c r="J9" s="152">
        <v>0</v>
      </c>
      <c r="K9" s="152">
        <v>0</v>
      </c>
      <c r="L9" s="152">
        <f>+SUM(I9:K9)</f>
        <v>0</v>
      </c>
      <c r="M9" s="154">
        <f>+L9+H9</f>
        <v>335333054.27999997</v>
      </c>
    </row>
    <row r="10" spans="4:14" ht="60" x14ac:dyDescent="0.25">
      <c r="D10" s="150" t="s">
        <v>128</v>
      </c>
      <c r="E10" s="151">
        <v>12223232.972999999</v>
      </c>
      <c r="F10" s="152">
        <v>15540000</v>
      </c>
      <c r="G10" s="152">
        <v>142232329.73000002</v>
      </c>
      <c r="H10" s="153">
        <f>+SUM(E10:G10)</f>
        <v>169995562.70300001</v>
      </c>
      <c r="I10" s="151">
        <v>3526987.8</v>
      </c>
      <c r="J10" s="152">
        <v>4440000</v>
      </c>
      <c r="K10" s="152">
        <v>3861421267.4200001</v>
      </c>
      <c r="L10" s="152">
        <f>+SUM(I10:K10)</f>
        <v>3869388255.2200003</v>
      </c>
      <c r="M10" s="154">
        <f>+L10+H10</f>
        <v>4039383817.9230003</v>
      </c>
    </row>
    <row r="11" spans="4:14" ht="78" customHeight="1" x14ac:dyDescent="0.25">
      <c r="D11" s="150" t="s">
        <v>129</v>
      </c>
      <c r="E11" s="151">
        <v>472391526.5</v>
      </c>
      <c r="F11" s="152">
        <v>463508000</v>
      </c>
      <c r="G11" s="152">
        <v>100000000</v>
      </c>
      <c r="H11" s="153">
        <f>+SUM(E11:G11)</f>
        <v>1035899526.5</v>
      </c>
      <c r="I11" s="151">
        <v>16224143.880000001</v>
      </c>
      <c r="J11" s="152">
        <v>34040000</v>
      </c>
      <c r="K11" s="152">
        <v>0</v>
      </c>
      <c r="L11" s="152">
        <f>+SUM(I11:K11)</f>
        <v>50264143.880000003</v>
      </c>
      <c r="M11" s="154">
        <f>+L11+H11</f>
        <v>1086163670.3800001</v>
      </c>
    </row>
    <row r="12" spans="4:14" s="29" customFormat="1" ht="15.75" thickBot="1" x14ac:dyDescent="0.3">
      <c r="D12" s="155" t="s">
        <v>131</v>
      </c>
      <c r="E12" s="156">
        <f>SUM(E9:E11)</f>
        <v>623107813.75300002</v>
      </c>
      <c r="F12" s="156">
        <f t="shared" ref="F12:M12" si="0">SUM(F9:F11)</f>
        <v>675888000</v>
      </c>
      <c r="G12" s="156">
        <f t="shared" si="0"/>
        <v>242232329.73000002</v>
      </c>
      <c r="H12" s="156">
        <f>SUM(H9:H11)</f>
        <v>1541228143.483</v>
      </c>
      <c r="I12" s="156">
        <f t="shared" si="0"/>
        <v>19751131.68</v>
      </c>
      <c r="J12" s="156">
        <f t="shared" si="0"/>
        <v>38480000</v>
      </c>
      <c r="K12" s="156">
        <f t="shared" si="0"/>
        <v>3861421267.4200001</v>
      </c>
      <c r="L12" s="156">
        <f>+SUM(I12:K12)</f>
        <v>3919652399.0999999</v>
      </c>
      <c r="M12" s="156">
        <f t="shared" si="0"/>
        <v>5460880542.5830002</v>
      </c>
      <c r="N12" s="157">
        <f>+E12+G12+I12+K12</f>
        <v>4746512542.5830002</v>
      </c>
    </row>
    <row r="13" spans="4:14" x14ac:dyDescent="0.25">
      <c r="N13">
        <f>+N12*95%</f>
        <v>4509186915.4538498</v>
      </c>
    </row>
  </sheetData>
  <mergeCells count="3">
    <mergeCell ref="D7:D8"/>
    <mergeCell ref="E7:H7"/>
    <mergeCell ref="I7:L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2:E115"/>
  <sheetViews>
    <sheetView workbookViewId="0">
      <selection activeCell="B17" sqref="B17"/>
    </sheetView>
  </sheetViews>
  <sheetFormatPr baseColWidth="10" defaultRowHeight="15" x14ac:dyDescent="0.25"/>
  <cols>
    <col min="2" max="2" width="78.7109375" customWidth="1"/>
    <col min="5" max="5" width="40.28515625" bestFit="1" customWidth="1"/>
  </cols>
  <sheetData>
    <row r="2" spans="2:5" ht="15.75" thickBot="1" x14ac:dyDescent="0.3"/>
    <row r="3" spans="2:5" s="27" customFormat="1" x14ac:dyDescent="0.25">
      <c r="B3" s="129" t="s">
        <v>181</v>
      </c>
      <c r="E3" s="140" t="s">
        <v>6</v>
      </c>
    </row>
    <row r="4" spans="2:5" s="27" customFormat="1" ht="30" x14ac:dyDescent="0.25">
      <c r="B4" s="130" t="s">
        <v>182</v>
      </c>
      <c r="E4" s="140" t="s">
        <v>3</v>
      </c>
    </row>
    <row r="5" spans="2:5" s="27" customFormat="1" x14ac:dyDescent="0.25">
      <c r="B5" s="131" t="s">
        <v>183</v>
      </c>
      <c r="E5" s="140" t="s">
        <v>7</v>
      </c>
    </row>
    <row r="6" spans="2:5" s="27" customFormat="1" x14ac:dyDescent="0.25">
      <c r="B6" s="131" t="s">
        <v>184</v>
      </c>
      <c r="E6" s="140" t="s">
        <v>292</v>
      </c>
    </row>
    <row r="7" spans="2:5" s="27" customFormat="1" ht="45" x14ac:dyDescent="0.25">
      <c r="B7" s="131" t="s">
        <v>185</v>
      </c>
      <c r="E7" s="140" t="s">
        <v>12</v>
      </c>
    </row>
    <row r="8" spans="2:5" s="27" customFormat="1" ht="30" x14ac:dyDescent="0.25">
      <c r="B8" s="131" t="s">
        <v>186</v>
      </c>
      <c r="E8" s="140" t="s">
        <v>8</v>
      </c>
    </row>
    <row r="9" spans="2:5" s="27" customFormat="1" ht="30" x14ac:dyDescent="0.25">
      <c r="B9" s="131" t="s">
        <v>187</v>
      </c>
      <c r="E9" s="140" t="s">
        <v>9</v>
      </c>
    </row>
    <row r="10" spans="2:5" s="27" customFormat="1" x14ac:dyDescent="0.25">
      <c r="B10" s="131" t="s">
        <v>188</v>
      </c>
      <c r="E10" s="140" t="s">
        <v>10</v>
      </c>
    </row>
    <row r="11" spans="2:5" s="27" customFormat="1" x14ac:dyDescent="0.25">
      <c r="B11" s="131" t="s">
        <v>189</v>
      </c>
      <c r="E11" s="140" t="s">
        <v>11</v>
      </c>
    </row>
    <row r="12" spans="2:5" s="27" customFormat="1" ht="30" x14ac:dyDescent="0.25">
      <c r="B12" s="131" t="s">
        <v>190</v>
      </c>
      <c r="E12" s="140" t="s">
        <v>293</v>
      </c>
    </row>
    <row r="13" spans="2:5" s="27" customFormat="1" x14ac:dyDescent="0.25">
      <c r="B13" s="130" t="s">
        <v>191</v>
      </c>
      <c r="E13" s="140" t="s">
        <v>53</v>
      </c>
    </row>
    <row r="14" spans="2:5" s="27" customFormat="1" x14ac:dyDescent="0.25">
      <c r="B14" s="132" t="s">
        <v>192</v>
      </c>
      <c r="E14" s="140" t="s">
        <v>295</v>
      </c>
    </row>
    <row r="15" spans="2:5" s="27" customFormat="1" x14ac:dyDescent="0.25">
      <c r="B15" s="131" t="s">
        <v>193</v>
      </c>
      <c r="E15" s="140" t="s">
        <v>294</v>
      </c>
    </row>
    <row r="16" spans="2:5" s="27" customFormat="1" x14ac:dyDescent="0.25">
      <c r="B16" s="131" t="s">
        <v>198</v>
      </c>
      <c r="E16" s="140" t="s">
        <v>15</v>
      </c>
    </row>
    <row r="17" spans="2:5" s="27" customFormat="1" x14ac:dyDescent="0.25">
      <c r="B17" s="131" t="s">
        <v>194</v>
      </c>
      <c r="E17" s="140" t="s">
        <v>16</v>
      </c>
    </row>
    <row r="18" spans="2:5" s="27" customFormat="1" x14ac:dyDescent="0.25">
      <c r="B18" s="131" t="s">
        <v>195</v>
      </c>
    </row>
    <row r="19" spans="2:5" s="27" customFormat="1" x14ac:dyDescent="0.25">
      <c r="B19" s="132" t="s">
        <v>196</v>
      </c>
    </row>
    <row r="20" spans="2:5" s="27" customFormat="1" ht="15.75" thickBot="1" x14ac:dyDescent="0.3">
      <c r="B20" s="133" t="s">
        <v>197</v>
      </c>
      <c r="E20" s="111" t="s">
        <v>296</v>
      </c>
    </row>
    <row r="22" spans="2:5" ht="15.75" thickBot="1" x14ac:dyDescent="0.3">
      <c r="E22" s="142" t="s">
        <v>296</v>
      </c>
    </row>
    <row r="23" spans="2:5" ht="30" x14ac:dyDescent="0.25">
      <c r="B23" s="134" t="s">
        <v>199</v>
      </c>
      <c r="E23" s="142" t="s">
        <v>297</v>
      </c>
    </row>
    <row r="24" spans="2:5" ht="45" x14ac:dyDescent="0.25">
      <c r="B24" s="135" t="s">
        <v>200</v>
      </c>
    </row>
    <row r="25" spans="2:5" x14ac:dyDescent="0.25">
      <c r="B25" s="135" t="s">
        <v>201</v>
      </c>
    </row>
    <row r="26" spans="2:5" ht="45" x14ac:dyDescent="0.25">
      <c r="B26" s="135" t="s">
        <v>202</v>
      </c>
    </row>
    <row r="27" spans="2:5" ht="30" x14ac:dyDescent="0.25">
      <c r="B27" s="135" t="s">
        <v>203</v>
      </c>
    </row>
    <row r="28" spans="2:5" x14ac:dyDescent="0.25">
      <c r="B28" s="135" t="s">
        <v>204</v>
      </c>
    </row>
    <row r="29" spans="2:5" ht="30" x14ac:dyDescent="0.25">
      <c r="B29" s="135" t="s">
        <v>205</v>
      </c>
    </row>
    <row r="30" spans="2:5" ht="30" x14ac:dyDescent="0.25">
      <c r="B30" s="135" t="s">
        <v>206</v>
      </c>
    </row>
    <row r="31" spans="2:5" x14ac:dyDescent="0.25">
      <c r="B31" s="135" t="s">
        <v>207</v>
      </c>
    </row>
    <row r="32" spans="2:5" x14ac:dyDescent="0.25">
      <c r="B32" s="135" t="s">
        <v>208</v>
      </c>
    </row>
    <row r="33" spans="2:2" ht="45" x14ac:dyDescent="0.25">
      <c r="B33" s="135" t="s">
        <v>209</v>
      </c>
    </row>
    <row r="34" spans="2:2" x14ac:dyDescent="0.25">
      <c r="B34" s="135" t="s">
        <v>210</v>
      </c>
    </row>
    <row r="35" spans="2:2" x14ac:dyDescent="0.25">
      <c r="B35" s="136" t="s">
        <v>211</v>
      </c>
    </row>
    <row r="36" spans="2:2" ht="45" x14ac:dyDescent="0.25">
      <c r="B36" s="136" t="s">
        <v>212</v>
      </c>
    </row>
    <row r="37" spans="2:2" ht="30" x14ac:dyDescent="0.25">
      <c r="B37" s="136" t="s">
        <v>213</v>
      </c>
    </row>
    <row r="38" spans="2:2" ht="30" x14ac:dyDescent="0.25">
      <c r="B38" s="135" t="s">
        <v>214</v>
      </c>
    </row>
    <row r="39" spans="2:2" ht="30" x14ac:dyDescent="0.25">
      <c r="B39" s="135" t="s">
        <v>215</v>
      </c>
    </row>
    <row r="40" spans="2:2" ht="30" x14ac:dyDescent="0.25">
      <c r="B40" s="135" t="s">
        <v>216</v>
      </c>
    </row>
    <row r="41" spans="2:2" ht="45" x14ac:dyDescent="0.25">
      <c r="B41" s="136" t="s">
        <v>217</v>
      </c>
    </row>
    <row r="42" spans="2:2" ht="45" x14ac:dyDescent="0.25">
      <c r="B42" s="136" t="s">
        <v>218</v>
      </c>
    </row>
    <row r="43" spans="2:2" ht="30" x14ac:dyDescent="0.25">
      <c r="B43" s="136" t="s">
        <v>219</v>
      </c>
    </row>
    <row r="44" spans="2:2" ht="30" x14ac:dyDescent="0.25">
      <c r="B44" s="136" t="s">
        <v>220</v>
      </c>
    </row>
    <row r="45" spans="2:2" x14ac:dyDescent="0.25">
      <c r="B45" s="136" t="s">
        <v>221</v>
      </c>
    </row>
    <row r="46" spans="2:2" x14ac:dyDescent="0.25">
      <c r="B46" s="136" t="s">
        <v>222</v>
      </c>
    </row>
    <row r="47" spans="2:2" x14ac:dyDescent="0.25">
      <c r="B47" s="136" t="s">
        <v>223</v>
      </c>
    </row>
    <row r="48" spans="2:2" x14ac:dyDescent="0.25">
      <c r="B48" s="136" t="s">
        <v>224</v>
      </c>
    </row>
    <row r="49" spans="2:2" ht="75" x14ac:dyDescent="0.25">
      <c r="B49" s="136" t="s">
        <v>225</v>
      </c>
    </row>
    <row r="50" spans="2:2" ht="45" x14ac:dyDescent="0.25">
      <c r="B50" s="135" t="s">
        <v>226</v>
      </c>
    </row>
    <row r="51" spans="2:2" ht="45" x14ac:dyDescent="0.25">
      <c r="B51" s="135" t="s">
        <v>227</v>
      </c>
    </row>
    <row r="52" spans="2:2" ht="45" x14ac:dyDescent="0.25">
      <c r="B52" s="136" t="s">
        <v>228</v>
      </c>
    </row>
    <row r="53" spans="2:2" ht="30" x14ac:dyDescent="0.25">
      <c r="B53" s="135" t="s">
        <v>229</v>
      </c>
    </row>
    <row r="54" spans="2:2" ht="30" x14ac:dyDescent="0.25">
      <c r="B54" s="136" t="s">
        <v>230</v>
      </c>
    </row>
    <row r="55" spans="2:2" ht="30" x14ac:dyDescent="0.25">
      <c r="B55" s="136" t="s">
        <v>231</v>
      </c>
    </row>
    <row r="56" spans="2:2" ht="30" x14ac:dyDescent="0.25">
      <c r="B56" s="136" t="s">
        <v>232</v>
      </c>
    </row>
    <row r="57" spans="2:2" ht="30" x14ac:dyDescent="0.25">
      <c r="B57" s="136" t="s">
        <v>233</v>
      </c>
    </row>
    <row r="58" spans="2:2" ht="45" x14ac:dyDescent="0.25">
      <c r="B58" s="136" t="s">
        <v>234</v>
      </c>
    </row>
    <row r="59" spans="2:2" ht="30" x14ac:dyDescent="0.25">
      <c r="B59" s="136" t="s">
        <v>235</v>
      </c>
    </row>
    <row r="60" spans="2:2" x14ac:dyDescent="0.25">
      <c r="B60" s="136" t="s">
        <v>236</v>
      </c>
    </row>
    <row r="61" spans="2:2" ht="30" x14ac:dyDescent="0.25">
      <c r="B61" s="136" t="s">
        <v>237</v>
      </c>
    </row>
    <row r="62" spans="2:2" ht="30" x14ac:dyDescent="0.25">
      <c r="B62" s="136" t="s">
        <v>238</v>
      </c>
    </row>
    <row r="63" spans="2:2" x14ac:dyDescent="0.25">
      <c r="B63" s="136" t="s">
        <v>239</v>
      </c>
    </row>
    <row r="64" spans="2:2" x14ac:dyDescent="0.25">
      <c r="B64" s="136" t="s">
        <v>240</v>
      </c>
    </row>
    <row r="65" spans="2:2" ht="30" x14ac:dyDescent="0.25">
      <c r="B65" s="136" t="s">
        <v>241</v>
      </c>
    </row>
    <row r="66" spans="2:2" ht="30" x14ac:dyDescent="0.25">
      <c r="B66" s="136" t="s">
        <v>242</v>
      </c>
    </row>
    <row r="67" spans="2:2" x14ac:dyDescent="0.25">
      <c r="B67" s="137" t="s">
        <v>243</v>
      </c>
    </row>
    <row r="68" spans="2:2" x14ac:dyDescent="0.25">
      <c r="B68" s="137" t="s">
        <v>244</v>
      </c>
    </row>
    <row r="69" spans="2:2" ht="30" x14ac:dyDescent="0.25">
      <c r="B69" s="136" t="s">
        <v>245</v>
      </c>
    </row>
    <row r="70" spans="2:2" x14ac:dyDescent="0.25">
      <c r="B70" s="137" t="s">
        <v>246</v>
      </c>
    </row>
    <row r="71" spans="2:2" x14ac:dyDescent="0.25">
      <c r="B71" s="137" t="s">
        <v>247</v>
      </c>
    </row>
    <row r="72" spans="2:2" ht="30" x14ac:dyDescent="0.25">
      <c r="B72" s="136" t="s">
        <v>248</v>
      </c>
    </row>
    <row r="73" spans="2:2" x14ac:dyDescent="0.25">
      <c r="B73" s="137" t="s">
        <v>249</v>
      </c>
    </row>
    <row r="74" spans="2:2" x14ac:dyDescent="0.25">
      <c r="B74" s="135" t="s">
        <v>250</v>
      </c>
    </row>
    <row r="75" spans="2:2" ht="30" x14ac:dyDescent="0.25">
      <c r="B75" s="136" t="s">
        <v>251</v>
      </c>
    </row>
    <row r="76" spans="2:2" ht="30" x14ac:dyDescent="0.25">
      <c r="B76" s="136" t="s">
        <v>252</v>
      </c>
    </row>
    <row r="77" spans="2:2" ht="30" x14ac:dyDescent="0.25">
      <c r="B77" s="138" t="s">
        <v>253</v>
      </c>
    </row>
    <row r="78" spans="2:2" ht="45" x14ac:dyDescent="0.25">
      <c r="B78" s="136" t="s">
        <v>254</v>
      </c>
    </row>
    <row r="79" spans="2:2" ht="30" x14ac:dyDescent="0.25">
      <c r="B79" s="136" t="s">
        <v>255</v>
      </c>
    </row>
    <row r="80" spans="2:2" ht="30" x14ac:dyDescent="0.25">
      <c r="B80" s="136" t="s">
        <v>256</v>
      </c>
    </row>
    <row r="81" spans="2:2" ht="45" x14ac:dyDescent="0.25">
      <c r="B81" s="136" t="s">
        <v>257</v>
      </c>
    </row>
    <row r="82" spans="2:2" ht="30" x14ac:dyDescent="0.25">
      <c r="B82" s="136" t="s">
        <v>258</v>
      </c>
    </row>
    <row r="83" spans="2:2" ht="45" x14ac:dyDescent="0.25">
      <c r="B83" s="135" t="s">
        <v>291</v>
      </c>
    </row>
    <row r="84" spans="2:2" x14ac:dyDescent="0.25">
      <c r="B84" s="138" t="s">
        <v>259</v>
      </c>
    </row>
    <row r="85" spans="2:2" x14ac:dyDescent="0.25">
      <c r="B85" s="138" t="s">
        <v>260</v>
      </c>
    </row>
    <row r="86" spans="2:2" x14ac:dyDescent="0.25">
      <c r="B86" s="138" t="s">
        <v>261</v>
      </c>
    </row>
    <row r="87" spans="2:2" x14ac:dyDescent="0.25">
      <c r="B87" s="138" t="s">
        <v>262</v>
      </c>
    </row>
    <row r="88" spans="2:2" ht="30" x14ac:dyDescent="0.25">
      <c r="B88" s="138" t="s">
        <v>263</v>
      </c>
    </row>
    <row r="89" spans="2:2" ht="30" x14ac:dyDescent="0.25">
      <c r="B89" s="138" t="s">
        <v>264</v>
      </c>
    </row>
    <row r="90" spans="2:2" ht="30" x14ac:dyDescent="0.25">
      <c r="B90" s="136" t="s">
        <v>265</v>
      </c>
    </row>
    <row r="91" spans="2:2" x14ac:dyDescent="0.25">
      <c r="B91" s="136" t="s">
        <v>266</v>
      </c>
    </row>
    <row r="92" spans="2:2" x14ac:dyDescent="0.25">
      <c r="B92" s="138" t="s">
        <v>267</v>
      </c>
    </row>
    <row r="93" spans="2:2" ht="30" x14ac:dyDescent="0.25">
      <c r="B93" s="136" t="s">
        <v>268</v>
      </c>
    </row>
    <row r="94" spans="2:2" x14ac:dyDescent="0.25">
      <c r="B94" s="136" t="s">
        <v>269</v>
      </c>
    </row>
    <row r="95" spans="2:2" ht="45" x14ac:dyDescent="0.25">
      <c r="B95" s="136" t="s">
        <v>270</v>
      </c>
    </row>
    <row r="96" spans="2:2" ht="45" x14ac:dyDescent="0.25">
      <c r="B96" s="136" t="s">
        <v>271</v>
      </c>
    </row>
    <row r="97" spans="2:2" ht="30" x14ac:dyDescent="0.25">
      <c r="B97" s="136" t="s">
        <v>272</v>
      </c>
    </row>
    <row r="98" spans="2:2" x14ac:dyDescent="0.25">
      <c r="B98" s="136" t="s">
        <v>273</v>
      </c>
    </row>
    <row r="99" spans="2:2" ht="30" x14ac:dyDescent="0.25">
      <c r="B99" s="135" t="s">
        <v>274</v>
      </c>
    </row>
    <row r="100" spans="2:2" ht="30" x14ac:dyDescent="0.25">
      <c r="B100" s="135" t="s">
        <v>275</v>
      </c>
    </row>
    <row r="101" spans="2:2" ht="30" x14ac:dyDescent="0.25">
      <c r="B101" s="135" t="s">
        <v>276</v>
      </c>
    </row>
    <row r="102" spans="2:2" x14ac:dyDescent="0.25">
      <c r="B102" s="135" t="s">
        <v>277</v>
      </c>
    </row>
    <row r="103" spans="2:2" ht="30" x14ac:dyDescent="0.25">
      <c r="B103" s="136" t="s">
        <v>278</v>
      </c>
    </row>
    <row r="104" spans="2:2" ht="45" x14ac:dyDescent="0.25">
      <c r="B104" s="136" t="s">
        <v>279</v>
      </c>
    </row>
    <row r="105" spans="2:2" ht="30" x14ac:dyDescent="0.25">
      <c r="B105" s="136" t="s">
        <v>280</v>
      </c>
    </row>
    <row r="106" spans="2:2" ht="30" x14ac:dyDescent="0.25">
      <c r="B106" s="136" t="s">
        <v>281</v>
      </c>
    </row>
    <row r="107" spans="2:2" ht="30" x14ac:dyDescent="0.25">
      <c r="B107" s="135" t="s">
        <v>282</v>
      </c>
    </row>
    <row r="108" spans="2:2" x14ac:dyDescent="0.25">
      <c r="B108" s="135" t="s">
        <v>283</v>
      </c>
    </row>
    <row r="109" spans="2:2" x14ac:dyDescent="0.25">
      <c r="B109" s="135" t="s">
        <v>284</v>
      </c>
    </row>
    <row r="110" spans="2:2" x14ac:dyDescent="0.25">
      <c r="B110" s="135" t="s">
        <v>285</v>
      </c>
    </row>
    <row r="111" spans="2:2" ht="30" x14ac:dyDescent="0.25">
      <c r="B111" s="136" t="s">
        <v>286</v>
      </c>
    </row>
    <row r="112" spans="2:2" ht="45" x14ac:dyDescent="0.25">
      <c r="B112" s="136" t="s">
        <v>287</v>
      </c>
    </row>
    <row r="113" spans="2:2" ht="30" x14ac:dyDescent="0.25">
      <c r="B113" s="136" t="s">
        <v>288</v>
      </c>
    </row>
    <row r="114" spans="2:2" ht="30" x14ac:dyDescent="0.25">
      <c r="B114" s="136" t="s">
        <v>289</v>
      </c>
    </row>
    <row r="115" spans="2:2" ht="60.75" thickBot="1" x14ac:dyDescent="0.3">
      <c r="B115" s="139" t="s">
        <v>290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PRESUPUESTO 2016</vt:lpstr>
      <vt:lpstr>Dinamico por Proyectos</vt:lpstr>
      <vt:lpstr>Dinamico por Programas</vt:lpstr>
      <vt:lpstr>POA-2018</vt:lpstr>
      <vt:lpstr>POAI</vt:lpstr>
      <vt:lpstr>Hoja1</vt:lpstr>
      <vt:lpstr>dependencias</vt:lpstr>
      <vt:lpstr>programas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Jina Marcela Lozano Bedoya</dc:creator>
  <cp:lastModifiedBy>Eduardo Serrano Cifuentes</cp:lastModifiedBy>
  <dcterms:created xsi:type="dcterms:W3CDTF">2015-12-01T12:43:37Z</dcterms:created>
  <dcterms:modified xsi:type="dcterms:W3CDTF">2019-01-29T16:44:58Z</dcterms:modified>
</cp:coreProperties>
</file>